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2">
      <go:sheetsCustomData xmlns:go="http://customooxmlschemas.google.com/" r:id="rId7" roundtripDataChecksum="cdjsJ97Ukkr8B/FjBLLhtoS9ekNZ/Q8x/PtVmWiGLk4="/>
    </ext>
  </extLst>
</workbook>
</file>

<file path=xl/sharedStrings.xml><?xml version="1.0" encoding="utf-8"?>
<sst xmlns="http://schemas.openxmlformats.org/spreadsheetml/2006/main" count="550" uniqueCount="207">
  <si>
    <t>vazq</t>
  </si>
  <si>
    <t>enero 24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</si>
  <si>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</si>
  <si>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</si>
  <si>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</si>
  <si>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</si>
  <si>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</si>
  <si>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</si>
  <si>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</si>
  <si>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</si>
  <si>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</si>
  <si>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</si>
  <si>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</si>
  <si>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</si>
  <si>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</si>
  <si>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</si>
  <si>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</si>
  <si>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</si>
  <si>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</si>
  <si>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fc 48</t>
  </si>
  <si>
    <t>fc 49</t>
  </si>
  <si>
    <t>SANDRA EVTO 22-7 24CUB</t>
  </si>
  <si>
    <t>se ingresareon al efec en junio cuando se usen desc como gasto</t>
  </si>
  <si>
    <t>CLAUDIO 40 C</t>
  </si>
  <si>
    <t>cheque fact 48 al 3-1</t>
  </si>
  <si>
    <t>retencion iva fc 48</t>
  </si>
  <si>
    <t>retencion gcia fc 48</t>
  </si>
  <si>
    <t>retencion iibb fc 48</t>
  </si>
  <si>
    <t>11-1 tarjeta mal cobrada visa debito cupon 5220</t>
  </si>
  <si>
    <t>retencion suss fc 48</t>
  </si>
  <si>
    <t xml:space="preserve">18-1 tarjeta mal cobrada visa debito </t>
  </si>
  <si>
    <t>cheque fc 49 al 12-01</t>
  </si>
  <si>
    <t>retencion iva fc 49</t>
  </si>
  <si>
    <t>20-1 leo arpini</t>
  </si>
  <si>
    <t>retencion gcia fc 49</t>
  </si>
  <si>
    <t>28-1 tj elect cob 2 veces</t>
  </si>
  <si>
    <t>retencion suss fc 49</t>
  </si>
  <si>
    <t>29-1 tarj e</t>
  </si>
  <si>
    <t>retencion iibb fc 49</t>
  </si>
  <si>
    <t>prop lab</t>
  </si>
  <si>
    <t>prop m125</t>
  </si>
  <si>
    <t>prop m23</t>
  </si>
  <si>
    <t>vale eli morinigo</t>
  </si>
  <si>
    <t>vale talia gomez</t>
  </si>
  <si>
    <t>extra marchi</t>
  </si>
  <si>
    <t>prop m21</t>
  </si>
  <si>
    <t>extra hilda diaz</t>
  </si>
  <si>
    <t>vale ramon segovia</t>
  </si>
  <si>
    <t>prop m3</t>
  </si>
  <si>
    <t>laboratorio</t>
  </si>
  <si>
    <t>vazquez</t>
  </si>
  <si>
    <t>tirando fruta</t>
  </si>
  <si>
    <t>canavesi</t>
  </si>
  <si>
    <t>lavadero</t>
  </si>
  <si>
    <t>ajo</t>
  </si>
  <si>
    <t>champi</t>
  </si>
  <si>
    <t>vale marcelo correa</t>
  </si>
  <si>
    <t>extra bacha</t>
  </si>
  <si>
    <t>dia trab emanuel sanchez</t>
  </si>
  <si>
    <t>franco trab reyes</t>
  </si>
  <si>
    <t>franco trab hilda diaz</t>
  </si>
  <si>
    <t>vale hilda diaz</t>
  </si>
  <si>
    <t>faltante</t>
  </si>
  <si>
    <t>juniors</t>
  </si>
  <si>
    <t>muzza</t>
  </si>
  <si>
    <t>aceite</t>
  </si>
  <si>
    <t>pedido dia anterior dolce</t>
  </si>
  <si>
    <t>prop m22</t>
  </si>
  <si>
    <t>prop m200</t>
  </si>
  <si>
    <t>prop m5</t>
  </si>
  <si>
    <t>tapas</t>
  </si>
  <si>
    <t>/</t>
  </si>
  <si>
    <t>prop m250</t>
  </si>
  <si>
    <t>dif visa</t>
  </si>
  <si>
    <t>limpia vidrios</t>
  </si>
  <si>
    <t>grisines</t>
  </si>
  <si>
    <t xml:space="preserve">prop lab </t>
  </si>
  <si>
    <t>devolucion menu mal cobrado m7</t>
  </si>
  <si>
    <t>vale carlos reyes</t>
  </si>
  <si>
    <t>compra de 4 oporto</t>
  </si>
  <si>
    <t>vale carlos carballo</t>
  </si>
  <si>
    <t>vale leo barrera</t>
  </si>
  <si>
    <t>cancelo cliente</t>
  </si>
  <si>
    <t>prop m20</t>
  </si>
  <si>
    <t xml:space="preserve"> </t>
  </si>
  <si>
    <t>toti</t>
  </si>
  <si>
    <t>precursor</t>
  </si>
  <si>
    <t>verdura</t>
  </si>
  <si>
    <t>premium meat</t>
  </si>
  <si>
    <t>10dias trab marcelo correa</t>
  </si>
  <si>
    <t>compra gaseosa naranja</t>
  </si>
  <si>
    <t>prop m2</t>
  </si>
  <si>
    <t>vale manuel sanchez</t>
  </si>
  <si>
    <t>preservar</t>
  </si>
  <si>
    <t>prop m28</t>
  </si>
  <si>
    <t>prop m7</t>
  </si>
  <si>
    <t>extra parrilla</t>
  </si>
  <si>
    <t>extra carlos reyes</t>
  </si>
  <si>
    <t>fumigador juliver</t>
  </si>
  <si>
    <t>prop m25</t>
  </si>
  <si>
    <t>prop m132</t>
  </si>
  <si>
    <t>prop 27</t>
  </si>
  <si>
    <t>prop m10</t>
  </si>
  <si>
    <t>prop m122</t>
  </si>
  <si>
    <t>vale jorge carril</t>
  </si>
  <si>
    <t>extra reyes</t>
  </si>
  <si>
    <t>539200 fc 15</t>
  </si>
  <si>
    <t xml:space="preserve">goma norte </t>
  </si>
  <si>
    <t>prop m27</t>
  </si>
  <si>
    <t>vale osvaldo peruzzi</t>
  </si>
  <si>
    <t>dias trab parrilla</t>
  </si>
  <si>
    <t>party pack</t>
  </si>
  <si>
    <t>vale milagros olea</t>
  </si>
  <si>
    <t>vale walter escobar</t>
  </si>
  <si>
    <t>vale julio jaime</t>
  </si>
  <si>
    <t>vale fernando sanchez</t>
  </si>
  <si>
    <t>prop 291</t>
  </si>
  <si>
    <t>compra chapa</t>
  </si>
  <si>
    <t>copia llaves</t>
  </si>
  <si>
    <t>prop m1</t>
  </si>
  <si>
    <t>dias trab cocina</t>
  </si>
  <si>
    <t>VTA TOTAL</t>
  </si>
  <si>
    <t>vta tarjeta</t>
  </si>
  <si>
    <t>vta efectivo</t>
  </si>
  <si>
    <t>la meson</t>
  </si>
  <si>
    <t>prop mesa viernes</t>
  </si>
  <si>
    <t>dias trabajado</t>
  </si>
  <si>
    <t>libreria</t>
  </si>
  <si>
    <t>mouse</t>
  </si>
  <si>
    <t>4 dias trab viviana moza</t>
  </si>
  <si>
    <t>dias trab barra</t>
  </si>
  <si>
    <t>oporto soldadura</t>
  </si>
  <si>
    <t>prop mesa 200</t>
  </si>
  <si>
    <t>dias trab ezequiel</t>
  </si>
  <si>
    <t>dev fernet mesa 23</t>
  </si>
  <si>
    <t>extra moza</t>
  </si>
  <si>
    <t>3 dias trabajados bachero</t>
  </si>
  <si>
    <t>vale ramon quiroz</t>
  </si>
  <si>
    <t>vale yamila monzon</t>
  </si>
  <si>
    <t>tract cuit w5</t>
  </si>
  <si>
    <t>dias trab daiana olea</t>
  </si>
  <si>
    <t>extra fer sanchez</t>
  </si>
  <si>
    <t>dia trab moza</t>
  </si>
  <si>
    <t>extra bachero 3 dias</t>
  </si>
  <si>
    <t>4 dias trab parrilla</t>
  </si>
  <si>
    <t>vale ramiro farias</t>
  </si>
  <si>
    <t>vale julio sosa</t>
  </si>
  <si>
    <t>extra mozo</t>
  </si>
  <si>
    <t>vale mariano ocampo</t>
  </si>
  <si>
    <t>prop m32</t>
  </si>
  <si>
    <t>prop m6</t>
  </si>
  <si>
    <t>prop m110</t>
  </si>
  <si>
    <t>6 botellas oporto</t>
  </si>
  <si>
    <t>extra jorge</t>
  </si>
  <si>
    <t>vale miguel angel medina</t>
  </si>
  <si>
    <t>propina m 22</t>
  </si>
  <si>
    <t>dias trabajado manuel san</t>
  </si>
  <si>
    <t>vale walter fernandez</t>
  </si>
  <si>
    <t>vale facundo luna</t>
  </si>
  <si>
    <t>dias trab 5 parrilla</t>
  </si>
  <si>
    <t>precursor saldo ant</t>
  </si>
  <si>
    <t>saldo canavesi</t>
  </si>
  <si>
    <t>canavesi ok</t>
  </si>
  <si>
    <t>dos felipes</t>
  </si>
  <si>
    <t>propina lab</t>
  </si>
  <si>
    <t>prop m 32</t>
  </si>
  <si>
    <t>dias trabajados 8 dias roman</t>
  </si>
  <si>
    <t>propi</t>
  </si>
  <si>
    <t>pro lab</t>
  </si>
  <si>
    <t>prop</t>
  </si>
  <si>
    <t xml:space="preserve">prop </t>
  </si>
  <si>
    <t>aceyt 5</t>
  </si>
  <si>
    <t xml:space="preserve">faltante 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</si>
  <si>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</si>
  <si>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</si>
  <si>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</si>
  <si>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</si>
  <si>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</si>
  <si>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</si>
  <si>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</si>
  <si>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</si>
  <si>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</si>
  <si>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DINERS</t>
  </si>
  <si>
    <t>MODO</t>
  </si>
  <si>
    <t>TTL GRAL</t>
  </si>
  <si>
    <t>COMISION</t>
  </si>
  <si>
    <t>COBRADO NETO</t>
  </si>
  <si>
    <t>lunes</t>
  </si>
  <si>
    <t>martes</t>
  </si>
  <si>
    <t>miercoles</t>
  </si>
  <si>
    <t>jueves</t>
  </si>
  <si>
    <t>viernes</t>
  </si>
  <si>
    <t>sabado</t>
  </si>
  <si>
    <t>domingo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</si>
  <si>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</si>
  <si>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</si>
  <si>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</si>
  <si>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</si>
  <si>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</si>
  <si>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</si>
  <si>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</si>
  <si>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</si>
  <si>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</si>
  <si>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 xml:space="preserve">jueves </t>
  </si>
  <si>
    <t>miércoles</t>
  </si>
  <si>
    <t>TOTAL CUB</t>
  </si>
  <si>
    <t xml:space="preserve">miercoles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</si>
</sst>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yy"/>
    <numFmt numFmtId="172" formatCode="dd/mm/yy"/>
    <numFmt numFmtId="173" formatCode="dd/mm"/>
    <numFmt numFmtId="174" formatCode="M/d/yyyy"/>
  </numFmts>
  <fonts count="18">
    <font>
      <sz val="10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CF305"/>
      <name val="Arial"/>
    </font>
    <font>
      <b/>
      <sz val="10.0"/>
      <color rgb="FFFFFF00"/>
      <name val="Arial"/>
    </font>
    <font>
      <b/>
      <sz val="10.0"/>
      <color rgb="FFFF0000"/>
      <name val="Arial"/>
    </font>
    <font>
      <b/>
      <sz val="10.0"/>
      <color rgb="FF434343"/>
      <name val="Arial"/>
    </font>
    <font>
      <color theme="1"/>
      <name val="Arial"/>
    </font>
    <font>
      <b/>
      <sz val="10.0"/>
      <color rgb="FF202124"/>
      <name val="Arial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>
      <color rgb="FF000000"/>
      <name val="Arial"/>
    </font>
    <font/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1" numFmtId="164" xfId="0" applyAlignment="1" applyBorder="1" applyFont="1" applyNumberFormat="1">
      <alignment horizontal="center" shrinkToFit="0" vertical="bottom" wrapText="0"/>
    </xf>
    <xf borderId="0" fillId="0" fontId="4" numFmtId="166" xfId="0" applyFont="1" applyNumberFormat="1"/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2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6" xfId="0" applyAlignment="1" applyBorder="1" applyFill="1" applyFont="1" applyNumberFormat="1">
      <alignment horizontal="center" shrinkToFit="0" vertical="bottom" wrapText="0"/>
    </xf>
    <xf borderId="11" fillId="11" fontId="1" numFmtId="164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5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0" fillId="14" fontId="7" numFmtId="164" xfId="0" applyAlignment="1" applyFill="1" applyFont="1" applyNumberFormat="1">
      <alignment horizontal="center" readingOrder="0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5" numFmtId="164" xfId="0" applyAlignment="1" applyFont="1" applyNumberFormat="1">
      <alignment horizontal="left"/>
    </xf>
    <xf borderId="13" fillId="0" fontId="6" numFmtId="167" xfId="0" applyAlignment="1" applyBorder="1" applyFont="1" applyNumberFormat="1">
      <alignment horizontal="left" shrinkToFit="0" vertical="bottom" wrapText="0"/>
    </xf>
    <xf borderId="7" fillId="0" fontId="6" numFmtId="165" xfId="0" applyAlignment="1" applyBorder="1" applyFont="1" applyNumberFormat="1">
      <alignment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0" fillId="14" fontId="8" numFmtId="164" xfId="0" applyAlignment="1" applyFont="1" applyNumberFormat="1">
      <alignment horizontal="center" readingOrder="0"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5" fillId="12" fontId="9" numFmtId="164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14" fontId="7" numFmtId="164" xfId="0" applyAlignment="1" applyFont="1" applyNumberFormat="1">
      <alignment horizontal="center"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3" fillId="0" fontId="6" numFmtId="0" xfId="0" applyAlignment="1" applyBorder="1" applyFont="1">
      <alignment horizontal="left" readingOrder="0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0" fillId="14" fontId="1" numFmtId="164" xfId="0" applyAlignment="1" applyFont="1" applyNumberFormat="1">
      <alignment horizontal="center"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7" fillId="0" fontId="9" numFmtId="164" xfId="0" applyAlignment="1" applyBorder="1" applyFont="1" applyNumberFormat="1">
      <alignment horizontal="center"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15" fillId="12" fontId="9" numFmtId="164" xfId="0" applyAlignment="1" applyBorder="1" applyFont="1" applyNumberFormat="1">
      <alignment readingOrder="0" shrinkToFit="0" vertical="bottom" wrapText="0"/>
    </xf>
    <xf borderId="0" fillId="8" fontId="6" numFmtId="164" xfId="0" applyAlignment="1" applyFont="1" applyNumberFormat="1">
      <alignment shrinkToFit="0" vertical="bottom" wrapText="0"/>
    </xf>
    <xf borderId="13" fillId="0" fontId="1" numFmtId="0" xfId="0" applyAlignment="1" applyBorder="1" applyFont="1">
      <alignment horizontal="left" shrinkToFit="0" vertical="bottom" wrapText="0"/>
    </xf>
    <xf borderId="16" fillId="0" fontId="1" numFmtId="0" xfId="0" applyAlignment="1" applyBorder="1" applyFont="1">
      <alignment horizontal="left" readingOrder="0" shrinkToFit="0" vertical="bottom" wrapText="0"/>
    </xf>
    <xf borderId="17" fillId="12" fontId="1" numFmtId="165" xfId="0" applyAlignment="1" applyBorder="1" applyFont="1" applyNumberFormat="1">
      <alignment horizontal="center" shrinkToFit="0" vertical="bottom" wrapText="0"/>
    </xf>
    <xf borderId="17" fillId="12" fontId="1" numFmtId="164" xfId="0" applyAlignment="1" applyBorder="1" applyFont="1" applyNumberFormat="1">
      <alignment horizontal="center" shrinkToFit="0" vertical="bottom" wrapText="0"/>
    </xf>
    <xf borderId="18" fillId="12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7" fillId="0" fontId="1" numFmtId="165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15" fillId="0" fontId="9" numFmtId="164" xfId="0" applyAlignment="1" applyBorder="1" applyFont="1" applyNumberFormat="1">
      <alignment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7" fillId="7" fontId="1" numFmtId="164" xfId="0" applyAlignment="1" applyBorder="1" applyFont="1" applyNumberFormat="1">
      <alignment shrinkToFit="0" vertical="bottom" wrapText="0"/>
    </xf>
    <xf borderId="1" fillId="14" fontId="7" numFmtId="164" xfId="0" applyAlignment="1" applyBorder="1" applyFont="1" applyNumberFormat="1">
      <alignment horizontal="center" shrinkToFit="0" vertical="bottom" wrapText="0"/>
    </xf>
    <xf borderId="16" fillId="15" fontId="1" numFmtId="0" xfId="0" applyAlignment="1" applyBorder="1" applyFill="1" applyFont="1">
      <alignment horizontal="left" shrinkToFit="0" vertical="bottom" wrapText="0"/>
    </xf>
    <xf borderId="7" fillId="15" fontId="1" numFmtId="165" xfId="0" applyAlignment="1" applyBorder="1" applyFont="1" applyNumberFormat="1">
      <alignment horizontal="center"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7" fillId="0" fontId="1" numFmtId="170" xfId="0" applyAlignment="1" applyBorder="1" applyFont="1" applyNumberFormat="1">
      <alignment shrinkToFit="0" vertical="bottom" wrapText="0"/>
    </xf>
    <xf borderId="16" fillId="14" fontId="1" numFmtId="171" xfId="0" applyAlignment="1" applyBorder="1" applyFont="1" applyNumberFormat="1">
      <alignment horizontal="left" readingOrder="0" shrinkToFit="0" vertical="bottom" wrapText="0"/>
    </xf>
    <xf borderId="7" fillId="14" fontId="1" numFmtId="165" xfId="0" applyAlignment="1" applyBorder="1" applyFont="1" applyNumberFormat="1">
      <alignment horizontal="center" shrinkToFit="0" vertical="bottom" wrapText="0"/>
    </xf>
    <xf borderId="7" fillId="14" fontId="1" numFmtId="164" xfId="0" applyAlignment="1" applyBorder="1" applyFont="1" applyNumberFormat="1">
      <alignment horizontal="center" shrinkToFit="0" vertical="bottom" wrapText="0"/>
    </xf>
    <xf borderId="2" fillId="14" fontId="1" numFmtId="164" xfId="0" applyAlignment="1" applyBorder="1" applyFont="1" applyNumberFormat="1">
      <alignment shrinkToFit="0" vertical="bottom" wrapText="0"/>
    </xf>
    <xf borderId="15" fillId="14" fontId="1" numFmtId="164" xfId="0" applyAlignment="1" applyBorder="1" applyFont="1" applyNumberFormat="1">
      <alignment shrinkToFit="0" vertical="bottom" wrapText="0"/>
    </xf>
    <xf borderId="7" fillId="0" fontId="1" numFmtId="170" xfId="0" applyAlignment="1" applyBorder="1" applyFont="1" applyNumberFormat="1">
      <alignment readingOrder="0" shrinkToFit="0" vertical="bottom" wrapText="0"/>
    </xf>
    <xf borderId="13" fillId="15" fontId="1" numFmtId="171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16" fillId="0" fontId="1" numFmtId="171" xfId="0" applyAlignment="1" applyBorder="1" applyFont="1" applyNumberFormat="1">
      <alignment horizontal="left"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13" fillId="15" fontId="1" numFmtId="166" xfId="0" applyAlignment="1" applyBorder="1" applyFont="1" applyNumberFormat="1">
      <alignment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16" fillId="0" fontId="1" numFmtId="170" xfId="0" applyAlignment="1" applyBorder="1" applyFont="1" applyNumberFormat="1">
      <alignment horizontal="left" readingOrder="0" shrinkToFit="0" vertical="bottom" wrapText="0"/>
    </xf>
    <xf borderId="1" fillId="14" fontId="1" numFmtId="164" xfId="0" applyAlignment="1" applyBorder="1" applyFont="1" applyNumberFormat="1">
      <alignment horizontal="center" readingOrder="0" shrinkToFit="0" vertical="bottom" wrapText="0"/>
    </xf>
    <xf borderId="13" fillId="15" fontId="2" numFmtId="170" xfId="0" applyAlignment="1" applyBorder="1" applyFont="1" applyNumberFormat="1">
      <alignment readingOrder="0" shrinkToFit="0" vertical="bottom" wrapText="0"/>
    </xf>
    <xf borderId="7" fillId="15" fontId="2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readingOrder="0"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13" fillId="12" fontId="1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2" fillId="12" fontId="1" numFmtId="164" xfId="0" applyAlignment="1" applyBorder="1" applyFont="1" applyNumberFormat="1">
      <alignment readingOrder="0" shrinkToFit="0" vertical="bottom" wrapText="0"/>
    </xf>
    <xf borderId="1" fillId="13" fontId="1" numFmtId="164" xfId="0" applyAlignment="1" applyBorder="1" applyFont="1" applyNumberFormat="1">
      <alignment horizontal="center" shrinkToFit="0" vertical="bottom" wrapText="0"/>
    </xf>
    <xf borderId="16" fillId="0" fontId="1" numFmtId="172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readingOrder="0" shrinkToFit="0" vertical="bottom" wrapText="0"/>
    </xf>
    <xf borderId="13" fillId="15" fontId="1" numFmtId="166" xfId="0" applyAlignment="1" applyBorder="1" applyFont="1" applyNumberFormat="1">
      <alignment readingOrder="0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" fillId="13" fontId="8" numFmtId="164" xfId="0" applyAlignment="1" applyBorder="1" applyFont="1" applyNumberFormat="1">
      <alignment horizontal="center" shrinkToFit="0" vertical="bottom" wrapText="0"/>
    </xf>
    <xf borderId="16" fillId="0" fontId="1" numFmtId="167" xfId="0" applyAlignment="1" applyBorder="1" applyFont="1" applyNumberFormat="1">
      <alignment horizontal="left" readingOrder="0"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16" fillId="15" fontId="1" numFmtId="166" xfId="0" applyAlignment="1" applyBorder="1" applyFont="1" applyNumberFormat="1">
      <alignment shrinkToFit="0" vertical="bottom" wrapText="0"/>
    </xf>
    <xf borderId="20" fillId="15" fontId="1" numFmtId="166" xfId="0" applyAlignment="1" applyBorder="1" applyFont="1" applyNumberFormat="1">
      <alignment shrinkToFit="0" vertical="bottom" wrapText="0"/>
    </xf>
    <xf borderId="17" fillId="15" fontId="1" numFmtId="0" xfId="0" applyAlignment="1" applyBorder="1" applyFont="1">
      <alignment readingOrder="0" shrinkToFit="0" vertical="bottom" wrapText="0"/>
    </xf>
    <xf borderId="18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7" fillId="15" fontId="1" numFmtId="167" xfId="0" applyAlignment="1" applyBorder="1" applyFont="1" applyNumberFormat="1">
      <alignment horizontal="left" readingOrder="0" shrinkToFit="0" vertical="bottom" wrapText="0"/>
    </xf>
    <xf borderId="1" fillId="13" fontId="1" numFmtId="164" xfId="0" applyAlignment="1" applyBorder="1" applyFont="1" applyNumberFormat="1">
      <alignment horizontal="center" readingOrder="0" shrinkToFit="0" vertical="bottom" wrapText="0"/>
    </xf>
    <xf borderId="18" fillId="15" fontId="1" numFmtId="164" xfId="0" applyAlignment="1" applyBorder="1" applyFont="1" applyNumberFormat="1">
      <alignment shrinkToFit="0" vertical="bottom" wrapText="0"/>
    </xf>
    <xf borderId="20" fillId="15" fontId="10" numFmtId="166" xfId="0" applyAlignment="1" applyBorder="1" applyFont="1" applyNumberFormat="1">
      <alignment readingOrder="0" shrinkToFit="0" vertical="bottom" wrapText="0"/>
    </xf>
    <xf borderId="17" fillId="15" fontId="10" numFmtId="0" xfId="0" applyAlignment="1" applyBorder="1" applyFont="1">
      <alignment readingOrder="0" shrinkToFit="0" vertical="bottom" wrapText="0"/>
    </xf>
    <xf borderId="18" fillId="15" fontId="10" numFmtId="164" xfId="0" applyAlignment="1" applyBorder="1" applyFont="1" applyNumberFormat="1">
      <alignment readingOrder="0" shrinkToFit="0" vertical="bottom" wrapText="0"/>
    </xf>
    <xf borderId="19" fillId="15" fontId="10" numFmtId="164" xfId="0" applyAlignment="1" applyBorder="1" applyFont="1" applyNumberFormat="1">
      <alignment shrinkToFit="0" vertical="bottom" wrapText="0"/>
    </xf>
    <xf borderId="7" fillId="15" fontId="10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5" fillId="15" fontId="1" numFmtId="170" xfId="0" applyAlignment="1" applyBorder="1" applyFont="1" applyNumberFormat="1">
      <alignment horizontal="left" readingOrder="0" shrinkToFit="0" vertical="bottom" wrapText="0"/>
    </xf>
    <xf borderId="1" fillId="13" fontId="7" numFmtId="164" xfId="0" applyAlignment="1" applyBorder="1" applyFont="1" applyNumberFormat="1">
      <alignment shrinkToFit="0" vertical="bottom" wrapText="0"/>
    </xf>
    <xf borderId="16" fillId="15" fontId="1" numFmtId="167" xfId="0" applyAlignment="1" applyBorder="1" applyFont="1" applyNumberFormat="1">
      <alignment horizontal="left" readingOrder="0" shrinkToFit="0" vertical="bottom" wrapText="0"/>
    </xf>
    <xf borderId="1" fillId="13" fontId="1" numFmtId="164" xfId="0" applyAlignment="1" applyBorder="1" applyFont="1" applyNumberFormat="1">
      <alignment shrinkToFit="0" vertical="bottom" wrapText="0"/>
    </xf>
    <xf borderId="20" fillId="15" fontId="1" numFmtId="172" xfId="0" applyAlignment="1" applyBorder="1" applyFont="1" applyNumberFormat="1">
      <alignment shrinkToFit="0" vertical="bottom" wrapText="0"/>
    </xf>
    <xf borderId="16" fillId="15" fontId="1" numFmtId="170" xfId="0" applyAlignment="1" applyBorder="1" applyFont="1" applyNumberFormat="1">
      <alignment horizontal="left"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7" fillId="13" fontId="1" numFmtId="164" xfId="0" applyAlignment="1" applyBorder="1" applyFont="1" applyNumberFormat="1">
      <alignment shrinkToFit="0" vertical="bottom" wrapText="0"/>
    </xf>
    <xf borderId="20" fillId="15" fontId="1" numFmtId="166" xfId="0" applyAlignment="1" applyBorder="1" applyFont="1" applyNumberFormat="1">
      <alignment readingOrder="0" shrinkToFit="0" vertical="bottom" wrapText="0"/>
    </xf>
    <xf borderId="16" fillId="15" fontId="1" numFmtId="167" xfId="0" applyAlignment="1" applyBorder="1" applyFont="1" applyNumberFormat="1">
      <alignment horizontal="left"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64" xfId="0" applyAlignment="1" applyFont="1" applyNumberFormat="1">
      <alignment horizontal="center"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1" fillId="13" fontId="7" numFmtId="164" xfId="0" applyAlignment="1" applyBorder="1" applyFont="1" applyNumberFormat="1">
      <alignment horizontal="center" shrinkToFit="0" vertical="bottom" wrapText="0"/>
    </xf>
    <xf borderId="21" fillId="15" fontId="1" numFmtId="164" xfId="0" applyAlignment="1" applyBorder="1" applyFont="1" applyNumberFormat="1">
      <alignment readingOrder="0" shrinkToFit="0" vertical="bottom" wrapText="0"/>
    </xf>
    <xf borderId="14" fillId="15" fontId="1" numFmtId="164" xfId="0" applyAlignment="1" applyBorder="1" applyFont="1" applyNumberFormat="1">
      <alignment shrinkToFit="0" vertical="bottom" wrapText="0"/>
    </xf>
    <xf borderId="20" fillId="12" fontId="1" numFmtId="166" xfId="0" applyAlignment="1" applyBorder="1" applyFont="1" applyNumberFormat="1">
      <alignment readingOrder="0" shrinkToFit="0" vertical="bottom" wrapText="0"/>
    </xf>
    <xf borderId="17" fillId="12" fontId="1" numFmtId="0" xfId="0" applyAlignment="1" applyBorder="1" applyFont="1">
      <alignment readingOrder="0"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16" fillId="15" fontId="1" numFmtId="166" xfId="0" applyAlignment="1" applyBorder="1" applyFont="1" applyNumberFormat="1">
      <alignment readingOrder="0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readingOrder="0"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7" fillId="15" fontId="1" numFmtId="172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7" fillId="7" fontId="1" numFmtId="166" xfId="0" applyAlignment="1" applyBorder="1" applyFont="1" applyNumberFormat="1">
      <alignment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7" fontId="1" numFmtId="164" xfId="0" applyAlignment="1" applyBorder="1" applyFont="1" applyNumberFormat="1">
      <alignment readingOrder="0" shrinkToFit="0" vertical="bottom" wrapText="0"/>
    </xf>
    <xf borderId="7" fillId="0" fontId="1" numFmtId="172" xfId="0" applyAlignment="1" applyBorder="1" applyFont="1" applyNumberFormat="1">
      <alignment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1" fillId="14" fontId="2" numFmtId="164" xfId="0" applyAlignment="1" applyBorder="1" applyFont="1" applyNumberFormat="1">
      <alignment horizontal="center" shrinkToFit="0" vertical="bottom" wrapText="0"/>
    </xf>
    <xf borderId="1" fillId="14" fontId="2" numFmtId="164" xfId="0" applyAlignment="1" applyBorder="1" applyFont="1" applyNumberFormat="1">
      <alignment horizontal="center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18" fillId="12" fontId="1" numFmtId="164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17" fillId="12" fontId="1" numFmtId="170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readingOrder="0" shrinkToFit="0" vertical="bottom" wrapText="0"/>
    </xf>
    <xf borderId="19" fillId="0" fontId="6" numFmtId="164" xfId="0" applyAlignment="1" applyBorder="1" applyFont="1" applyNumberFormat="1">
      <alignment shrinkToFit="0" vertical="bottom" wrapText="0"/>
    </xf>
    <xf borderId="5" fillId="12" fontId="1" numFmtId="166" xfId="0" applyAlignment="1" applyBorder="1" applyFont="1" applyNumberFormat="1">
      <alignment readingOrder="0" shrinkToFit="0" vertical="bottom" wrapText="0"/>
    </xf>
    <xf borderId="5" fillId="0" fontId="1" numFmtId="172" xfId="0" applyAlignment="1" applyBorder="1" applyFont="1" applyNumberFormat="1">
      <alignment shrinkToFit="0" vertical="bottom" wrapText="0"/>
    </xf>
    <xf borderId="5" fillId="0" fontId="1" numFmtId="170" xfId="0" applyAlignment="1" applyBorder="1" applyFont="1" applyNumberFormat="1">
      <alignment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7" fillId="15" fontId="2" numFmtId="167" xfId="0" applyAlignment="1" applyBorder="1" applyFont="1" applyNumberFormat="1">
      <alignment horizontal="left"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0" fillId="8" fontId="1" numFmtId="0" xfId="0" applyAlignment="1" applyFont="1">
      <alignment shrinkToFit="0" vertical="bottom" wrapText="0"/>
    </xf>
    <xf borderId="22" fillId="0" fontId="1" numFmtId="0" xfId="0" applyAlignment="1" applyBorder="1" applyFont="1">
      <alignment horizontal="left" shrinkToFit="0" vertical="bottom" wrapText="0"/>
    </xf>
    <xf borderId="23" fillId="0" fontId="1" numFmtId="165" xfId="0" applyAlignment="1" applyBorder="1" applyFont="1" applyNumberFormat="1">
      <alignment shrinkToFit="0" vertical="bottom" wrapText="0"/>
    </xf>
    <xf borderId="24" fillId="0" fontId="1" numFmtId="164" xfId="0" applyAlignment="1" applyBorder="1" applyFont="1" applyNumberFormat="1">
      <alignment horizontal="center" shrinkToFit="0" vertical="bottom" wrapText="0"/>
    </xf>
    <xf borderId="25" fillId="0" fontId="1" numFmtId="164" xfId="0" applyAlignment="1" applyBorder="1" applyFont="1" applyNumberFormat="1">
      <alignment shrinkToFit="0" vertical="bottom" wrapText="0"/>
    </xf>
    <xf borderId="22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6" fillId="0" fontId="1" numFmtId="166" xfId="0" applyAlignment="1" applyBorder="1" applyFont="1" applyNumberFormat="1">
      <alignment shrinkToFit="0" vertical="bottom" wrapText="0"/>
    </xf>
    <xf borderId="16" fillId="0" fontId="1" numFmtId="166" xfId="0" applyAlignment="1" applyBorder="1" applyFont="1" applyNumberFormat="1">
      <alignment readingOrder="0"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1" fillId="7" fontId="1" numFmtId="164" xfId="0" applyAlignment="1" applyBorder="1" applyFont="1" applyNumberFormat="1">
      <alignment horizontal="center"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7" fillId="0" fontId="1" numFmtId="173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readingOrder="0"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7" fillId="0" fontId="2" numFmtId="166" xfId="0" applyAlignment="1" applyBorder="1" applyFont="1" applyNumberFormat="1">
      <alignment horizontal="center" shrinkToFit="0" vertical="bottom" wrapText="0"/>
    </xf>
    <xf borderId="7" fillId="12" fontId="1" numFmtId="166" xfId="0" applyAlignment="1" applyBorder="1" applyFont="1" applyNumberFormat="1">
      <alignment readingOrder="0" shrinkToFit="0" vertical="bottom" wrapText="0"/>
    </xf>
    <xf borderId="7" fillId="0" fontId="6" numFmtId="166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13" fontId="4" numFmtId="0" xfId="0" applyFont="1"/>
    <xf borderId="0" fillId="13" fontId="11" numFmtId="0" xfId="0" applyFont="1"/>
    <xf borderId="0" fillId="13" fontId="4" numFmtId="0" xfId="0" applyAlignment="1" applyFont="1">
      <alignment readingOrder="0"/>
    </xf>
    <xf borderId="7" fillId="0" fontId="9" numFmtId="0" xfId="0" applyAlignment="1" applyBorder="1" applyFont="1">
      <alignment readingOrder="0" shrinkToFit="0" vertical="bottom" wrapText="0"/>
    </xf>
    <xf borderId="2" fillId="0" fontId="9" numFmtId="164" xfId="0" applyAlignment="1" applyBorder="1" applyFont="1" applyNumberFormat="1">
      <alignment readingOrder="0" shrinkToFit="0" vertical="bottom" wrapText="0"/>
    </xf>
    <xf borderId="7" fillId="0" fontId="12" numFmtId="0" xfId="0" applyAlignment="1" applyBorder="1" applyFont="1">
      <alignment shrinkToFit="0" vertical="bottom" wrapText="0"/>
    </xf>
    <xf borderId="2" fillId="0" fontId="12" numFmtId="164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26" fillId="8" fontId="1" numFmtId="165" xfId="0" applyAlignment="1" applyBorder="1" applyFont="1" applyNumberForma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3" numFmtId="174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7" fillId="3" fontId="14" numFmtId="0" xfId="0" applyAlignment="1" applyBorder="1" applyFon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26" fillId="11" fontId="1" numFmtId="4" xfId="0" applyAlignment="1" applyBorder="1" applyFont="1" applyNumberFormat="1">
      <alignment horizontal="center" shrinkToFit="0" vertical="bottom" wrapText="0"/>
    </xf>
    <xf borderId="1" fillId="11" fontId="13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3" fontId="13" numFmtId="0" xfId="0" applyAlignment="1" applyBorder="1" applyFont="1">
      <alignment shrinkToFit="0" vertical="bottom" wrapText="0"/>
    </xf>
    <xf borderId="1" fillId="13" fontId="13" numFmtId="171" xfId="0" applyAlignment="1" applyBorder="1" applyFont="1" applyNumberFormat="1">
      <alignment horizontal="center" readingOrder="0" shrinkToFit="0" vertical="bottom" wrapText="0"/>
    </xf>
    <xf borderId="7" fillId="14" fontId="13" numFmtId="164" xfId="0" applyAlignment="1" applyBorder="1" applyFont="1" applyNumberFormat="1">
      <alignment horizontal="center" shrinkToFit="0" vertical="bottom" wrapText="0"/>
    </xf>
    <xf borderId="7" fillId="14" fontId="13" numFmtId="164" xfId="0" applyAlignment="1" applyBorder="1" applyFont="1" applyNumberFormat="1">
      <alignment shrinkToFit="0" vertical="bottom" wrapText="0"/>
    </xf>
    <xf borderId="1" fillId="18" fontId="13" numFmtId="0" xfId="0" applyAlignment="1" applyBorder="1" applyFill="1" applyFont="1">
      <alignment shrinkToFit="0" vertical="bottom" wrapText="0"/>
    </xf>
    <xf borderId="7" fillId="0" fontId="13" numFmtId="164" xfId="0" applyAlignment="1" applyBorder="1" applyFont="1" applyNumberFormat="1">
      <alignment horizontal="center" shrinkToFit="0" vertical="bottom" wrapText="0"/>
    </xf>
    <xf borderId="7" fillId="0" fontId="13" numFmtId="0" xfId="0" applyAlignment="1" applyBorder="1" applyFont="1">
      <alignment horizontal="center" shrinkToFit="0" vertical="bottom" wrapText="0"/>
    </xf>
    <xf borderId="7" fillId="15" fontId="13" numFmtId="164" xfId="0" applyAlignment="1" applyBorder="1" applyFont="1" applyNumberFormat="1">
      <alignment horizontal="center" readingOrder="0" shrinkToFit="0" vertical="bottom" wrapText="0"/>
    </xf>
    <xf borderId="7" fillId="15" fontId="13" numFmtId="164" xfId="0" applyAlignment="1" applyBorder="1" applyFont="1" applyNumberFormat="1">
      <alignment readingOrder="0" shrinkToFit="0" vertical="bottom" wrapText="0"/>
    </xf>
    <xf borderId="7" fillId="15" fontId="13" numFmtId="164" xfId="0" applyAlignment="1" applyBorder="1" applyFont="1" applyNumberFormat="1">
      <alignment horizontal="center" shrinkToFit="0" vertical="bottom" wrapText="0"/>
    </xf>
    <xf borderId="7" fillId="0" fontId="13" numFmtId="164" xfId="0" applyAlignment="1" applyBorder="1" applyFont="1" applyNumberFormat="1">
      <alignment horizontal="center" readingOrder="0" shrinkToFit="0" vertical="bottom" wrapText="0"/>
    </xf>
    <xf borderId="7" fillId="12" fontId="13" numFmtId="164" xfId="0" applyAlignment="1" applyBorder="1" applyFont="1" applyNumberFormat="1">
      <alignment readingOrder="0" shrinkToFit="0" vertical="bottom" wrapText="0"/>
    </xf>
    <xf borderId="7" fillId="12" fontId="13" numFmtId="164" xfId="0" applyAlignment="1" applyBorder="1" applyFont="1" applyNumberFormat="1">
      <alignment horizontal="center" readingOrder="0" shrinkToFit="0" vertical="bottom" wrapText="0"/>
    </xf>
    <xf borderId="7" fillId="12" fontId="13" numFmtId="164" xfId="0" applyAlignment="1" applyBorder="1" applyFont="1" applyNumberForma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7" fillId="0" fontId="13" numFmtId="16" xfId="0" applyAlignment="1" applyBorder="1" applyFont="1" applyNumberFormat="1">
      <alignment horizontal="center" shrinkToFit="0" vertical="bottom" wrapText="0"/>
    </xf>
    <xf borderId="1" fillId="15" fontId="13" numFmtId="0" xfId="0" applyAlignment="1" applyBorder="1" applyFont="1">
      <alignment shrinkToFit="0" vertical="bottom" wrapText="0"/>
    </xf>
    <xf borderId="7" fillId="13" fontId="13" numFmtId="0" xfId="0" applyAlignment="1" applyBorder="1" applyFont="1">
      <alignment horizontal="center" shrinkToFit="0" vertical="bottom" wrapText="0"/>
    </xf>
    <xf borderId="7" fillId="12" fontId="13" numFmtId="164" xfId="0" applyAlignment="1" applyBorder="1" applyFont="1" applyNumberFormat="1">
      <alignment shrinkToFit="0" vertical="bottom" wrapText="0"/>
    </xf>
    <xf borderId="17" fillId="12" fontId="13" numFmtId="164" xfId="0" applyAlignment="1" applyBorder="1" applyFont="1" applyNumberFormat="1">
      <alignment horizontal="center" shrinkToFit="0" vertical="bottom" wrapText="0"/>
    </xf>
    <xf borderId="1" fillId="13" fontId="13" numFmtId="174" xfId="0" applyAlignment="1" applyBorder="1" applyFont="1" applyNumberFormat="1">
      <alignment horizontal="center" shrinkToFit="0" vertical="bottom" wrapText="0"/>
    </xf>
    <xf borderId="28" fillId="0" fontId="13" numFmtId="164" xfId="0" applyAlignment="1" applyBorder="1" applyFont="1" applyNumberFormat="1">
      <alignment horizontal="center" shrinkToFit="0" vertical="bottom" wrapText="0"/>
    </xf>
    <xf borderId="28" fillId="0" fontId="13" numFmtId="164" xfId="0" applyAlignment="1" applyBorder="1" applyFont="1" applyNumberFormat="1">
      <alignment shrinkToFit="0" vertical="bottom" wrapText="0"/>
    </xf>
    <xf borderId="24" fillId="0" fontId="13" numFmtId="164" xfId="0" applyAlignment="1" applyBorder="1" applyFont="1" applyNumberFormat="1">
      <alignment horizontal="center" shrinkToFit="0" vertical="bottom" wrapText="0"/>
    </xf>
    <xf borderId="22" fillId="0" fontId="13" numFmtId="164" xfId="0" applyAlignment="1" applyBorder="1" applyFont="1" applyNumberFormat="1">
      <alignment horizontal="center" shrinkToFit="0" vertical="bottom" wrapText="0"/>
    </xf>
    <xf borderId="0" fillId="0" fontId="1" numFmtId="174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13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14" numFmtId="164" xfId="0" applyAlignment="1" applyBorder="1" applyFont="1" applyNumberFormat="1">
      <alignment shrinkToFit="0" vertical="bottom" wrapText="0"/>
    </xf>
    <xf borderId="27" fillId="3" fontId="1" numFmtId="0" xfId="0" applyAlignment="1" applyBorder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13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13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7" fillId="13" fontId="13" numFmtId="0" xfId="0" applyAlignment="1" applyBorder="1" applyFont="1">
      <alignment shrinkToFit="0" vertical="bottom" wrapText="0"/>
    </xf>
    <xf borderId="7" fillId="13" fontId="1" numFmtId="16" xfId="0" applyAlignment="1" applyBorder="1" applyFont="1" applyNumberFormat="1">
      <alignment horizontal="center" shrinkToFit="0" vertical="bottom" wrapText="0"/>
    </xf>
    <xf borderId="7" fillId="0" fontId="13" numFmtId="2" xfId="0" applyAlignment="1" applyBorder="1" applyFont="1" applyNumberFormat="1">
      <alignment horizontal="center" shrinkToFit="0" vertical="bottom" wrapText="0"/>
    </xf>
    <xf borderId="7" fillId="0" fontId="13" numFmtId="4" xfId="0" applyAlignment="1" applyBorder="1" applyFont="1" applyNumberFormat="1">
      <alignment horizontal="center" shrinkToFit="0" vertical="bottom" wrapText="0"/>
    </xf>
    <xf borderId="7" fillId="14" fontId="13" numFmtId="0" xfId="0" applyAlignment="1" applyBorder="1" applyFont="1">
      <alignment horizontal="center" shrinkToFit="0" vertical="bottom" wrapText="0"/>
    </xf>
    <xf borderId="7" fillId="14" fontId="13" numFmtId="2" xfId="0" applyAlignment="1" applyBorder="1" applyFont="1" applyNumberFormat="1">
      <alignment horizontal="center" shrinkToFit="0" vertical="bottom" wrapText="0"/>
    </xf>
    <xf borderId="7" fillId="14" fontId="13" numFmtId="4" xfId="0" applyAlignment="1" applyBorder="1" applyFont="1" applyNumberFormat="1">
      <alignment horizontal="center" shrinkToFit="0" vertical="bottom" wrapText="0"/>
    </xf>
    <xf borderId="7" fillId="15" fontId="13" numFmtId="0" xfId="0" applyAlignment="1" applyBorder="1" applyFont="1">
      <alignment horizontal="center" readingOrder="0" shrinkToFit="0" vertical="bottom" wrapText="0"/>
    </xf>
    <xf borderId="7" fillId="15" fontId="13" numFmtId="0" xfId="0" applyAlignment="1" applyBorder="1" applyFont="1">
      <alignment horizontal="center" shrinkToFit="0" vertical="bottom" wrapText="0"/>
    </xf>
    <xf borderId="7" fillId="15" fontId="13" numFmtId="2" xfId="0" applyAlignment="1" applyBorder="1" applyFont="1" applyNumberFormat="1">
      <alignment horizontal="center" shrinkToFit="0" vertical="bottom" wrapText="0"/>
    </xf>
    <xf borderId="7" fillId="15" fontId="13" numFmtId="4" xfId="0" applyAlignment="1" applyBorder="1" applyFont="1" applyNumberFormat="1">
      <alignment horizontal="center" shrinkToFit="0" vertical="bottom" wrapText="0"/>
    </xf>
    <xf borderId="38" fillId="0" fontId="13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7" fillId="12" fontId="13" numFmtId="0" xfId="0" applyAlignment="1" applyBorder="1" applyFont="1">
      <alignment horizontal="center" readingOrder="0" shrinkToFit="0" vertical="bottom" wrapText="0"/>
    </xf>
    <xf borderId="7" fillId="0" fontId="13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/>
    </xf>
    <xf borderId="0" fillId="15" fontId="13" numFmtId="0" xfId="0" applyAlignment="1" applyFont="1">
      <alignment shrinkToFit="0" vertical="bottom" wrapText="0"/>
    </xf>
    <xf borderId="7" fillId="12" fontId="13" numFmtId="4" xfId="0" applyAlignment="1" applyBorder="1" applyFont="1" applyNumberFormat="1">
      <alignment horizontal="center" shrinkToFit="0" vertical="bottom" wrapText="0"/>
    </xf>
    <xf borderId="7" fillId="12" fontId="13" numFmtId="0" xfId="0" applyAlignment="1" applyBorder="1" applyFont="1">
      <alignment horizontal="center" shrinkToFit="0" vertical="bottom" wrapText="0"/>
    </xf>
    <xf borderId="0" fillId="13" fontId="13" numFmtId="0" xfId="0" applyAlignment="1" applyFont="1">
      <alignment shrinkToFit="0" vertical="bottom" wrapText="0"/>
    </xf>
    <xf borderId="7" fillId="13" fontId="16" numFmtId="0" xfId="0" applyAlignment="1" applyBorder="1" applyFont="1">
      <alignment vertical="bottom"/>
    </xf>
    <xf borderId="7" fillId="14" fontId="16" numFmtId="0" xfId="0" applyAlignment="1" applyBorder="1" applyFont="1">
      <alignment vertical="bottom"/>
    </xf>
    <xf borderId="39" fillId="15" fontId="13" numFmtId="0" xfId="0" applyAlignment="1" applyBorder="1" applyFont="1">
      <alignment shrinkToFit="0" vertical="bottom" wrapText="0"/>
    </xf>
    <xf borderId="0" fillId="14" fontId="13" numFmtId="0" xfId="0" applyAlignment="1" applyFont="1">
      <alignment shrinkToFit="0" vertical="bottom" wrapText="0"/>
    </xf>
    <xf borderId="40" fillId="0" fontId="1" numFmtId="0" xfId="0" applyAlignment="1" applyBorder="1" applyFont="1">
      <alignment horizontal="center" shrinkToFit="0" vertical="bottom" wrapText="0"/>
    </xf>
    <xf borderId="40" fillId="0" fontId="17" numFmtId="0" xfId="0" applyBorder="1" applyFont="1"/>
    <xf borderId="0" fillId="0" fontId="13" numFmtId="4" xfId="0" applyAlignment="1" applyFont="1" applyNumberFormat="1">
      <alignment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42" fillId="0" fontId="17" numFmtId="0" xfId="0" applyBorder="1" applyFont="1"/>
    <xf borderId="22" fillId="0" fontId="6" numFmtId="164" xfId="0" applyAlignment="1" applyBorder="1" applyFont="1" applyNumberFormat="1">
      <alignment horizontal="center" shrinkToFit="0" vertical="bottom" wrapText="0"/>
    </xf>
    <xf borderId="42" fillId="0" fontId="6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shrinkToFit="0" vertical="bottom" wrapText="0"/>
    </xf>
    <xf borderId="1" fillId="12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E182</f>
        <v>20631434.41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E180</f>
        <v>33434039.86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E178</f>
        <v>54065474.27</v>
      </c>
      <c r="D3" s="10"/>
      <c r="E3" s="10"/>
      <c r="F3" s="11"/>
      <c r="G3" s="19"/>
      <c r="H3" s="20" t="s">
        <v>6</v>
      </c>
      <c r="J3" s="9"/>
      <c r="K3" s="10"/>
      <c r="L3" s="21" t="str">
        <f>P515</f>
        <v>#REF!</v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H510</f>
        <v>535480.78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B176</f>
        <v>34587299.91</v>
      </c>
      <c r="C5" s="24">
        <f t="shared" si="1"/>
        <v>19478174.36</v>
      </c>
      <c r="D5" s="24">
        <f t="shared" si="1"/>
        <v>33434039.86</v>
      </c>
      <c r="E5" s="24">
        <f t="shared" si="1"/>
        <v>23799628.76</v>
      </c>
      <c r="F5" s="11"/>
      <c r="G5" s="15"/>
      <c r="I5" s="24">
        <f>I506</f>
        <v>18314247.98</v>
      </c>
      <c r="J5" s="9"/>
      <c r="K5" s="10" t="s">
        <v>7</v>
      </c>
      <c r="L5" s="25">
        <f>SUM(L517)</f>
        <v>4949900</v>
      </c>
      <c r="M5" s="25">
        <f>SUM(M8:M41)</f>
        <v>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262549.35</v>
      </c>
      <c r="F7" s="43"/>
      <c r="G7" s="44"/>
      <c r="H7" s="45" t="s">
        <v>19</v>
      </c>
      <c r="I7" s="34"/>
      <c r="J7" s="34"/>
      <c r="K7" s="35"/>
      <c r="L7" s="46"/>
      <c r="M7" s="47"/>
      <c r="N7" s="10"/>
      <c r="O7" s="10"/>
      <c r="P7" s="48" t="str">
        <f t="shared" ref="P7:P13" si="2">IF(COUNTIF(H7,"*vale*"),I7,"")</f>
        <v/>
      </c>
      <c r="Q7" s="37" t="str">
        <f t="shared" ref="Q7:Q13" si="3">IF(COUNTIF(H7,"*vale*"),MID(H7,5,70),"")</f>
        <v/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49"/>
      <c r="B8" s="50"/>
      <c r="C8" s="51"/>
      <c r="D8" s="52"/>
      <c r="E8" s="53"/>
      <c r="F8" s="43"/>
      <c r="G8" s="44"/>
      <c r="H8" s="54" t="s">
        <v>20</v>
      </c>
      <c r="I8" s="34"/>
      <c r="J8" s="34"/>
      <c r="K8" s="35"/>
      <c r="L8" s="55"/>
      <c r="M8" s="47"/>
      <c r="N8" s="10"/>
      <c r="O8" s="10"/>
      <c r="P8" s="48" t="str">
        <f t="shared" si="2"/>
        <v/>
      </c>
      <c r="Q8" s="37" t="str">
        <f t="shared" si="3"/>
        <v/>
      </c>
      <c r="R8" s="11" t="s">
        <v>21</v>
      </c>
      <c r="S8" s="11"/>
      <c r="T8" s="11" t="s">
        <v>22</v>
      </c>
      <c r="U8" s="11"/>
      <c r="V8" s="11"/>
      <c r="W8" s="11"/>
      <c r="X8" s="11"/>
      <c r="Y8" s="11"/>
      <c r="Z8" s="11"/>
      <c r="AA8" s="11"/>
    </row>
    <row r="9" ht="12.0" customHeight="1">
      <c r="A9" s="56"/>
      <c r="B9" s="50"/>
      <c r="C9" s="51"/>
      <c r="D9" s="52"/>
      <c r="E9" s="57"/>
      <c r="F9" s="43"/>
      <c r="G9" s="44"/>
      <c r="H9" s="58"/>
      <c r="I9" s="34"/>
      <c r="J9" s="34"/>
      <c r="K9" s="52"/>
      <c r="L9" s="59"/>
      <c r="M9" s="47"/>
      <c r="N9" s="60"/>
      <c r="O9" s="10"/>
      <c r="P9" s="48" t="str">
        <f t="shared" si="2"/>
        <v/>
      </c>
      <c r="Q9" s="37" t="str">
        <f t="shared" si="3"/>
        <v/>
      </c>
      <c r="R9" s="11" t="s">
        <v>23</v>
      </c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56"/>
      <c r="B10" s="50"/>
      <c r="C10" s="51"/>
      <c r="D10" s="52"/>
      <c r="E10" s="57"/>
      <c r="F10" s="43"/>
      <c r="G10" s="61">
        <v>45294.0</v>
      </c>
      <c r="H10" s="54" t="s">
        <v>24</v>
      </c>
      <c r="I10" s="62">
        <v>1216762.16</v>
      </c>
      <c r="J10" s="34"/>
      <c r="K10" s="35"/>
      <c r="L10" s="59"/>
      <c r="M10" s="47"/>
      <c r="N10" s="10"/>
      <c r="O10" s="63"/>
      <c r="P10" s="48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64" t="s">
        <v>19</v>
      </c>
      <c r="B11" s="50"/>
      <c r="C11" s="51"/>
      <c r="D11" s="52"/>
      <c r="E11" s="65">
        <v>1513800.0</v>
      </c>
      <c r="F11" s="43"/>
      <c r="G11" s="44"/>
      <c r="H11" s="54" t="s">
        <v>25</v>
      </c>
      <c r="I11" s="66">
        <v>210180.5</v>
      </c>
      <c r="J11" s="35"/>
      <c r="K11" s="35"/>
      <c r="L11" s="67"/>
      <c r="M11" s="47"/>
      <c r="N11" s="10"/>
      <c r="O11" s="63"/>
      <c r="P11" s="48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68" t="s">
        <v>20</v>
      </c>
      <c r="B12" s="50"/>
      <c r="C12" s="51"/>
      <c r="D12" s="52"/>
      <c r="E12" s="65">
        <v>1221200.0</v>
      </c>
      <c r="F12" s="43"/>
      <c r="G12" s="44"/>
      <c r="H12" s="54" t="s">
        <v>26</v>
      </c>
      <c r="I12" s="66">
        <v>28932.6</v>
      </c>
      <c r="J12" s="35"/>
      <c r="K12" s="35"/>
      <c r="L12" s="67"/>
      <c r="M12" s="47"/>
      <c r="N12" s="63"/>
      <c r="O12" s="10"/>
      <c r="P12" s="48" t="str">
        <f t="shared" si="2"/>
        <v/>
      </c>
      <c r="Q12" s="37" t="str">
        <f t="shared" si="3"/>
        <v/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56"/>
      <c r="B13" s="50"/>
      <c r="C13" s="51"/>
      <c r="D13" s="52"/>
      <c r="E13" s="69"/>
      <c r="F13" s="43"/>
      <c r="G13" s="44"/>
      <c r="H13" s="54" t="s">
        <v>27</v>
      </c>
      <c r="I13" s="66">
        <v>45414.0</v>
      </c>
      <c r="J13" s="35"/>
      <c r="K13" s="35"/>
      <c r="L13" s="67"/>
      <c r="M13" s="47"/>
      <c r="N13" s="10"/>
      <c r="O13" s="10"/>
      <c r="P13" s="48" t="str">
        <f t="shared" si="2"/>
        <v/>
      </c>
      <c r="Q13" s="37" t="str">
        <f t="shared" si="3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64" t="s">
        <v>28</v>
      </c>
      <c r="B14" s="50"/>
      <c r="C14" s="70"/>
      <c r="D14" s="71"/>
      <c r="E14" s="72">
        <v>64600.0</v>
      </c>
      <c r="F14" s="43"/>
      <c r="G14" s="44"/>
      <c r="H14" s="54" t="s">
        <v>29</v>
      </c>
      <c r="I14" s="66">
        <v>12510.74</v>
      </c>
      <c r="J14" s="35"/>
      <c r="K14" s="35"/>
      <c r="L14" s="67"/>
      <c r="M14" s="73"/>
      <c r="N14" s="10"/>
      <c r="O14" s="63"/>
      <c r="P14" s="48"/>
      <c r="Q14" s="37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68" t="s">
        <v>30</v>
      </c>
      <c r="B15" s="50"/>
      <c r="C15" s="70"/>
      <c r="D15" s="71"/>
      <c r="E15" s="65">
        <v>17200.0</v>
      </c>
      <c r="F15" s="43"/>
      <c r="G15" s="61">
        <v>45294.0</v>
      </c>
      <c r="H15" s="54" t="s">
        <v>31</v>
      </c>
      <c r="I15" s="66">
        <v>980492.4</v>
      </c>
      <c r="J15" s="35"/>
      <c r="K15" s="35"/>
      <c r="L15" s="67"/>
      <c r="M15" s="73"/>
      <c r="N15" s="10"/>
      <c r="O15" s="63"/>
      <c r="P15" s="48"/>
      <c r="Q15" s="37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74"/>
      <c r="B16" s="50"/>
      <c r="C16" s="70"/>
      <c r="D16" s="71"/>
      <c r="E16" s="65"/>
      <c r="F16" s="43"/>
      <c r="G16" s="44"/>
      <c r="H16" s="54" t="s">
        <v>32</v>
      </c>
      <c r="I16" s="66">
        <v>169555.04</v>
      </c>
      <c r="J16" s="35"/>
      <c r="K16" s="35"/>
      <c r="L16" s="67"/>
      <c r="M16" s="73"/>
      <c r="N16" s="10"/>
      <c r="O16" s="63"/>
      <c r="P16" s="48"/>
      <c r="Q16" s="37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68" t="s">
        <v>33</v>
      </c>
      <c r="B17" s="50"/>
      <c r="C17" s="70"/>
      <c r="D17" s="71"/>
      <c r="E17" s="65">
        <v>67845.0</v>
      </c>
      <c r="F17" s="43"/>
      <c r="G17" s="44"/>
      <c r="H17" s="54" t="s">
        <v>34</v>
      </c>
      <c r="I17" s="66">
        <v>24424.0</v>
      </c>
      <c r="J17" s="35"/>
      <c r="K17" s="35"/>
      <c r="L17" s="67"/>
      <c r="M17" s="73"/>
      <c r="N17" s="10"/>
      <c r="O17" s="63"/>
      <c r="P17" s="48"/>
      <c r="Q17" s="37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75" t="s">
        <v>35</v>
      </c>
      <c r="B18" s="76"/>
      <c r="C18" s="77"/>
      <c r="D18" s="78"/>
      <c r="E18" s="65">
        <v>12900.0</v>
      </c>
      <c r="F18" s="43"/>
      <c r="G18" s="44"/>
      <c r="H18" s="54" t="s">
        <v>36</v>
      </c>
      <c r="I18" s="66">
        <v>10092.56</v>
      </c>
      <c r="J18" s="35"/>
      <c r="K18" s="34"/>
      <c r="L18" s="79"/>
      <c r="M18" s="80"/>
      <c r="N18" s="10"/>
      <c r="O18" s="10"/>
      <c r="P18" s="48" t="str">
        <f>IF(COUNTIF(H18,"*vale*"),I18,"")</f>
        <v/>
      </c>
      <c r="Q18" s="37" t="str">
        <f>IF(COUNTIF(H18,"*vale*"),MID(H18,5,70),"")</f>
        <v/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75" t="s">
        <v>37</v>
      </c>
      <c r="B19" s="81"/>
      <c r="C19" s="82"/>
      <c r="D19" s="83"/>
      <c r="E19" s="84">
        <v>8100.0</v>
      </c>
      <c r="F19" s="43"/>
      <c r="G19" s="44"/>
      <c r="H19" s="54" t="s">
        <v>38</v>
      </c>
      <c r="I19" s="66">
        <v>36636.0</v>
      </c>
      <c r="J19" s="35"/>
      <c r="K19" s="34"/>
      <c r="L19" s="79"/>
      <c r="M19" s="85"/>
      <c r="N19" s="10"/>
      <c r="O19" s="10"/>
      <c r="P19" s="48"/>
      <c r="Q19" s="37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86"/>
      <c r="B20" s="81"/>
      <c r="C20" s="82"/>
      <c r="D20" s="83"/>
      <c r="E20" s="87"/>
      <c r="F20" s="43"/>
      <c r="G20" s="44"/>
      <c r="H20" s="54"/>
      <c r="I20" s="35"/>
      <c r="J20" s="35"/>
      <c r="K20" s="34"/>
      <c r="L20" s="79"/>
      <c r="M20" s="85"/>
      <c r="N20" s="10"/>
      <c r="O20" s="10"/>
      <c r="P20" s="48"/>
      <c r="Q20" s="37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86"/>
      <c r="B21" s="88"/>
      <c r="C21" s="89"/>
      <c r="D21" s="34"/>
      <c r="E21" s="90"/>
      <c r="F21" s="43"/>
      <c r="G21" s="91"/>
      <c r="H21" s="92"/>
      <c r="I21" s="93"/>
      <c r="J21" s="94"/>
      <c r="K21" s="95"/>
      <c r="L21" s="96"/>
      <c r="M21" s="85"/>
      <c r="N21" s="10"/>
      <c r="O21" s="10"/>
      <c r="P21" s="48" t="str">
        <f>IF(COUNTIF(H21,"*vale*"),I21,"")</f>
        <v/>
      </c>
      <c r="Q21" s="37" t="str">
        <f>IF(COUNTIF(H21,"*vale*"),MID(H21,5,70),"")</f>
        <v/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97"/>
      <c r="B22" s="98"/>
      <c r="C22" s="99"/>
      <c r="D22" s="100"/>
      <c r="E22" s="101"/>
      <c r="F22" s="43"/>
      <c r="G22" s="102"/>
      <c r="H22" s="58"/>
      <c r="I22" s="35"/>
      <c r="J22" s="35"/>
      <c r="K22" s="34"/>
      <c r="L22" s="79"/>
      <c r="M22" s="85"/>
      <c r="N22" s="10"/>
      <c r="O22" s="10"/>
      <c r="P22" s="48"/>
      <c r="Q22" s="37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97"/>
      <c r="B23" s="98"/>
      <c r="C23" s="99"/>
      <c r="D23" s="100"/>
      <c r="E23" s="101"/>
      <c r="F23" s="43"/>
      <c r="G23" s="102"/>
      <c r="H23" s="58"/>
      <c r="I23" s="35"/>
      <c r="J23" s="35"/>
      <c r="K23" s="34"/>
      <c r="L23" s="79"/>
      <c r="M23" s="85"/>
      <c r="N23" s="10"/>
      <c r="O23" s="10"/>
      <c r="P23" s="48"/>
      <c r="Q23" s="37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103">
        <v>45292.0</v>
      </c>
      <c r="B24" s="104"/>
      <c r="C24" s="105"/>
      <c r="D24" s="106"/>
      <c r="E24" s="107"/>
      <c r="F24" s="43"/>
      <c r="G24" s="108">
        <v>45293.0</v>
      </c>
      <c r="H24" s="54" t="s">
        <v>39</v>
      </c>
      <c r="I24" s="66">
        <v>3450.0</v>
      </c>
      <c r="J24" s="35"/>
      <c r="K24" s="34"/>
      <c r="L24" s="79"/>
      <c r="M24" s="85"/>
      <c r="N24" s="10"/>
      <c r="O24" s="10"/>
      <c r="P24" s="48"/>
      <c r="Q24" s="37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109">
        <v>45293.0</v>
      </c>
      <c r="B25" s="110">
        <v>1244100.0</v>
      </c>
      <c r="C25" s="111">
        <v>680860.0</v>
      </c>
      <c r="D25" s="112">
        <v>1207400.0</v>
      </c>
      <c r="E25" s="101">
        <f t="shared" ref="E25:E54" si="4">B25+C25-D25</f>
        <v>717560</v>
      </c>
      <c r="F25" s="43"/>
      <c r="G25" s="102"/>
      <c r="H25" s="54" t="s">
        <v>40</v>
      </c>
      <c r="I25" s="66">
        <v>5400.0</v>
      </c>
      <c r="J25" s="35"/>
      <c r="K25" s="34"/>
      <c r="L25" s="79"/>
      <c r="M25" s="85"/>
      <c r="N25" s="10"/>
      <c r="O25" s="10"/>
      <c r="P25" s="48" t="str">
        <f>IF(COUNTIF(H25,"*vale*"),I25,"")</f>
        <v/>
      </c>
      <c r="Q25" s="37" t="str">
        <f t="shared" ref="Q25:Q27" si="5">IF(COUNTIF(#REF!,"*vale*"),MID(#REF!,5,70),"")</f>
        <v>#REF!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113">
        <v>45294.0</v>
      </c>
      <c r="B26" s="114">
        <v>1477299.96</v>
      </c>
      <c r="C26" s="115">
        <v>649800.0</v>
      </c>
      <c r="D26" s="62">
        <v>1355699.96</v>
      </c>
      <c r="E26" s="101">
        <f t="shared" si="4"/>
        <v>771400</v>
      </c>
      <c r="F26" s="43"/>
      <c r="G26" s="44"/>
      <c r="H26" s="54" t="s">
        <v>41</v>
      </c>
      <c r="I26" s="66">
        <v>1800.0</v>
      </c>
      <c r="J26" s="35"/>
      <c r="K26" s="34"/>
      <c r="L26" s="79"/>
      <c r="M26" s="85"/>
      <c r="N26" s="10"/>
      <c r="O26" s="10"/>
      <c r="P26" s="48" t="str">
        <f t="shared" ref="P26:P27" si="6">IF(COUNTIF(#REF!,"*vale*"),#REF!,"")</f>
        <v>#REF!</v>
      </c>
      <c r="Q26" s="37" t="str">
        <f t="shared" si="5"/>
        <v>#REF!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113">
        <v>45295.0</v>
      </c>
      <c r="B27" s="114">
        <v>1550400.0</v>
      </c>
      <c r="C27" s="115">
        <v>824200.0</v>
      </c>
      <c r="D27" s="62">
        <v>1426910.0</v>
      </c>
      <c r="E27" s="101">
        <f t="shared" si="4"/>
        <v>947690</v>
      </c>
      <c r="F27" s="43"/>
      <c r="G27" s="44"/>
      <c r="H27" s="54" t="s">
        <v>42</v>
      </c>
      <c r="I27" s="66">
        <v>6000.0</v>
      </c>
      <c r="J27" s="35"/>
      <c r="K27" s="34"/>
      <c r="L27" s="79"/>
      <c r="M27" s="85"/>
      <c r="N27" s="10"/>
      <c r="O27" s="10"/>
      <c r="P27" s="48" t="str">
        <f t="shared" si="6"/>
        <v>#REF!</v>
      </c>
      <c r="Q27" s="37" t="str">
        <f t="shared" si="5"/>
        <v>#REF!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13">
        <v>45296.0</v>
      </c>
      <c r="B28" s="114">
        <v>1200800.0</v>
      </c>
      <c r="C28" s="115">
        <v>798800.0</v>
      </c>
      <c r="D28" s="62">
        <v>1123000.0</v>
      </c>
      <c r="E28" s="101">
        <f t="shared" si="4"/>
        <v>876600</v>
      </c>
      <c r="F28" s="43"/>
      <c r="G28" s="116"/>
      <c r="H28" s="117" t="s">
        <v>43</v>
      </c>
      <c r="I28" s="112">
        <v>4000.0</v>
      </c>
      <c r="J28" s="35"/>
      <c r="K28" s="34"/>
      <c r="L28" s="79"/>
      <c r="M28" s="85"/>
      <c r="N28" s="10"/>
      <c r="O28" s="10"/>
      <c r="P28" s="48" t="str">
        <f>IF(COUNTIF(H18,"*vale*"),I18,"")</f>
        <v/>
      </c>
      <c r="Q28" s="37" t="str">
        <f>IF(COUNTIF(H18,"*vale*"),MID(H18,5,70),"")</f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113">
        <v>45297.0</v>
      </c>
      <c r="B29" s="114">
        <v>1126200.02</v>
      </c>
      <c r="C29" s="115">
        <v>904600.0</v>
      </c>
      <c r="D29" s="62">
        <v>1225675.0</v>
      </c>
      <c r="E29" s="101">
        <f t="shared" si="4"/>
        <v>805125.02</v>
      </c>
      <c r="F29" s="43"/>
      <c r="G29" s="118"/>
      <c r="H29" s="54" t="s">
        <v>44</v>
      </c>
      <c r="I29" s="66">
        <v>8000.0</v>
      </c>
      <c r="J29" s="35"/>
      <c r="K29" s="34"/>
      <c r="L29" s="79"/>
      <c r="M29" s="85"/>
      <c r="N29" s="10"/>
      <c r="O29" s="10"/>
      <c r="P29" s="48" t="str">
        <f>IF(COUNTIF(#REF!,"*vale*"),#REF!,"")</f>
        <v/>
      </c>
      <c r="Q29" s="37" t="str">
        <f>IF(COUNTIF(#REF!,"*vale*"),MID(#REF!,5,70),"")</f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113">
        <v>45298.0</v>
      </c>
      <c r="B30" s="114">
        <v>1417300.0</v>
      </c>
      <c r="C30" s="115">
        <v>446099.98</v>
      </c>
      <c r="D30" s="62">
        <v>1368200.0</v>
      </c>
      <c r="E30" s="101">
        <f t="shared" si="4"/>
        <v>495199.98</v>
      </c>
      <c r="F30" s="43"/>
      <c r="G30" s="116"/>
      <c r="H30" s="117" t="s">
        <v>45</v>
      </c>
      <c r="I30" s="112">
        <v>7700.0</v>
      </c>
      <c r="J30" s="35"/>
      <c r="K30" s="34"/>
      <c r="L30" s="79"/>
      <c r="M30" s="85"/>
      <c r="N30" s="10"/>
      <c r="O30" s="10"/>
      <c r="P30" s="48" t="str">
        <f>IF(COUNTIF(H21,"*vale*"),I21,"")</f>
        <v/>
      </c>
      <c r="Q30" s="37" t="str">
        <f>IF(COUNTIF(H21,"*vale*"),MID(H21,5,70),"")</f>
        <v/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13">
        <v>45299.0</v>
      </c>
      <c r="B31" s="114">
        <v>774900.01</v>
      </c>
      <c r="C31" s="115">
        <v>559313.31</v>
      </c>
      <c r="D31" s="62">
        <v>734500.0</v>
      </c>
      <c r="E31" s="101">
        <f t="shared" si="4"/>
        <v>599713.32</v>
      </c>
      <c r="F31" s="43"/>
      <c r="G31" s="116"/>
      <c r="H31" s="117" t="s">
        <v>46</v>
      </c>
      <c r="I31" s="112">
        <v>5000.0</v>
      </c>
      <c r="J31" s="35"/>
      <c r="K31" s="34"/>
      <c r="L31" s="79"/>
      <c r="M31" s="85"/>
      <c r="N31" s="10"/>
      <c r="O31" s="10"/>
      <c r="P31" s="48" t="str">
        <f t="shared" ref="P31:P47" si="7">IF(COUNTIF(H25,"*vale*"),I25,"")</f>
        <v/>
      </c>
      <c r="Q31" s="37" t="str">
        <f t="shared" ref="Q31:Q47" si="8">IF(COUNTIF(H25,"*vale*"),MID(H25,5,70),"")</f>
        <v/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13">
        <v>45300.0</v>
      </c>
      <c r="B32" s="114">
        <v>1283100.0</v>
      </c>
      <c r="C32" s="115">
        <v>768500.02</v>
      </c>
      <c r="D32" s="62">
        <v>1253100.0</v>
      </c>
      <c r="E32" s="101">
        <f t="shared" si="4"/>
        <v>798500.02</v>
      </c>
      <c r="F32" s="43"/>
      <c r="G32" s="116"/>
      <c r="H32" s="117" t="s">
        <v>47</v>
      </c>
      <c r="I32" s="112">
        <v>2000.0</v>
      </c>
      <c r="J32" s="35"/>
      <c r="K32" s="34"/>
      <c r="L32" s="79"/>
      <c r="M32" s="119"/>
      <c r="N32" s="10"/>
      <c r="O32" s="10"/>
      <c r="P32" s="48" t="str">
        <f t="shared" si="7"/>
        <v/>
      </c>
      <c r="Q32" s="37" t="str">
        <f t="shared" si="8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20">
        <v>45301.0</v>
      </c>
      <c r="B33" s="114">
        <v>1551900.0</v>
      </c>
      <c r="C33" s="115">
        <v>671700.0</v>
      </c>
      <c r="D33" s="62">
        <v>1513400.0</v>
      </c>
      <c r="E33" s="101">
        <f t="shared" si="4"/>
        <v>710200</v>
      </c>
      <c r="F33" s="43"/>
      <c r="G33" s="116"/>
      <c r="H33" s="117" t="s">
        <v>48</v>
      </c>
      <c r="I33" s="112">
        <v>5200.0</v>
      </c>
      <c r="J33" s="35"/>
      <c r="K33" s="34"/>
      <c r="L33" s="79"/>
      <c r="M33" s="85"/>
      <c r="N33" s="10"/>
      <c r="O33" s="10"/>
      <c r="P33" s="48">
        <f t="shared" si="7"/>
        <v>6000</v>
      </c>
      <c r="Q33" s="37" t="str">
        <f t="shared" si="8"/>
        <v> eli morinigo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113">
        <v>45302.0</v>
      </c>
      <c r="B34" s="114">
        <v>1212800.01</v>
      </c>
      <c r="C34" s="115">
        <v>573500.0</v>
      </c>
      <c r="D34" s="62">
        <v>1116820.0</v>
      </c>
      <c r="E34" s="101">
        <f t="shared" si="4"/>
        <v>669480.01</v>
      </c>
      <c r="F34" s="43"/>
      <c r="G34" s="116"/>
      <c r="H34" s="117" t="s">
        <v>49</v>
      </c>
      <c r="I34" s="100"/>
      <c r="J34" s="35"/>
      <c r="K34" s="34"/>
      <c r="L34" s="121">
        <v>163300.0</v>
      </c>
      <c r="M34" s="85"/>
      <c r="N34" s="10"/>
      <c r="O34" s="10"/>
      <c r="P34" s="48">
        <f t="shared" si="7"/>
        <v>4000</v>
      </c>
      <c r="Q34" s="37" t="str">
        <f t="shared" si="8"/>
        <v> talia gomez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113">
        <v>45303.0</v>
      </c>
      <c r="B35" s="114">
        <v>1187200.0</v>
      </c>
      <c r="C35" s="115">
        <v>835500.0</v>
      </c>
      <c r="D35" s="62">
        <v>1092775.0</v>
      </c>
      <c r="E35" s="101">
        <f t="shared" si="4"/>
        <v>929925</v>
      </c>
      <c r="F35" s="43"/>
      <c r="G35" s="122">
        <v>45294.0</v>
      </c>
      <c r="H35" s="123" t="s">
        <v>50</v>
      </c>
      <c r="I35" s="124">
        <v>209185.0</v>
      </c>
      <c r="J35" s="125"/>
      <c r="K35" s="34"/>
      <c r="L35" s="79"/>
      <c r="M35" s="85"/>
      <c r="N35" s="10"/>
      <c r="O35" s="10"/>
      <c r="P35" s="48" t="str">
        <f t="shared" si="7"/>
        <v/>
      </c>
      <c r="Q35" s="37" t="str">
        <f t="shared" si="8"/>
        <v/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20">
        <v>45304.0</v>
      </c>
      <c r="B36" s="110">
        <v>1116600.0</v>
      </c>
      <c r="C36" s="111">
        <v>592300.0</v>
      </c>
      <c r="D36" s="126">
        <v>1058500.0</v>
      </c>
      <c r="E36" s="101">
        <f t="shared" si="4"/>
        <v>650400</v>
      </c>
      <c r="F36" s="43"/>
      <c r="G36" s="116"/>
      <c r="H36" s="117" t="s">
        <v>51</v>
      </c>
      <c r="I36" s="112">
        <v>113047.5</v>
      </c>
      <c r="J36" s="100"/>
      <c r="K36" s="95"/>
      <c r="L36" s="79"/>
      <c r="M36" s="85"/>
      <c r="N36" s="10"/>
      <c r="O36" s="10"/>
      <c r="P36" s="48" t="str">
        <f t="shared" si="7"/>
        <v/>
      </c>
      <c r="Q36" s="37" t="str">
        <f t="shared" si="8"/>
        <v/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13">
        <v>45305.0</v>
      </c>
      <c r="B37" s="110">
        <v>1311600.0</v>
      </c>
      <c r="C37" s="111">
        <v>751200.0</v>
      </c>
      <c r="D37" s="126">
        <v>1265900.0</v>
      </c>
      <c r="E37" s="101">
        <f t="shared" si="4"/>
        <v>796900</v>
      </c>
      <c r="F37" s="43"/>
      <c r="G37" s="116"/>
      <c r="H37" s="117" t="s">
        <v>52</v>
      </c>
      <c r="I37" s="127">
        <v>165160.0</v>
      </c>
      <c r="J37" s="93"/>
      <c r="K37" s="128"/>
      <c r="L37" s="79"/>
      <c r="M37" s="85"/>
      <c r="N37" s="10"/>
      <c r="O37" s="10"/>
      <c r="P37" s="48" t="str">
        <f t="shared" si="7"/>
        <v/>
      </c>
      <c r="Q37" s="37" t="str">
        <f t="shared" si="8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13">
        <v>45306.0</v>
      </c>
      <c r="B38" s="110">
        <v>1080700.0</v>
      </c>
      <c r="C38" s="111">
        <v>589000.0</v>
      </c>
      <c r="D38" s="126">
        <v>1069101.0</v>
      </c>
      <c r="E38" s="101">
        <f t="shared" si="4"/>
        <v>600599</v>
      </c>
      <c r="F38" s="43"/>
      <c r="G38" s="129"/>
      <c r="H38" s="130" t="s">
        <v>53</v>
      </c>
      <c r="I38" s="131">
        <v>66600.0</v>
      </c>
      <c r="J38" s="94"/>
      <c r="K38" s="95"/>
      <c r="L38" s="132"/>
      <c r="M38" s="85"/>
      <c r="N38" s="10"/>
      <c r="O38" s="10"/>
      <c r="P38" s="48">
        <f t="shared" si="7"/>
        <v>2000</v>
      </c>
      <c r="Q38" s="37" t="str">
        <f t="shared" si="8"/>
        <v> ramon segovia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133">
        <v>45307.0</v>
      </c>
      <c r="B39" s="134">
        <v>647100.0</v>
      </c>
      <c r="C39" s="111">
        <v>686600.01</v>
      </c>
      <c r="D39" s="126">
        <v>620500.0</v>
      </c>
      <c r="E39" s="101">
        <f t="shared" si="4"/>
        <v>713200.01</v>
      </c>
      <c r="F39" s="43"/>
      <c r="G39" s="116"/>
      <c r="H39" s="117" t="s">
        <v>54</v>
      </c>
      <c r="I39" s="112">
        <v>10760.0</v>
      </c>
      <c r="J39" s="100"/>
      <c r="K39" s="34"/>
      <c r="L39" s="132"/>
      <c r="M39" s="85"/>
      <c r="N39" s="10"/>
      <c r="O39" s="10"/>
      <c r="P39" s="48" t="str">
        <f t="shared" si="7"/>
        <v/>
      </c>
      <c r="Q39" s="37" t="str">
        <f t="shared" si="8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33">
        <v>45308.0</v>
      </c>
      <c r="B40" s="134">
        <v>1125700.0</v>
      </c>
      <c r="C40" s="111">
        <v>757800.0</v>
      </c>
      <c r="D40" s="126">
        <v>1094600.0</v>
      </c>
      <c r="E40" s="101">
        <f t="shared" si="4"/>
        <v>788900</v>
      </c>
      <c r="F40" s="43"/>
      <c r="G40" s="135">
        <v>45294.0</v>
      </c>
      <c r="H40" s="117" t="s">
        <v>55</v>
      </c>
      <c r="I40" s="112">
        <v>17680.0</v>
      </c>
      <c r="J40" s="35"/>
      <c r="K40" s="34"/>
      <c r="L40" s="132"/>
      <c r="M40" s="85"/>
      <c r="N40" s="10"/>
      <c r="O40" s="10"/>
      <c r="P40" s="48" t="str">
        <f t="shared" si="7"/>
        <v/>
      </c>
      <c r="Q40" s="37" t="str">
        <f t="shared" si="8"/>
        <v/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13">
        <v>45309.0</v>
      </c>
      <c r="B41" s="134">
        <v>1604899.99</v>
      </c>
      <c r="C41" s="111">
        <v>611800.0</v>
      </c>
      <c r="D41" s="126">
        <v>1460700.0</v>
      </c>
      <c r="E41" s="101">
        <f t="shared" si="4"/>
        <v>755999.99</v>
      </c>
      <c r="F41" s="43"/>
      <c r="G41" s="116"/>
      <c r="H41" s="117" t="s">
        <v>39</v>
      </c>
      <c r="I41" s="112">
        <v>4350.0</v>
      </c>
      <c r="J41" s="35"/>
      <c r="K41" s="34"/>
      <c r="L41" s="132"/>
      <c r="M41" s="85"/>
      <c r="N41" s="10"/>
      <c r="O41" s="10"/>
      <c r="P41" s="48" t="str">
        <f t="shared" si="7"/>
        <v/>
      </c>
      <c r="Q41" s="37" t="str">
        <f t="shared" si="8"/>
        <v/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13">
        <v>45310.0</v>
      </c>
      <c r="B42" s="134">
        <v>1189499.9</v>
      </c>
      <c r="C42" s="111">
        <v>449200.02</v>
      </c>
      <c r="D42" s="126">
        <v>1113033.9</v>
      </c>
      <c r="E42" s="101">
        <f t="shared" si="4"/>
        <v>525666.02</v>
      </c>
      <c r="F42" s="43"/>
      <c r="G42" s="116"/>
      <c r="H42" s="117" t="s">
        <v>56</v>
      </c>
      <c r="I42" s="112">
        <v>5000.0</v>
      </c>
      <c r="J42" s="35"/>
      <c r="K42" s="34"/>
      <c r="L42" s="132"/>
      <c r="M42" s="85"/>
      <c r="N42" s="10"/>
      <c r="O42" s="10"/>
      <c r="P42" s="48" t="str">
        <f t="shared" si="7"/>
        <v/>
      </c>
      <c r="Q42" s="37" t="str">
        <f t="shared" si="8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33">
        <v>45311.0</v>
      </c>
      <c r="B43" s="134">
        <v>657700.02</v>
      </c>
      <c r="C43" s="111">
        <v>554400.0</v>
      </c>
      <c r="D43" s="126">
        <v>657700.0</v>
      </c>
      <c r="E43" s="101">
        <f t="shared" si="4"/>
        <v>554400.02</v>
      </c>
      <c r="F43" s="43"/>
      <c r="G43" s="116"/>
      <c r="H43" s="117" t="s">
        <v>57</v>
      </c>
      <c r="I43" s="112">
        <v>4500.0</v>
      </c>
      <c r="J43" s="100"/>
      <c r="K43" s="136"/>
      <c r="L43" s="137"/>
      <c r="M43" s="85"/>
      <c r="N43" s="10"/>
      <c r="O43" s="10"/>
      <c r="P43" s="48" t="str">
        <f t="shared" si="7"/>
        <v/>
      </c>
      <c r="Q43" s="37" t="str">
        <f t="shared" si="8"/>
        <v/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38">
        <v>45312.0</v>
      </c>
      <c r="B44" s="134">
        <v>1072300.0</v>
      </c>
      <c r="C44" s="111">
        <v>478400.02</v>
      </c>
      <c r="D44" s="126">
        <v>1123900.0</v>
      </c>
      <c r="E44" s="101">
        <f t="shared" si="4"/>
        <v>426800.02</v>
      </c>
      <c r="F44" s="43"/>
      <c r="G44" s="116"/>
      <c r="H44" s="117" t="s">
        <v>58</v>
      </c>
      <c r="I44" s="112">
        <v>5000.0</v>
      </c>
      <c r="J44" s="35"/>
      <c r="K44" s="34"/>
      <c r="L44" s="132"/>
      <c r="M44" s="85"/>
      <c r="N44" s="10"/>
      <c r="O44" s="10"/>
      <c r="P44" s="48" t="str">
        <f t="shared" si="7"/>
        <v/>
      </c>
      <c r="Q44" s="37" t="str">
        <f t="shared" si="8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38">
        <v>45313.0</v>
      </c>
      <c r="B45" s="139">
        <v>977800.0</v>
      </c>
      <c r="C45" s="140">
        <v>702300.0</v>
      </c>
      <c r="D45" s="141">
        <v>965900.0</v>
      </c>
      <c r="E45" s="101">
        <f t="shared" si="4"/>
        <v>714200</v>
      </c>
      <c r="F45" s="43"/>
      <c r="G45" s="142"/>
      <c r="H45" s="117" t="s">
        <v>59</v>
      </c>
      <c r="I45" s="112">
        <v>8000.0</v>
      </c>
      <c r="J45" s="35"/>
      <c r="K45" s="34"/>
      <c r="L45" s="132"/>
      <c r="M45" s="85"/>
      <c r="N45" s="10"/>
      <c r="O45" s="10"/>
      <c r="P45" s="48" t="str">
        <f t="shared" si="7"/>
        <v/>
      </c>
      <c r="Q45" s="37" t="str">
        <f t="shared" si="8"/>
        <v/>
      </c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38">
        <v>45314.0</v>
      </c>
      <c r="B46" s="139">
        <v>1005300.0</v>
      </c>
      <c r="C46" s="140">
        <v>626200.0</v>
      </c>
      <c r="D46" s="141">
        <v>1004600.0</v>
      </c>
      <c r="E46" s="101">
        <f t="shared" si="4"/>
        <v>626900</v>
      </c>
      <c r="F46" s="43"/>
      <c r="G46" s="143"/>
      <c r="H46" s="144" t="s">
        <v>60</v>
      </c>
      <c r="I46" s="145">
        <v>5000.0</v>
      </c>
      <c r="J46" s="146"/>
      <c r="K46" s="128"/>
      <c r="L46" s="132"/>
      <c r="M46" s="85"/>
      <c r="N46" s="10"/>
      <c r="O46" s="10"/>
      <c r="P46" s="48" t="str">
        <f t="shared" si="7"/>
        <v/>
      </c>
      <c r="Q46" s="37" t="str">
        <f t="shared" si="8"/>
        <v/>
      </c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47">
        <v>45315.0</v>
      </c>
      <c r="B47" s="139">
        <v>768600.02</v>
      </c>
      <c r="C47" s="140">
        <v>721100.0</v>
      </c>
      <c r="D47" s="141">
        <v>829300.0</v>
      </c>
      <c r="E47" s="101">
        <f t="shared" si="4"/>
        <v>660400.02</v>
      </c>
      <c r="F47" s="43"/>
      <c r="G47" s="143"/>
      <c r="H47" s="144" t="s">
        <v>61</v>
      </c>
      <c r="I47" s="145">
        <v>5000.0</v>
      </c>
      <c r="J47" s="146"/>
      <c r="K47" s="128"/>
      <c r="L47" s="132"/>
      <c r="M47" s="80"/>
      <c r="N47" s="10"/>
      <c r="O47" s="10"/>
      <c r="P47" s="48" t="str">
        <f t="shared" si="7"/>
        <v/>
      </c>
      <c r="Q47" s="37" t="str">
        <f t="shared" si="8"/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47">
        <v>45316.0</v>
      </c>
      <c r="B48" s="139">
        <v>1058299.98</v>
      </c>
      <c r="C48" s="140">
        <v>630200.0</v>
      </c>
      <c r="D48" s="141">
        <v>1039200.0</v>
      </c>
      <c r="E48" s="101">
        <f t="shared" si="4"/>
        <v>649299.98</v>
      </c>
      <c r="F48" s="43"/>
      <c r="G48" s="143"/>
      <c r="H48" s="144" t="s">
        <v>62</v>
      </c>
      <c r="I48" s="145">
        <v>6300.0</v>
      </c>
      <c r="J48" s="146"/>
      <c r="K48" s="128"/>
      <c r="L48" s="148"/>
      <c r="M48" s="80"/>
      <c r="N48" s="10"/>
      <c r="O48" s="10"/>
      <c r="P48" s="48"/>
      <c r="Q48" s="37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47">
        <v>45317.0</v>
      </c>
      <c r="B49" s="139">
        <v>994200.0</v>
      </c>
      <c r="C49" s="140">
        <v>939400.0</v>
      </c>
      <c r="D49" s="141">
        <v>889400.0</v>
      </c>
      <c r="E49" s="101">
        <f t="shared" si="4"/>
        <v>1044200</v>
      </c>
      <c r="F49" s="43"/>
      <c r="G49" s="143"/>
      <c r="H49" s="144" t="s">
        <v>49</v>
      </c>
      <c r="I49" s="149"/>
      <c r="J49" s="146"/>
      <c r="K49" s="128"/>
      <c r="L49" s="148">
        <v>205900.0</v>
      </c>
      <c r="M49" s="80"/>
      <c r="N49" s="10"/>
      <c r="O49" s="10"/>
      <c r="P49" s="48"/>
      <c r="Q49" s="37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47">
        <v>45318.0</v>
      </c>
      <c r="B50" s="139">
        <v>1176500.0</v>
      </c>
      <c r="C50" s="140">
        <v>417500.0</v>
      </c>
      <c r="D50" s="141">
        <v>1147500.0</v>
      </c>
      <c r="E50" s="101">
        <f t="shared" si="4"/>
        <v>446500</v>
      </c>
      <c r="F50" s="43"/>
      <c r="G50" s="150">
        <v>45295.0</v>
      </c>
      <c r="H50" s="151" t="s">
        <v>50</v>
      </c>
      <c r="I50" s="152">
        <v>151829.0</v>
      </c>
      <c r="J50" s="153"/>
      <c r="K50" s="154"/>
      <c r="L50" s="132"/>
      <c r="M50" s="80"/>
      <c r="N50" s="10"/>
      <c r="O50" s="10"/>
      <c r="P50" s="48" t="str">
        <f t="shared" ref="P50:P53" si="9">IF(COUNTIF(H43,"*vale*"),I43,"")</f>
        <v/>
      </c>
      <c r="Q50" s="37" t="str">
        <f t="shared" ref="Q50:Q53" si="10">IF(COUNTIF(H43,"*vale*"),MID(H43,5,70),"")</f>
        <v/>
      </c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47">
        <v>45319.0</v>
      </c>
      <c r="B51" s="139">
        <v>1775500.0</v>
      </c>
      <c r="C51" s="140">
        <v>546500.0</v>
      </c>
      <c r="D51" s="155">
        <v>1763525.0</v>
      </c>
      <c r="E51" s="101">
        <f t="shared" si="4"/>
        <v>558475</v>
      </c>
      <c r="F51" s="43"/>
      <c r="G51" s="143"/>
      <c r="H51" s="144" t="s">
        <v>52</v>
      </c>
      <c r="I51" s="145">
        <v>152720.0</v>
      </c>
      <c r="J51" s="156"/>
      <c r="K51" s="95"/>
      <c r="L51" s="132"/>
      <c r="M51" s="80"/>
      <c r="N51" s="10"/>
      <c r="O51" s="10"/>
      <c r="P51" s="48" t="str">
        <f t="shared" si="9"/>
        <v/>
      </c>
      <c r="Q51" s="37" t="str">
        <f t="shared" si="10"/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57">
        <v>45320.0</v>
      </c>
      <c r="B52" s="139">
        <v>582400.0</v>
      </c>
      <c r="C52" s="140">
        <v>422600.0</v>
      </c>
      <c r="D52" s="155">
        <v>558100.0</v>
      </c>
      <c r="E52" s="101">
        <f t="shared" si="4"/>
        <v>446900</v>
      </c>
      <c r="F52" s="43"/>
      <c r="G52" s="143"/>
      <c r="H52" s="144" t="s">
        <v>51</v>
      </c>
      <c r="I52" s="145">
        <v>68892.74</v>
      </c>
      <c r="J52" s="146"/>
      <c r="K52" s="128"/>
      <c r="L52" s="158"/>
      <c r="M52" s="80"/>
      <c r="N52" s="10"/>
      <c r="O52" s="10"/>
      <c r="P52" s="48" t="str">
        <f t="shared" si="9"/>
        <v/>
      </c>
      <c r="Q52" s="37" t="str">
        <f t="shared" si="10"/>
        <v/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59">
        <v>45321.0</v>
      </c>
      <c r="B53" s="139">
        <v>1214600.0</v>
      </c>
      <c r="C53" s="140">
        <v>500300.0</v>
      </c>
      <c r="D53" s="155">
        <v>1158000.0</v>
      </c>
      <c r="E53" s="101">
        <f t="shared" si="4"/>
        <v>556900</v>
      </c>
      <c r="F53" s="43"/>
      <c r="G53" s="143"/>
      <c r="H53" s="144" t="s">
        <v>63</v>
      </c>
      <c r="I53" s="145">
        <v>42550.0</v>
      </c>
      <c r="J53" s="156"/>
      <c r="K53" s="95"/>
      <c r="L53" s="160"/>
      <c r="M53" s="80"/>
      <c r="N53" s="10"/>
      <c r="O53" s="10"/>
      <c r="P53" s="48" t="str">
        <f t="shared" si="9"/>
        <v/>
      </c>
      <c r="Q53" s="37" t="str">
        <f t="shared" si="10"/>
        <v/>
      </c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59">
        <v>45322.0</v>
      </c>
      <c r="B54" s="139">
        <v>1202000.0</v>
      </c>
      <c r="C54" s="140">
        <v>788501.0</v>
      </c>
      <c r="D54" s="155">
        <v>1197100.0</v>
      </c>
      <c r="E54" s="101">
        <f t="shared" si="4"/>
        <v>793401</v>
      </c>
      <c r="F54" s="43"/>
      <c r="G54" s="161"/>
      <c r="H54" s="144" t="s">
        <v>64</v>
      </c>
      <c r="I54" s="145">
        <v>82500.0</v>
      </c>
      <c r="J54" s="146"/>
      <c r="K54" s="128"/>
      <c r="L54" s="160"/>
      <c r="M54" s="80"/>
      <c r="N54" s="10"/>
      <c r="O54" s="10"/>
      <c r="P54" s="48"/>
      <c r="Q54" s="37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62"/>
      <c r="B55" s="163"/>
      <c r="C55" s="164"/>
      <c r="D55" s="156"/>
      <c r="E55" s="101"/>
      <c r="F55" s="43"/>
      <c r="G55" s="143"/>
      <c r="H55" s="144" t="s">
        <v>65</v>
      </c>
      <c r="I55" s="145">
        <v>65000.0</v>
      </c>
      <c r="J55" s="156"/>
      <c r="K55" s="165"/>
      <c r="L55" s="132"/>
      <c r="M55" s="85"/>
      <c r="N55" s="10"/>
      <c r="O55" s="10"/>
      <c r="P55" s="48"/>
      <c r="Q55" s="37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62"/>
      <c r="B56" s="163"/>
      <c r="C56" s="99"/>
      <c r="D56" s="156"/>
      <c r="E56" s="101">
        <f t="shared" ref="E56:E58" si="11">B56+C56-D56</f>
        <v>0</v>
      </c>
      <c r="F56" s="43"/>
      <c r="G56" s="166">
        <v>45295.0</v>
      </c>
      <c r="H56" s="144" t="s">
        <v>66</v>
      </c>
      <c r="I56" s="145">
        <v>30700.0</v>
      </c>
      <c r="J56" s="156"/>
      <c r="K56" s="165"/>
      <c r="L56" s="132"/>
      <c r="M56" s="85"/>
      <c r="N56" s="10"/>
      <c r="O56" s="10"/>
      <c r="P56" s="48" t="str">
        <f t="shared" ref="P56:P58" si="12">IF(COUNTIF(H49,"*vale*"),I49,"")</f>
        <v/>
      </c>
      <c r="Q56" s="37" t="str">
        <f t="shared" ref="Q56:Q58" si="13">IF(COUNTIF(H49,"*vale*"),MID(H49,5,70),"")</f>
        <v/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67"/>
      <c r="B57" s="163"/>
      <c r="C57" s="164"/>
      <c r="D57" s="156"/>
      <c r="E57" s="101">
        <f t="shared" si="11"/>
        <v>0</v>
      </c>
      <c r="F57" s="43"/>
      <c r="G57" s="143"/>
      <c r="H57" s="144" t="s">
        <v>67</v>
      </c>
      <c r="I57" s="145">
        <v>2250.0</v>
      </c>
      <c r="J57" s="156"/>
      <c r="K57" s="128"/>
      <c r="L57" s="132"/>
      <c r="M57" s="80"/>
      <c r="N57" s="10"/>
      <c r="O57" s="10"/>
      <c r="P57" s="48" t="str">
        <f t="shared" si="12"/>
        <v/>
      </c>
      <c r="Q57" s="37" t="str">
        <f t="shared" si="13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67"/>
      <c r="B58" s="163"/>
      <c r="C58" s="164"/>
      <c r="D58" s="156"/>
      <c r="E58" s="101">
        <f t="shared" si="11"/>
        <v>0</v>
      </c>
      <c r="F58" s="43"/>
      <c r="G58" s="143"/>
      <c r="H58" s="144" t="s">
        <v>68</v>
      </c>
      <c r="I58" s="145">
        <v>22500.0</v>
      </c>
      <c r="J58" s="156"/>
      <c r="K58" s="136"/>
      <c r="L58" s="132"/>
      <c r="M58" s="168"/>
      <c r="N58" s="169"/>
      <c r="O58" s="10"/>
      <c r="P58" s="48" t="str">
        <f t="shared" si="12"/>
        <v/>
      </c>
      <c r="Q58" s="37" t="str">
        <f t="shared" si="13"/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67"/>
      <c r="B59" s="163"/>
      <c r="C59" s="164"/>
      <c r="D59" s="156"/>
      <c r="E59" s="101"/>
      <c r="F59" s="43"/>
      <c r="G59" s="142"/>
      <c r="H59" s="170" t="s">
        <v>39</v>
      </c>
      <c r="I59" s="155">
        <v>4950.0</v>
      </c>
      <c r="J59" s="83"/>
      <c r="K59" s="34"/>
      <c r="L59" s="171"/>
      <c r="M59" s="80"/>
      <c r="N59" s="10"/>
      <c r="O59" s="10"/>
      <c r="P59" s="48"/>
      <c r="Q59" s="37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67"/>
      <c r="B60" s="163"/>
      <c r="C60" s="164"/>
      <c r="D60" s="156"/>
      <c r="E60" s="101">
        <f t="shared" ref="E60:E63" si="14">B60+C60-D60</f>
        <v>0</v>
      </c>
      <c r="F60" s="43"/>
      <c r="G60" s="142"/>
      <c r="H60" s="170" t="s">
        <v>69</v>
      </c>
      <c r="I60" s="155">
        <v>5400.0</v>
      </c>
      <c r="J60" s="83"/>
      <c r="K60" s="34"/>
      <c r="L60" s="132"/>
      <c r="M60" s="80"/>
      <c r="N60" s="10"/>
      <c r="O60" s="10"/>
      <c r="P60" s="48" t="str">
        <f>IF(COUNTIF(H52,"*vale*"),I52,"")</f>
        <v/>
      </c>
      <c r="Q60" s="37" t="str">
        <f>IF(COUNTIF(H52,"*vale*"),MID(H52,5,70),"")</f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67"/>
      <c r="B61" s="163"/>
      <c r="C61" s="164"/>
      <c r="D61" s="156"/>
      <c r="E61" s="101">
        <f t="shared" si="14"/>
        <v>0</v>
      </c>
      <c r="F61" s="43"/>
      <c r="G61" s="142"/>
      <c r="H61" s="170" t="s">
        <v>70</v>
      </c>
      <c r="I61" s="155">
        <v>26100.0</v>
      </c>
      <c r="J61" s="83"/>
      <c r="K61" s="34"/>
      <c r="L61" s="132"/>
      <c r="M61" s="80"/>
      <c r="N61" s="10"/>
      <c r="O61" s="10"/>
      <c r="P61" s="48"/>
      <c r="Q61" s="37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67"/>
      <c r="B62" s="163"/>
      <c r="C62" s="164"/>
      <c r="D62" s="156"/>
      <c r="E62" s="101">
        <f t="shared" si="14"/>
        <v>0</v>
      </c>
      <c r="F62" s="43" t="s">
        <v>71</v>
      </c>
      <c r="G62" s="143"/>
      <c r="H62" s="144" t="s">
        <v>44</v>
      </c>
      <c r="I62" s="145">
        <v>8000.0</v>
      </c>
      <c r="J62" s="146"/>
      <c r="K62" s="128"/>
      <c r="L62" s="132"/>
      <c r="M62" s="80"/>
      <c r="N62" s="10"/>
      <c r="O62" s="10"/>
      <c r="P62" s="48" t="str">
        <f>IF(COUNTIF(H54,"*vale*"),I54,"")</f>
        <v/>
      </c>
      <c r="Q62" s="37" t="str">
        <f>IF(COUNTIF(H54,"*vale*"),MID(H54,5,70),"")</f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67"/>
      <c r="B63" s="163"/>
      <c r="C63" s="164"/>
      <c r="D63" s="156"/>
      <c r="E63" s="101">
        <f t="shared" si="14"/>
        <v>0</v>
      </c>
      <c r="F63" s="43"/>
      <c r="G63" s="143"/>
      <c r="H63" s="144" t="s">
        <v>72</v>
      </c>
      <c r="I63" s="145">
        <v>3870.0</v>
      </c>
      <c r="J63" s="146"/>
      <c r="K63" s="128"/>
      <c r="L63" s="132"/>
      <c r="M63" s="80"/>
      <c r="N63" s="63"/>
      <c r="O63" s="10"/>
      <c r="P63" s="48" t="str">
        <f>IF(COUNTIF(H56,"*vale*"),I56,"")</f>
        <v/>
      </c>
      <c r="Q63" s="37" t="str">
        <f>IF(COUNTIF(H56,"*vale*"),MID(H56,5,70),"")</f>
        <v/>
      </c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67"/>
      <c r="B64" s="163"/>
      <c r="C64" s="164"/>
      <c r="D64" s="156"/>
      <c r="E64" s="101"/>
      <c r="F64" s="43"/>
      <c r="G64" s="143"/>
      <c r="H64" s="144" t="s">
        <v>73</v>
      </c>
      <c r="I64" s="172">
        <v>3990.0</v>
      </c>
      <c r="J64" s="156"/>
      <c r="K64" s="136"/>
      <c r="L64" s="148"/>
      <c r="M64" s="80"/>
      <c r="N64" s="10"/>
      <c r="O64" s="10"/>
      <c r="P64" s="48"/>
      <c r="Q64" s="37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67"/>
      <c r="B65" s="163"/>
      <c r="C65" s="164"/>
      <c r="D65" s="156"/>
      <c r="E65" s="101">
        <f t="shared" ref="E65:E82" si="15">B65+C65-D65</f>
        <v>0</v>
      </c>
      <c r="F65" s="43"/>
      <c r="G65" s="143"/>
      <c r="H65" s="144" t="s">
        <v>49</v>
      </c>
      <c r="I65" s="173"/>
      <c r="J65" s="100"/>
      <c r="K65" s="136"/>
      <c r="L65" s="148">
        <v>234300.0</v>
      </c>
      <c r="M65" s="80"/>
      <c r="N65" s="10"/>
      <c r="O65" s="10"/>
      <c r="P65" s="48"/>
      <c r="Q65" s="37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67"/>
      <c r="B66" s="163"/>
      <c r="C66" s="164"/>
      <c r="D66" s="156"/>
      <c r="E66" s="101">
        <f t="shared" si="15"/>
        <v>0</v>
      </c>
      <c r="F66" s="43"/>
      <c r="G66" s="174">
        <v>45296.0</v>
      </c>
      <c r="H66" s="175" t="s">
        <v>53</v>
      </c>
      <c r="I66" s="176">
        <v>95100.0</v>
      </c>
      <c r="J66" s="93"/>
      <c r="K66" s="128"/>
      <c r="L66" s="132"/>
      <c r="M66" s="80"/>
      <c r="N66" s="10"/>
      <c r="O66" s="10"/>
      <c r="P66" s="48" t="str">
        <f>IF(COUNTIF(H58,"*vale*"),I58,"")</f>
        <v/>
      </c>
      <c r="Q66" s="37" t="str">
        <f>IF(COUNTIF(H58,"*vale*"),MID(H58,5,70),"")</f>
        <v/>
      </c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77"/>
      <c r="B67" s="178"/>
      <c r="C67" s="99"/>
      <c r="D67" s="179"/>
      <c r="E67" s="101">
        <f t="shared" si="15"/>
        <v>0</v>
      </c>
      <c r="F67" s="43"/>
      <c r="G67" s="143"/>
      <c r="H67" s="144" t="s">
        <v>51</v>
      </c>
      <c r="I67" s="127">
        <v>78114.1</v>
      </c>
      <c r="J67" s="93"/>
      <c r="K67" s="128"/>
      <c r="L67" s="132"/>
      <c r="M67" s="80"/>
      <c r="N67" s="10"/>
      <c r="O67" s="10"/>
      <c r="P67" s="48" t="str">
        <f t="shared" ref="P67:P70" si="16">IF(COUNTIF(H60,"*vale*"),I60,"")</f>
        <v/>
      </c>
      <c r="Q67" s="37" t="str">
        <f t="shared" ref="Q67:Q70" si="17">IF(COUNTIF(H60,"*vale*"),MID(H60,5,70),"")</f>
        <v/>
      </c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77"/>
      <c r="B68" s="178"/>
      <c r="C68" s="180"/>
      <c r="D68" s="136"/>
      <c r="E68" s="101">
        <f t="shared" si="15"/>
        <v>0</v>
      </c>
      <c r="F68" s="43"/>
      <c r="G68" s="143"/>
      <c r="H68" s="144" t="s">
        <v>74</v>
      </c>
      <c r="I68" s="127">
        <v>5000.0</v>
      </c>
      <c r="J68" s="93"/>
      <c r="K68" s="128"/>
      <c r="L68" s="132"/>
      <c r="M68" s="80"/>
      <c r="N68" s="10"/>
      <c r="O68" s="10"/>
      <c r="P68" s="48" t="str">
        <f t="shared" si="16"/>
        <v/>
      </c>
      <c r="Q68" s="37" t="str">
        <f t="shared" si="17"/>
        <v/>
      </c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77"/>
      <c r="B69" s="178"/>
      <c r="C69" s="99"/>
      <c r="D69" s="136"/>
      <c r="E69" s="101">
        <f t="shared" si="15"/>
        <v>0</v>
      </c>
      <c r="F69" s="43"/>
      <c r="G69" s="143"/>
      <c r="H69" s="144" t="s">
        <v>75</v>
      </c>
      <c r="I69" s="127">
        <v>17000.0</v>
      </c>
      <c r="J69" s="93"/>
      <c r="K69" s="128"/>
      <c r="L69" s="132"/>
      <c r="M69" s="80"/>
      <c r="N69" s="10"/>
      <c r="O69" s="9"/>
      <c r="P69" s="48" t="str">
        <f t="shared" si="16"/>
        <v/>
      </c>
      <c r="Q69" s="37" t="str">
        <f t="shared" si="17"/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77"/>
      <c r="B70" s="178"/>
      <c r="C70" s="99"/>
      <c r="D70" s="136"/>
      <c r="E70" s="101">
        <f t="shared" si="15"/>
        <v>0</v>
      </c>
      <c r="F70" s="43"/>
      <c r="G70" s="181">
        <v>45296.0</v>
      </c>
      <c r="H70" s="170" t="s">
        <v>76</v>
      </c>
      <c r="I70" s="112">
        <v>3750.0</v>
      </c>
      <c r="J70" s="35"/>
      <c r="K70" s="34"/>
      <c r="L70" s="79"/>
      <c r="M70" s="80"/>
      <c r="N70" s="10"/>
      <c r="O70" s="9"/>
      <c r="P70" s="48" t="str">
        <f t="shared" si="16"/>
        <v/>
      </c>
      <c r="Q70" s="37" t="str">
        <f t="shared" si="17"/>
        <v/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77"/>
      <c r="B71" s="178"/>
      <c r="C71" s="99"/>
      <c r="D71" s="136"/>
      <c r="E71" s="101">
        <f t="shared" si="15"/>
        <v>0</v>
      </c>
      <c r="F71" s="43"/>
      <c r="G71" s="142"/>
      <c r="H71" s="170" t="s">
        <v>77</v>
      </c>
      <c r="I71" s="112">
        <v>15200.0</v>
      </c>
      <c r="J71" s="35"/>
      <c r="K71" s="34"/>
      <c r="L71" s="79"/>
      <c r="M71" s="80"/>
      <c r="N71" s="10"/>
      <c r="O71" s="9"/>
      <c r="P71" s="48" t="str">
        <f>IF(COUNTIF(H65,"*vale*"),I65,"")</f>
        <v/>
      </c>
      <c r="Q71" s="37" t="str">
        <f>IF(COUNTIF(H65,"*vale*"),MID(H65,5,70),"")</f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82"/>
      <c r="B72" s="183"/>
      <c r="C72" s="89"/>
      <c r="D72" s="34"/>
      <c r="E72" s="87">
        <f t="shared" si="15"/>
        <v>0</v>
      </c>
      <c r="F72" s="43"/>
      <c r="G72" s="184"/>
      <c r="H72" s="117" t="s">
        <v>78</v>
      </c>
      <c r="I72" s="127">
        <v>5000.0</v>
      </c>
      <c r="J72" s="100"/>
      <c r="K72" s="136"/>
      <c r="L72" s="79"/>
      <c r="M72" s="80"/>
      <c r="N72" s="10"/>
      <c r="O72" s="10"/>
      <c r="P72" s="48" t="str">
        <f t="shared" ref="P72:P90" si="18">IF(COUNTIF(H67,"*vale*"),I67,"")</f>
        <v/>
      </c>
      <c r="Q72" s="37" t="str">
        <f t="shared" ref="Q72:Q90" si="19">IF(COUNTIF(H67,"*vale*"),MID(H67,5,70),"")</f>
        <v/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82"/>
      <c r="B73" s="183"/>
      <c r="C73" s="89"/>
      <c r="D73" s="34"/>
      <c r="E73" s="87">
        <f t="shared" si="15"/>
        <v>0</v>
      </c>
      <c r="F73" s="43"/>
      <c r="G73" s="184"/>
      <c r="H73" s="117" t="s">
        <v>61</v>
      </c>
      <c r="I73" s="127">
        <v>10000.0</v>
      </c>
      <c r="J73" s="100"/>
      <c r="K73" s="136"/>
      <c r="L73" s="79"/>
      <c r="M73" s="80"/>
      <c r="N73" s="10"/>
      <c r="O73" s="10"/>
      <c r="P73" s="48" t="str">
        <f t="shared" si="18"/>
        <v/>
      </c>
      <c r="Q73" s="37" t="str">
        <f t="shared" si="19"/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82"/>
      <c r="B74" s="183"/>
      <c r="C74" s="89"/>
      <c r="D74" s="34"/>
      <c r="E74" s="87">
        <f t="shared" si="15"/>
        <v>0</v>
      </c>
      <c r="F74" s="43"/>
      <c r="G74" s="184"/>
      <c r="H74" s="117" t="s">
        <v>44</v>
      </c>
      <c r="I74" s="127">
        <v>8000.0</v>
      </c>
      <c r="J74" s="93"/>
      <c r="K74" s="128"/>
      <c r="L74" s="79"/>
      <c r="M74" s="80"/>
      <c r="N74" s="10"/>
      <c r="O74" s="10"/>
      <c r="P74" s="48" t="str">
        <f t="shared" si="18"/>
        <v/>
      </c>
      <c r="Q74" s="37" t="str">
        <f t="shared" si="19"/>
        <v/>
      </c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82"/>
      <c r="B75" s="183"/>
      <c r="C75" s="89"/>
      <c r="D75" s="34"/>
      <c r="E75" s="87">
        <f t="shared" si="15"/>
        <v>0</v>
      </c>
      <c r="F75" s="43"/>
      <c r="G75" s="184"/>
      <c r="H75" s="117" t="s">
        <v>49</v>
      </c>
      <c r="I75" s="173"/>
      <c r="J75" s="93"/>
      <c r="K75" s="128"/>
      <c r="L75" s="185">
        <v>177500.0</v>
      </c>
      <c r="M75" s="80"/>
      <c r="N75" s="10"/>
      <c r="O75" s="10"/>
      <c r="P75" s="48" t="str">
        <f t="shared" si="18"/>
        <v/>
      </c>
      <c r="Q75" s="37" t="str">
        <f t="shared" si="19"/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82"/>
      <c r="B76" s="183"/>
      <c r="C76" s="89"/>
      <c r="D76" s="34"/>
      <c r="E76" s="87">
        <f t="shared" si="15"/>
        <v>0</v>
      </c>
      <c r="F76" s="43"/>
      <c r="G76" s="186">
        <v>45297.0</v>
      </c>
      <c r="H76" s="117" t="s">
        <v>79</v>
      </c>
      <c r="I76" s="127">
        <v>10000.0</v>
      </c>
      <c r="J76" s="93"/>
      <c r="K76" s="128"/>
      <c r="L76" s="187"/>
      <c r="M76" s="80"/>
      <c r="N76" s="10"/>
      <c r="O76" s="10"/>
      <c r="P76" s="48" t="str">
        <f t="shared" si="18"/>
        <v/>
      </c>
      <c r="Q76" s="37" t="str">
        <f t="shared" si="19"/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82"/>
      <c r="B77" s="183"/>
      <c r="C77" s="89"/>
      <c r="D77" s="34"/>
      <c r="E77" s="87">
        <f t="shared" si="15"/>
        <v>0</v>
      </c>
      <c r="F77" s="43"/>
      <c r="G77" s="184"/>
      <c r="H77" s="117" t="s">
        <v>80</v>
      </c>
      <c r="I77" s="127">
        <v>5000.0</v>
      </c>
      <c r="J77" s="93"/>
      <c r="K77" s="128"/>
      <c r="L77" s="79"/>
      <c r="M77" s="80"/>
      <c r="N77" s="10"/>
      <c r="O77" s="10"/>
      <c r="P77" s="48">
        <f t="shared" si="18"/>
        <v>5000</v>
      </c>
      <c r="Q77" s="37" t="str">
        <f t="shared" si="19"/>
        <v> carlos reyes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82"/>
      <c r="B78" s="183"/>
      <c r="C78" s="89"/>
      <c r="D78" s="34"/>
      <c r="E78" s="87">
        <f t="shared" si="15"/>
        <v>0</v>
      </c>
      <c r="F78" s="43"/>
      <c r="G78" s="188"/>
      <c r="H78" s="117" t="s">
        <v>44</v>
      </c>
      <c r="I78" s="112">
        <v>8000.0</v>
      </c>
      <c r="J78" s="35"/>
      <c r="K78" s="34"/>
      <c r="L78" s="189"/>
      <c r="M78" s="80"/>
      <c r="N78" s="10"/>
      <c r="O78" s="10"/>
      <c r="P78" s="48">
        <f t="shared" si="18"/>
        <v>10000</v>
      </c>
      <c r="Q78" s="37" t="str">
        <f t="shared" si="19"/>
        <v> hilda diaz</v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82"/>
      <c r="B79" s="183"/>
      <c r="C79" s="89"/>
      <c r="D79" s="34"/>
      <c r="E79" s="87">
        <f t="shared" si="15"/>
        <v>0</v>
      </c>
      <c r="F79" s="43"/>
      <c r="G79" s="184"/>
      <c r="H79" s="117" t="s">
        <v>81</v>
      </c>
      <c r="I79" s="112">
        <v>7000.0</v>
      </c>
      <c r="J79" s="35"/>
      <c r="K79" s="34"/>
      <c r="L79" s="190"/>
      <c r="M79" s="80"/>
      <c r="N79" s="10"/>
      <c r="O79" s="10"/>
      <c r="P79" s="48" t="str">
        <f t="shared" si="18"/>
        <v/>
      </c>
      <c r="Q79" s="37" t="str">
        <f t="shared" si="19"/>
        <v/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82"/>
      <c r="B80" s="183"/>
      <c r="C80" s="89"/>
      <c r="D80" s="34"/>
      <c r="E80" s="87">
        <f t="shared" si="15"/>
        <v>0</v>
      </c>
      <c r="F80" s="43"/>
      <c r="G80" s="186">
        <v>45298.0</v>
      </c>
      <c r="H80" s="117" t="s">
        <v>82</v>
      </c>
      <c r="I80" s="112">
        <v>16500.0</v>
      </c>
      <c r="J80" s="35"/>
      <c r="K80" s="34"/>
      <c r="L80" s="79"/>
      <c r="M80" s="80"/>
      <c r="N80" s="10"/>
      <c r="O80" s="10"/>
      <c r="P80" s="48" t="str">
        <f t="shared" si="18"/>
        <v/>
      </c>
      <c r="Q80" s="37" t="str">
        <f t="shared" si="19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82"/>
      <c r="B81" s="183"/>
      <c r="C81" s="89"/>
      <c r="D81" s="34"/>
      <c r="E81" s="87">
        <f t="shared" si="15"/>
        <v>0</v>
      </c>
      <c r="F81" s="43"/>
      <c r="G81" s="184"/>
      <c r="H81" s="117" t="s">
        <v>83</v>
      </c>
      <c r="I81" s="112">
        <v>1800.0</v>
      </c>
      <c r="J81" s="35"/>
      <c r="K81" s="34"/>
      <c r="L81" s="79"/>
      <c r="M81" s="80"/>
      <c r="N81" s="10"/>
      <c r="O81" s="10"/>
      <c r="P81" s="48" t="str">
        <f t="shared" si="18"/>
        <v/>
      </c>
      <c r="Q81" s="37" t="str">
        <f t="shared" si="19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82"/>
      <c r="B82" s="183"/>
      <c r="C82" s="89"/>
      <c r="D82" s="34"/>
      <c r="E82" s="87">
        <f t="shared" si="15"/>
        <v>0</v>
      </c>
      <c r="F82" s="43"/>
      <c r="G82" s="184"/>
      <c r="H82" s="117" t="s">
        <v>69</v>
      </c>
      <c r="I82" s="112">
        <v>6300.0</v>
      </c>
      <c r="J82" s="35"/>
      <c r="K82" s="34"/>
      <c r="L82" s="79"/>
      <c r="M82" s="80"/>
      <c r="N82" s="10"/>
      <c r="O82" s="10"/>
      <c r="P82" s="48">
        <f t="shared" si="18"/>
        <v>5000</v>
      </c>
      <c r="Q82" s="37" t="str">
        <f t="shared" si="19"/>
        <v> carlos carballo</v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82"/>
      <c r="B83" s="183"/>
      <c r="C83" s="89"/>
      <c r="D83" s="34" t="s">
        <v>84</v>
      </c>
      <c r="E83" s="87"/>
      <c r="F83" s="43"/>
      <c r="G83" s="184"/>
      <c r="H83" s="117" t="s">
        <v>61</v>
      </c>
      <c r="I83" s="112">
        <v>5000.0</v>
      </c>
      <c r="J83" s="35"/>
      <c r="K83" s="34"/>
      <c r="L83" s="79"/>
      <c r="M83" s="80"/>
      <c r="N83" s="63"/>
      <c r="O83" s="63"/>
      <c r="P83" s="48" t="str">
        <f t="shared" si="18"/>
        <v/>
      </c>
      <c r="Q83" s="37" t="str">
        <f t="shared" si="19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82"/>
      <c r="B84" s="183"/>
      <c r="C84" s="89"/>
      <c r="D84" s="34"/>
      <c r="E84" s="87">
        <f t="shared" ref="E84:E142" si="20">B84+C84-D84</f>
        <v>0</v>
      </c>
      <c r="F84" s="43"/>
      <c r="G84" s="184"/>
      <c r="H84" s="117" t="s">
        <v>44</v>
      </c>
      <c r="I84" s="112">
        <v>8000.0</v>
      </c>
      <c r="J84" s="35"/>
      <c r="K84" s="34"/>
      <c r="L84" s="79"/>
      <c r="M84" s="80"/>
      <c r="N84" s="10"/>
      <c r="O84" s="10"/>
      <c r="P84" s="48">
        <f t="shared" si="18"/>
        <v>7000</v>
      </c>
      <c r="Q84" s="37" t="str">
        <f t="shared" si="19"/>
        <v> leo barrera</v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82"/>
      <c r="B85" s="183"/>
      <c r="C85" s="89"/>
      <c r="D85" s="34"/>
      <c r="E85" s="87">
        <f t="shared" si="20"/>
        <v>0</v>
      </c>
      <c r="F85" s="43"/>
      <c r="G85" s="186">
        <v>45299.0</v>
      </c>
      <c r="H85" s="117" t="s">
        <v>85</v>
      </c>
      <c r="I85" s="112">
        <v>214500.0</v>
      </c>
      <c r="J85" s="35"/>
      <c r="K85" s="34"/>
      <c r="L85" s="79"/>
      <c r="M85" s="80"/>
      <c r="N85" s="10"/>
      <c r="O85" s="10"/>
      <c r="P85" s="48" t="str">
        <f t="shared" si="18"/>
        <v/>
      </c>
      <c r="Q85" s="37" t="str">
        <f t="shared" si="19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82"/>
      <c r="B86" s="183"/>
      <c r="C86" s="89"/>
      <c r="D86" s="34"/>
      <c r="E86" s="87">
        <f t="shared" si="20"/>
        <v>0</v>
      </c>
      <c r="F86" s="43"/>
      <c r="G86" s="191"/>
      <c r="H86" s="192" t="s">
        <v>53</v>
      </c>
      <c r="I86" s="193">
        <v>111160.0</v>
      </c>
      <c r="J86" s="94"/>
      <c r="K86" s="95"/>
      <c r="L86" s="79"/>
      <c r="M86" s="80"/>
      <c r="N86" s="10"/>
      <c r="O86" s="10"/>
      <c r="P86" s="48" t="str">
        <f t="shared" si="18"/>
        <v/>
      </c>
      <c r="Q86" s="37" t="str">
        <f t="shared" si="19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82"/>
      <c r="B87" s="183"/>
      <c r="C87" s="89"/>
      <c r="D87" s="34"/>
      <c r="E87" s="87">
        <f t="shared" si="20"/>
        <v>0</v>
      </c>
      <c r="F87" s="43"/>
      <c r="G87" s="184"/>
      <c r="H87" s="117" t="s">
        <v>52</v>
      </c>
      <c r="I87" s="112">
        <v>183020.0</v>
      </c>
      <c r="J87" s="100"/>
      <c r="K87" s="34"/>
      <c r="L87" s="79"/>
      <c r="M87" s="80"/>
      <c r="N87" s="10"/>
      <c r="O87" s="10"/>
      <c r="P87" s="48" t="str">
        <f t="shared" si="18"/>
        <v/>
      </c>
      <c r="Q87" s="37" t="str">
        <f t="shared" si="19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82"/>
      <c r="B88" s="183"/>
      <c r="C88" s="89"/>
      <c r="D88" s="34"/>
      <c r="E88" s="87">
        <f t="shared" si="20"/>
        <v>0</v>
      </c>
      <c r="F88" s="43"/>
      <c r="G88" s="184"/>
      <c r="H88" s="117" t="s">
        <v>51</v>
      </c>
      <c r="I88" s="112">
        <v>103424.96</v>
      </c>
      <c r="J88" s="100"/>
      <c r="K88" s="34"/>
      <c r="L88" s="79"/>
      <c r="M88" s="80"/>
      <c r="N88" s="10"/>
      <c r="O88" s="10"/>
      <c r="P88" s="48">
        <f t="shared" si="18"/>
        <v>5000</v>
      </c>
      <c r="Q88" s="37" t="str">
        <f t="shared" si="19"/>
        <v> hilda diaz</v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82"/>
      <c r="B89" s="183"/>
      <c r="C89" s="89"/>
      <c r="D89" s="34"/>
      <c r="E89" s="87">
        <f t="shared" si="20"/>
        <v>0</v>
      </c>
      <c r="F89" s="43"/>
      <c r="G89" s="184"/>
      <c r="H89" s="117" t="s">
        <v>86</v>
      </c>
      <c r="I89" s="112">
        <v>159674.0</v>
      </c>
      <c r="J89" s="94"/>
      <c r="K89" s="34"/>
      <c r="L89" s="79"/>
      <c r="M89" s="80"/>
      <c r="N89" s="10"/>
      <c r="O89" s="10"/>
      <c r="P89" s="48" t="str">
        <f t="shared" si="18"/>
        <v/>
      </c>
      <c r="Q89" s="37" t="str">
        <f t="shared" si="19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82"/>
      <c r="B90" s="183"/>
      <c r="C90" s="89"/>
      <c r="D90" s="34"/>
      <c r="E90" s="87">
        <f t="shared" si="20"/>
        <v>0</v>
      </c>
      <c r="F90" s="43"/>
      <c r="G90" s="184"/>
      <c r="H90" s="117" t="s">
        <v>87</v>
      </c>
      <c r="I90" s="112">
        <v>87800.0</v>
      </c>
      <c r="J90" s="35"/>
      <c r="K90" s="34"/>
      <c r="L90" s="79"/>
      <c r="M90" s="80"/>
      <c r="N90" s="10"/>
      <c r="O90" s="60"/>
      <c r="P90" s="48" t="str">
        <f t="shared" si="18"/>
        <v/>
      </c>
      <c r="Q90" s="37" t="str">
        <f t="shared" si="19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82"/>
      <c r="B91" s="183"/>
      <c r="C91" s="89"/>
      <c r="D91" s="34"/>
      <c r="E91" s="87">
        <f t="shared" si="20"/>
        <v>0</v>
      </c>
      <c r="F91" s="43"/>
      <c r="G91" s="184"/>
      <c r="H91" s="117" t="s">
        <v>88</v>
      </c>
      <c r="I91" s="127">
        <v>1503870.0</v>
      </c>
      <c r="J91" s="93"/>
      <c r="K91" s="128"/>
      <c r="L91" s="79"/>
      <c r="M91" s="80"/>
      <c r="N91" s="10"/>
      <c r="O91" s="10"/>
      <c r="P91" s="48" t="str">
        <f t="shared" ref="P91:P94" si="21">IF(COUNTIF(H87,"*vale*"),I87,"")</f>
        <v/>
      </c>
      <c r="Q91" s="37" t="str">
        <f t="shared" ref="Q91:Q94" si="22">IF(COUNTIF(H87,"*vale*"),MID(H87,5,70),"")</f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82"/>
      <c r="B92" s="183"/>
      <c r="C92" s="89"/>
      <c r="D92" s="34"/>
      <c r="E92" s="87">
        <f t="shared" si="20"/>
        <v>0</v>
      </c>
      <c r="F92" s="43"/>
      <c r="G92" s="186">
        <v>45299.0</v>
      </c>
      <c r="H92" s="117" t="s">
        <v>89</v>
      </c>
      <c r="I92" s="124">
        <v>60000.0</v>
      </c>
      <c r="J92" s="35"/>
      <c r="K92" s="34"/>
      <c r="L92" s="79"/>
      <c r="M92" s="80"/>
      <c r="N92" s="10"/>
      <c r="O92" s="10"/>
      <c r="P92" s="48" t="str">
        <f t="shared" si="21"/>
        <v/>
      </c>
      <c r="Q92" s="37" t="str">
        <f t="shared" si="22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82"/>
      <c r="B93" s="183"/>
      <c r="C93" s="89"/>
      <c r="D93" s="34"/>
      <c r="E93" s="87">
        <f t="shared" si="20"/>
        <v>0</v>
      </c>
      <c r="F93" s="43"/>
      <c r="G93" s="184"/>
      <c r="H93" s="117" t="s">
        <v>90</v>
      </c>
      <c r="I93" s="112">
        <v>4800.0</v>
      </c>
      <c r="J93" s="35"/>
      <c r="K93" s="34"/>
      <c r="L93" s="79"/>
      <c r="M93" s="80"/>
      <c r="N93" s="10"/>
      <c r="O93" s="10"/>
      <c r="P93" s="48" t="str">
        <f t="shared" si="21"/>
        <v/>
      </c>
      <c r="Q93" s="37" t="str">
        <f t="shared" si="22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82"/>
      <c r="B94" s="183"/>
      <c r="C94" s="89"/>
      <c r="D94" s="34"/>
      <c r="E94" s="87">
        <f t="shared" si="20"/>
        <v>0</v>
      </c>
      <c r="F94" s="43"/>
      <c r="G94" s="194"/>
      <c r="H94" s="117" t="s">
        <v>91</v>
      </c>
      <c r="I94" s="112">
        <v>1440.0</v>
      </c>
      <c r="J94" s="35"/>
      <c r="K94" s="34"/>
      <c r="L94" s="79"/>
      <c r="M94" s="80"/>
      <c r="N94" s="10"/>
      <c r="O94" s="10"/>
      <c r="P94" s="48" t="str">
        <f t="shared" si="21"/>
        <v/>
      </c>
      <c r="Q94" s="37" t="str">
        <f t="shared" si="22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95"/>
      <c r="B95" s="196"/>
      <c r="C95" s="82"/>
      <c r="D95" s="197"/>
      <c r="E95" s="87">
        <f t="shared" si="20"/>
        <v>0</v>
      </c>
      <c r="F95" s="43"/>
      <c r="G95" s="44"/>
      <c r="H95" s="117" t="s">
        <v>39</v>
      </c>
      <c r="I95" s="112">
        <v>7200.0</v>
      </c>
      <c r="J95" s="35"/>
      <c r="K95" s="34"/>
      <c r="L95" s="190"/>
      <c r="M95" s="80"/>
      <c r="N95" s="10"/>
      <c r="O95" s="10"/>
      <c r="P95" s="48" t="str">
        <f>IF(COUNTIF(#REF!,"*vale*"),#REF!,"")</f>
        <v/>
      </c>
      <c r="Q95" s="37" t="str">
        <f>IF(COUNTIF(#REF!,"*vale*"),MID(#REF!,5,70),"")</f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95"/>
      <c r="B96" s="196"/>
      <c r="C96" s="82"/>
      <c r="D96" s="197"/>
      <c r="E96" s="87">
        <f t="shared" si="20"/>
        <v>0</v>
      </c>
      <c r="F96" s="43"/>
      <c r="G96" s="44"/>
      <c r="H96" s="117" t="s">
        <v>69</v>
      </c>
      <c r="I96" s="112">
        <v>3600.0</v>
      </c>
      <c r="J96" s="35"/>
      <c r="K96" s="34"/>
      <c r="L96" s="198"/>
      <c r="M96" s="80"/>
      <c r="N96" s="10"/>
      <c r="O96" s="10"/>
      <c r="P96" s="48" t="str">
        <f t="shared" ref="P96:P160" si="23">IF(COUNTIF(H91,"*vale*"),I91,"")</f>
        <v/>
      </c>
      <c r="Q96" s="37" t="str">
        <f t="shared" ref="Q96:Q160" si="24">IF(COUNTIF(H91,"*vale*"),MID(H91,5,70),"")</f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95"/>
      <c r="B97" s="196"/>
      <c r="C97" s="82"/>
      <c r="D97" s="197"/>
      <c r="E97" s="87">
        <f t="shared" si="20"/>
        <v>0</v>
      </c>
      <c r="F97" s="43"/>
      <c r="G97" s="44"/>
      <c r="H97" s="117" t="s">
        <v>92</v>
      </c>
      <c r="I97" s="112">
        <v>10000.0</v>
      </c>
      <c r="J97" s="35"/>
      <c r="K97" s="34"/>
      <c r="L97" s="79"/>
      <c r="M97" s="80"/>
      <c r="N97" s="10"/>
      <c r="O97" s="10"/>
      <c r="P97" s="48" t="str">
        <f t="shared" si="23"/>
        <v/>
      </c>
      <c r="Q97" s="37" t="str">
        <f t="shared" si="24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95"/>
      <c r="B98" s="196"/>
      <c r="C98" s="82"/>
      <c r="D98" s="197"/>
      <c r="E98" s="87">
        <f t="shared" si="20"/>
        <v>0</v>
      </c>
      <c r="F98" s="43"/>
      <c r="G98" s="44"/>
      <c r="H98" s="54" t="s">
        <v>49</v>
      </c>
      <c r="I98" s="35"/>
      <c r="J98" s="52"/>
      <c r="K98" s="34"/>
      <c r="L98" s="199">
        <v>255600.0</v>
      </c>
      <c r="M98" s="80"/>
      <c r="N98" s="10"/>
      <c r="O98" s="10"/>
      <c r="P98" s="48" t="str">
        <f t="shared" si="23"/>
        <v/>
      </c>
      <c r="Q98" s="37" t="str">
        <f t="shared" si="24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95"/>
      <c r="B99" s="196"/>
      <c r="C99" s="82"/>
      <c r="D99" s="197"/>
      <c r="E99" s="87">
        <f t="shared" si="20"/>
        <v>0</v>
      </c>
      <c r="F99" s="43"/>
      <c r="G99" s="61">
        <v>45300.0</v>
      </c>
      <c r="H99" s="54" t="s">
        <v>54</v>
      </c>
      <c r="I99" s="66">
        <v>10760.0</v>
      </c>
      <c r="J99" s="35"/>
      <c r="K99" s="34"/>
      <c r="L99" s="190"/>
      <c r="M99" s="80"/>
      <c r="N99" s="10"/>
      <c r="O99" s="10"/>
      <c r="P99" s="48" t="str">
        <f t="shared" si="23"/>
        <v/>
      </c>
      <c r="Q99" s="37" t="str">
        <f t="shared" si="24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95"/>
      <c r="B100" s="196"/>
      <c r="C100" s="82"/>
      <c r="D100" s="197"/>
      <c r="E100" s="87">
        <f t="shared" si="20"/>
        <v>0</v>
      </c>
      <c r="F100" s="43"/>
      <c r="G100" s="44"/>
      <c r="H100" s="200" t="s">
        <v>75</v>
      </c>
      <c r="I100" s="201">
        <v>19500.0</v>
      </c>
      <c r="J100" s="83"/>
      <c r="K100" s="34"/>
      <c r="L100" s="79"/>
      <c r="M100" s="80"/>
      <c r="N100" s="10"/>
      <c r="O100" s="10"/>
      <c r="P100" s="48" t="str">
        <f t="shared" si="23"/>
        <v/>
      </c>
      <c r="Q100" s="37" t="str">
        <f t="shared" si="24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95"/>
      <c r="B101" s="196"/>
      <c r="C101" s="82"/>
      <c r="D101" s="197"/>
      <c r="E101" s="87">
        <f t="shared" si="20"/>
        <v>0</v>
      </c>
      <c r="F101" s="43"/>
      <c r="G101" s="44"/>
      <c r="H101" s="200" t="s">
        <v>93</v>
      </c>
      <c r="I101" s="201">
        <v>4600.0</v>
      </c>
      <c r="J101" s="83"/>
      <c r="K101" s="34"/>
      <c r="L101" s="79"/>
      <c r="M101" s="80"/>
      <c r="N101" s="10"/>
      <c r="O101" s="10"/>
      <c r="P101" s="48" t="str">
        <f t="shared" si="23"/>
        <v/>
      </c>
      <c r="Q101" s="37" t="str">
        <f t="shared" si="24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95"/>
      <c r="B102" s="196"/>
      <c r="C102" s="82"/>
      <c r="D102" s="197"/>
      <c r="E102" s="87">
        <f t="shared" si="20"/>
        <v>0</v>
      </c>
      <c r="F102" s="43"/>
      <c r="G102" s="91"/>
      <c r="H102" s="175" t="s">
        <v>52</v>
      </c>
      <c r="I102" s="202">
        <v>200000.0</v>
      </c>
      <c r="J102" s="146"/>
      <c r="K102" s="128"/>
      <c r="L102" s="79"/>
      <c r="M102" s="80"/>
      <c r="N102" s="10"/>
      <c r="O102" s="10"/>
      <c r="P102" s="48">
        <f t="shared" si="23"/>
        <v>10000</v>
      </c>
      <c r="Q102" s="37" t="str">
        <f t="shared" si="24"/>
        <v> manuel sanchez</v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95"/>
      <c r="B103" s="196"/>
      <c r="C103" s="82"/>
      <c r="D103" s="197"/>
      <c r="E103" s="87">
        <f t="shared" si="20"/>
        <v>0</v>
      </c>
      <c r="F103" s="43"/>
      <c r="G103" s="203"/>
      <c r="H103" s="200" t="s">
        <v>64</v>
      </c>
      <c r="I103" s="201">
        <v>82500.0</v>
      </c>
      <c r="J103" s="83"/>
      <c r="K103" s="34"/>
      <c r="L103" s="79"/>
      <c r="M103" s="80"/>
      <c r="N103" s="10"/>
      <c r="O103" s="10"/>
      <c r="P103" s="48" t="str">
        <f t="shared" si="23"/>
        <v/>
      </c>
      <c r="Q103" s="37" t="str">
        <f t="shared" si="24"/>
        <v/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95"/>
      <c r="B104" s="196"/>
      <c r="C104" s="82"/>
      <c r="D104" s="197"/>
      <c r="E104" s="87">
        <f t="shared" si="20"/>
        <v>0</v>
      </c>
      <c r="F104" s="43"/>
      <c r="G104" s="203"/>
      <c r="H104" s="200" t="s">
        <v>51</v>
      </c>
      <c r="I104" s="201">
        <v>10000.0</v>
      </c>
      <c r="J104" s="83"/>
      <c r="K104" s="34"/>
      <c r="L104" s="79"/>
      <c r="M104" s="80"/>
      <c r="N104" s="63"/>
      <c r="O104" s="10"/>
      <c r="P104" s="48" t="str">
        <f t="shared" si="23"/>
        <v/>
      </c>
      <c r="Q104" s="37" t="str">
        <f t="shared" si="24"/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95"/>
      <c r="B105" s="196"/>
      <c r="C105" s="82"/>
      <c r="D105" s="197"/>
      <c r="E105" s="87">
        <f t="shared" si="20"/>
        <v>0</v>
      </c>
      <c r="F105" s="43"/>
      <c r="G105" s="204">
        <v>45300.0</v>
      </c>
      <c r="H105" s="200" t="s">
        <v>39</v>
      </c>
      <c r="I105" s="201">
        <v>7000.0</v>
      </c>
      <c r="J105" s="83"/>
      <c r="K105" s="34"/>
      <c r="L105" s="79"/>
      <c r="M105" s="80"/>
      <c r="N105" s="10"/>
      <c r="O105" s="10"/>
      <c r="P105" s="48" t="str">
        <f t="shared" si="23"/>
        <v/>
      </c>
      <c r="Q105" s="37" t="str">
        <f t="shared" si="24"/>
        <v/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95"/>
      <c r="B106" s="196"/>
      <c r="C106" s="82"/>
      <c r="D106" s="197"/>
      <c r="E106" s="87">
        <f t="shared" si="20"/>
        <v>0</v>
      </c>
      <c r="F106" s="43"/>
      <c r="G106" s="203"/>
      <c r="H106" s="200" t="s">
        <v>69</v>
      </c>
      <c r="I106" s="201">
        <v>6400.0</v>
      </c>
      <c r="J106" s="83"/>
      <c r="K106" s="34"/>
      <c r="L106" s="79"/>
      <c r="M106" s="80"/>
      <c r="N106" s="63"/>
      <c r="O106" s="10"/>
      <c r="P106" s="48" t="str">
        <f t="shared" si="23"/>
        <v/>
      </c>
      <c r="Q106" s="37" t="str">
        <f t="shared" si="24"/>
        <v/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95"/>
      <c r="B107" s="196"/>
      <c r="C107" s="82"/>
      <c r="D107" s="197"/>
      <c r="E107" s="87">
        <f t="shared" si="20"/>
        <v>0</v>
      </c>
      <c r="F107" s="43"/>
      <c r="G107" s="203"/>
      <c r="H107" s="200" t="s">
        <v>94</v>
      </c>
      <c r="I107" s="201">
        <v>2700.0</v>
      </c>
      <c r="J107" s="83"/>
      <c r="K107" s="34"/>
      <c r="L107" s="79"/>
      <c r="M107" s="80"/>
      <c r="N107" s="10"/>
      <c r="O107" s="10"/>
      <c r="P107" s="48" t="str">
        <f t="shared" si="23"/>
        <v/>
      </c>
      <c r="Q107" s="37" t="str">
        <f t="shared" si="24"/>
        <v/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95"/>
      <c r="B108" s="196"/>
      <c r="C108" s="82"/>
      <c r="D108" s="197"/>
      <c r="E108" s="87">
        <f t="shared" si="20"/>
        <v>0</v>
      </c>
      <c r="F108" s="43"/>
      <c r="G108" s="205"/>
      <c r="H108" s="200" t="s">
        <v>40</v>
      </c>
      <c r="I108" s="201">
        <v>7200.0</v>
      </c>
      <c r="J108" s="83"/>
      <c r="K108" s="34"/>
      <c r="L108" s="79"/>
      <c r="M108" s="80"/>
      <c r="N108" s="10"/>
      <c r="O108" s="10"/>
      <c r="P108" s="48" t="str">
        <f t="shared" si="23"/>
        <v/>
      </c>
      <c r="Q108" s="37" t="str">
        <f t="shared" si="24"/>
        <v/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95"/>
      <c r="B109" s="196"/>
      <c r="C109" s="82"/>
      <c r="D109" s="197"/>
      <c r="E109" s="87">
        <f t="shared" si="20"/>
        <v>0</v>
      </c>
      <c r="F109" s="43"/>
      <c r="G109" s="206"/>
      <c r="H109" s="200" t="s">
        <v>95</v>
      </c>
      <c r="I109" s="201">
        <v>3800.0</v>
      </c>
      <c r="J109" s="83"/>
      <c r="K109" s="34"/>
      <c r="L109" s="79"/>
      <c r="M109" s="80"/>
      <c r="N109" s="10"/>
      <c r="O109" s="10"/>
      <c r="P109" s="48" t="str">
        <f t="shared" si="23"/>
        <v/>
      </c>
      <c r="Q109" s="37" t="str">
        <f t="shared" si="24"/>
        <v/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0.5" customHeight="1">
      <c r="A110" s="195"/>
      <c r="B110" s="196"/>
      <c r="C110" s="82"/>
      <c r="D110" s="197"/>
      <c r="E110" s="87">
        <f t="shared" si="20"/>
        <v>0</v>
      </c>
      <c r="F110" s="43"/>
      <c r="G110" s="206"/>
      <c r="H110" s="200" t="s">
        <v>96</v>
      </c>
      <c r="I110" s="201">
        <v>8000.0</v>
      </c>
      <c r="J110" s="83"/>
      <c r="K110" s="34"/>
      <c r="L110" s="79"/>
      <c r="M110" s="80"/>
      <c r="N110" s="10"/>
      <c r="O110" s="10"/>
      <c r="P110" s="48" t="str">
        <f t="shared" si="23"/>
        <v/>
      </c>
      <c r="Q110" s="37" t="str">
        <f t="shared" si="24"/>
        <v/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95"/>
      <c r="B111" s="196"/>
      <c r="C111" s="82"/>
      <c r="D111" s="197"/>
      <c r="E111" s="87">
        <f t="shared" si="20"/>
        <v>0</v>
      </c>
      <c r="F111" s="43"/>
      <c r="G111" s="206"/>
      <c r="H111" s="200" t="s">
        <v>97</v>
      </c>
      <c r="I111" s="201">
        <v>8000.0</v>
      </c>
      <c r="J111" s="83"/>
      <c r="K111" s="34"/>
      <c r="L111" s="189"/>
      <c r="M111" s="80"/>
      <c r="N111" s="10"/>
      <c r="O111" s="10"/>
      <c r="P111" s="48" t="str">
        <f t="shared" si="23"/>
        <v/>
      </c>
      <c r="Q111" s="37" t="str">
        <f t="shared" si="24"/>
        <v/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95"/>
      <c r="B112" s="196"/>
      <c r="C112" s="82"/>
      <c r="D112" s="197"/>
      <c r="E112" s="87">
        <f t="shared" si="20"/>
        <v>0</v>
      </c>
      <c r="F112" s="43"/>
      <c r="G112" s="206"/>
      <c r="H112" s="200" t="s">
        <v>98</v>
      </c>
      <c r="I112" s="201">
        <v>25000.0</v>
      </c>
      <c r="J112" s="83"/>
      <c r="K112" s="34"/>
      <c r="L112" s="79"/>
      <c r="M112" s="80"/>
      <c r="N112" s="10"/>
      <c r="O112" s="10"/>
      <c r="P112" s="48" t="str">
        <f t="shared" si="23"/>
        <v/>
      </c>
      <c r="Q112" s="37" t="str">
        <f t="shared" si="24"/>
        <v/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95"/>
      <c r="B113" s="196"/>
      <c r="C113" s="82"/>
      <c r="D113" s="197"/>
      <c r="E113" s="87">
        <f t="shared" si="20"/>
        <v>0</v>
      </c>
      <c r="F113" s="43"/>
      <c r="G113" s="206"/>
      <c r="H113" s="200" t="s">
        <v>46</v>
      </c>
      <c r="I113" s="201">
        <v>5000.0</v>
      </c>
      <c r="J113" s="83"/>
      <c r="K113" s="34"/>
      <c r="L113" s="79"/>
      <c r="M113" s="80"/>
      <c r="N113" s="10"/>
      <c r="O113" s="10"/>
      <c r="P113" s="48" t="str">
        <f t="shared" si="23"/>
        <v/>
      </c>
      <c r="Q113" s="37" t="str">
        <f t="shared" si="24"/>
        <v/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95"/>
      <c r="B114" s="196"/>
      <c r="C114" s="82"/>
      <c r="D114" s="197"/>
      <c r="E114" s="87">
        <f t="shared" si="20"/>
        <v>0</v>
      </c>
      <c r="F114" s="43"/>
      <c r="G114" s="206"/>
      <c r="H114" s="200" t="s">
        <v>49</v>
      </c>
      <c r="I114" s="201"/>
      <c r="J114" s="83"/>
      <c r="K114" s="34"/>
      <c r="L114" s="121">
        <v>248500.0</v>
      </c>
      <c r="M114" s="80"/>
      <c r="N114" s="10"/>
      <c r="O114" s="10"/>
      <c r="P114" s="48" t="str">
        <f t="shared" si="23"/>
        <v/>
      </c>
      <c r="Q114" s="37" t="str">
        <f t="shared" si="24"/>
        <v/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0" customHeight="1">
      <c r="A115" s="195"/>
      <c r="B115" s="196"/>
      <c r="C115" s="82"/>
      <c r="D115" s="197"/>
      <c r="E115" s="87">
        <f t="shared" si="20"/>
        <v>0</v>
      </c>
      <c r="F115" s="43"/>
      <c r="G115" s="207">
        <v>45301.0</v>
      </c>
      <c r="H115" s="200" t="s">
        <v>53</v>
      </c>
      <c r="I115" s="201">
        <v>91425.0</v>
      </c>
      <c r="J115" s="83"/>
      <c r="K115" s="34"/>
      <c r="L115" s="79"/>
      <c r="M115" s="80"/>
      <c r="N115" s="10"/>
      <c r="O115" s="10"/>
      <c r="P115" s="48" t="str">
        <f t="shared" si="23"/>
        <v/>
      </c>
      <c r="Q115" s="37" t="str">
        <f t="shared" si="24"/>
        <v/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0" customHeight="1">
      <c r="A116" s="195"/>
      <c r="B116" s="196"/>
      <c r="C116" s="82"/>
      <c r="D116" s="197"/>
      <c r="E116" s="87">
        <f t="shared" si="20"/>
        <v>0</v>
      </c>
      <c r="F116" s="43"/>
      <c r="G116" s="206"/>
      <c r="H116" s="200" t="s">
        <v>52</v>
      </c>
      <c r="I116" s="201">
        <v>271790.0</v>
      </c>
      <c r="J116" s="208"/>
      <c r="K116" s="34"/>
      <c r="L116" s="79"/>
      <c r="M116" s="80"/>
      <c r="N116" s="10"/>
      <c r="O116" s="10"/>
      <c r="P116" s="48" t="str">
        <f t="shared" si="23"/>
        <v/>
      </c>
      <c r="Q116" s="37" t="str">
        <f t="shared" si="24"/>
        <v/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0" customHeight="1">
      <c r="A117" s="195"/>
      <c r="B117" s="196"/>
      <c r="C117" s="82"/>
      <c r="D117" s="197"/>
      <c r="E117" s="87">
        <f t="shared" si="20"/>
        <v>0</v>
      </c>
      <c r="F117" s="43"/>
      <c r="G117" s="206"/>
      <c r="H117" s="200" t="s">
        <v>51</v>
      </c>
      <c r="I117" s="201">
        <v>82021.0</v>
      </c>
      <c r="J117" s="83"/>
      <c r="K117" s="34"/>
      <c r="L117" s="79"/>
      <c r="M117" s="80"/>
      <c r="N117" s="10"/>
      <c r="O117" s="10"/>
      <c r="P117" s="48" t="str">
        <f t="shared" si="23"/>
        <v/>
      </c>
      <c r="Q117" s="37" t="str">
        <f t="shared" si="24"/>
        <v/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95"/>
      <c r="B118" s="196"/>
      <c r="C118" s="82"/>
      <c r="D118" s="197"/>
      <c r="E118" s="87">
        <f t="shared" si="20"/>
        <v>0</v>
      </c>
      <c r="F118" s="43"/>
      <c r="G118" s="209">
        <v>45301.0</v>
      </c>
      <c r="H118" s="200" t="s">
        <v>55</v>
      </c>
      <c r="I118" s="201">
        <v>22100.0</v>
      </c>
      <c r="J118" s="83"/>
      <c r="K118" s="34"/>
      <c r="L118" s="79"/>
      <c r="M118" s="80"/>
      <c r="N118" s="10"/>
      <c r="O118" s="10"/>
      <c r="P118" s="48" t="str">
        <f t="shared" si="23"/>
        <v/>
      </c>
      <c r="Q118" s="37" t="str">
        <f t="shared" si="24"/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0" customHeight="1">
      <c r="A119" s="195"/>
      <c r="B119" s="196"/>
      <c r="C119" s="82"/>
      <c r="D119" s="197"/>
      <c r="E119" s="87">
        <f t="shared" si="20"/>
        <v>0</v>
      </c>
      <c r="F119" s="43"/>
      <c r="G119" s="203"/>
      <c r="H119" s="200" t="s">
        <v>99</v>
      </c>
      <c r="I119" s="201">
        <v>1440.0</v>
      </c>
      <c r="J119" s="83"/>
      <c r="K119" s="34"/>
      <c r="L119" s="79"/>
      <c r="M119" s="80"/>
      <c r="N119" s="10"/>
      <c r="O119" s="10"/>
      <c r="P119" s="48" t="str">
        <f t="shared" si="23"/>
        <v/>
      </c>
      <c r="Q119" s="37" t="str">
        <f t="shared" si="24"/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0" customHeight="1">
      <c r="A120" s="195"/>
      <c r="B120" s="196"/>
      <c r="C120" s="82"/>
      <c r="D120" s="197"/>
      <c r="E120" s="87">
        <f t="shared" si="20"/>
        <v>0</v>
      </c>
      <c r="F120" s="43"/>
      <c r="G120" s="210"/>
      <c r="H120" s="200" t="s">
        <v>100</v>
      </c>
      <c r="I120" s="201">
        <v>7200.0</v>
      </c>
      <c r="J120" s="83"/>
      <c r="K120" s="34"/>
      <c r="L120" s="79"/>
      <c r="M120" s="80"/>
      <c r="N120" s="10"/>
      <c r="O120" s="10"/>
      <c r="P120" s="48" t="str">
        <f t="shared" si="23"/>
        <v/>
      </c>
      <c r="Q120" s="37" t="str">
        <f t="shared" si="24"/>
        <v/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0" customHeight="1">
      <c r="A121" s="195"/>
      <c r="B121" s="196"/>
      <c r="C121" s="82"/>
      <c r="D121" s="197"/>
      <c r="E121" s="87">
        <f t="shared" si="20"/>
        <v>0</v>
      </c>
      <c r="F121" s="43"/>
      <c r="G121" s="203"/>
      <c r="H121" s="200" t="s">
        <v>39</v>
      </c>
      <c r="I121" s="201">
        <v>7800.0</v>
      </c>
      <c r="J121" s="83"/>
      <c r="K121" s="34"/>
      <c r="L121" s="79"/>
      <c r="M121" s="80"/>
      <c r="N121" s="10"/>
      <c r="O121" s="10"/>
      <c r="P121" s="48" t="str">
        <f t="shared" si="23"/>
        <v/>
      </c>
      <c r="Q121" s="37" t="str">
        <f t="shared" si="24"/>
        <v/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0" customHeight="1">
      <c r="A122" s="195"/>
      <c r="B122" s="196"/>
      <c r="C122" s="82"/>
      <c r="D122" s="197"/>
      <c r="E122" s="87">
        <f t="shared" si="20"/>
        <v>0</v>
      </c>
      <c r="F122" s="43"/>
      <c r="G122" s="203"/>
      <c r="H122" s="200" t="s">
        <v>101</v>
      </c>
      <c r="I122" s="201">
        <v>5670.0</v>
      </c>
      <c r="J122" s="83"/>
      <c r="K122" s="34"/>
      <c r="L122" s="79"/>
      <c r="M122" s="80"/>
      <c r="N122" s="10"/>
      <c r="O122" s="10"/>
      <c r="P122" s="48" t="str">
        <f t="shared" si="23"/>
        <v/>
      </c>
      <c r="Q122" s="37" t="str">
        <f t="shared" si="24"/>
        <v/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95"/>
      <c r="B123" s="196"/>
      <c r="C123" s="82"/>
      <c r="D123" s="197"/>
      <c r="E123" s="87">
        <f t="shared" si="20"/>
        <v>0</v>
      </c>
      <c r="F123" s="43"/>
      <c r="G123" s="203"/>
      <c r="H123" s="200" t="s">
        <v>102</v>
      </c>
      <c r="I123" s="201">
        <v>1440.0</v>
      </c>
      <c r="J123" s="83"/>
      <c r="K123" s="34"/>
      <c r="L123" s="79"/>
      <c r="M123" s="80"/>
      <c r="N123" s="10"/>
      <c r="O123" s="10"/>
      <c r="P123" s="48" t="str">
        <f t="shared" si="23"/>
        <v/>
      </c>
      <c r="Q123" s="37" t="str">
        <f t="shared" si="24"/>
        <v/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95"/>
      <c r="B124" s="196"/>
      <c r="C124" s="82"/>
      <c r="D124" s="197"/>
      <c r="E124" s="87">
        <f t="shared" si="20"/>
        <v>0</v>
      </c>
      <c r="F124" s="43"/>
      <c r="G124" s="203"/>
      <c r="H124" s="200" t="s">
        <v>103</v>
      </c>
      <c r="I124" s="201">
        <v>2160.0</v>
      </c>
      <c r="J124" s="83"/>
      <c r="K124" s="34"/>
      <c r="L124" s="79"/>
      <c r="M124" s="80"/>
      <c r="N124" s="10"/>
      <c r="O124" s="10"/>
      <c r="P124" s="48" t="str">
        <f t="shared" si="23"/>
        <v/>
      </c>
      <c r="Q124" s="37" t="str">
        <f t="shared" si="24"/>
        <v/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95"/>
      <c r="B125" s="196"/>
      <c r="C125" s="82"/>
      <c r="D125" s="197"/>
      <c r="E125" s="87">
        <f t="shared" si="20"/>
        <v>0</v>
      </c>
      <c r="F125" s="43"/>
      <c r="G125" s="203"/>
      <c r="H125" s="200" t="s">
        <v>104</v>
      </c>
      <c r="I125" s="201">
        <v>6000.0</v>
      </c>
      <c r="J125" s="83"/>
      <c r="K125" s="34"/>
      <c r="L125" s="79"/>
      <c r="M125" s="80"/>
      <c r="N125" s="10"/>
      <c r="O125" s="10"/>
      <c r="P125" s="48" t="str">
        <f t="shared" si="23"/>
        <v/>
      </c>
      <c r="Q125" s="37" t="str">
        <f t="shared" si="24"/>
        <v/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95"/>
      <c r="B126" s="196"/>
      <c r="C126" s="82"/>
      <c r="D126" s="197"/>
      <c r="E126" s="87">
        <f t="shared" si="20"/>
        <v>0</v>
      </c>
      <c r="F126" s="43"/>
      <c r="G126" s="203"/>
      <c r="H126" s="200" t="s">
        <v>105</v>
      </c>
      <c r="I126" s="201">
        <v>8000.0</v>
      </c>
      <c r="J126" s="83"/>
      <c r="K126" s="34"/>
      <c r="L126" s="79"/>
      <c r="M126" s="80"/>
      <c r="N126" s="10"/>
      <c r="O126" s="10"/>
      <c r="P126" s="48" t="str">
        <f t="shared" si="23"/>
        <v/>
      </c>
      <c r="Q126" s="37" t="str">
        <f t="shared" si="24"/>
        <v/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95"/>
      <c r="B127" s="196"/>
      <c r="C127" s="82"/>
      <c r="D127" s="197"/>
      <c r="E127" s="87">
        <f t="shared" si="20"/>
        <v>0</v>
      </c>
      <c r="F127" s="43"/>
      <c r="G127" s="203"/>
      <c r="H127" s="200" t="s">
        <v>80</v>
      </c>
      <c r="I127" s="201">
        <v>10000.0</v>
      </c>
      <c r="J127" s="83"/>
      <c r="K127" s="34"/>
      <c r="L127" s="79"/>
      <c r="M127" s="80"/>
      <c r="N127" s="10"/>
      <c r="O127" s="10"/>
      <c r="P127" s="48" t="str">
        <f t="shared" si="23"/>
        <v/>
      </c>
      <c r="Q127" s="37" t="str">
        <f t="shared" si="24"/>
        <v/>
      </c>
      <c r="R127" s="11" t="s">
        <v>106</v>
      </c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95"/>
      <c r="B128" s="196"/>
      <c r="C128" s="82"/>
      <c r="D128" s="197"/>
      <c r="E128" s="87">
        <f t="shared" si="20"/>
        <v>0</v>
      </c>
      <c r="F128" s="43"/>
      <c r="G128" s="203"/>
      <c r="H128" s="200" t="s">
        <v>49</v>
      </c>
      <c r="I128" s="83"/>
      <c r="J128" s="83"/>
      <c r="K128" s="34"/>
      <c r="L128" s="121">
        <v>276900.0</v>
      </c>
      <c r="M128" s="80"/>
      <c r="N128" s="10"/>
      <c r="O128" s="10"/>
      <c r="P128" s="48" t="str">
        <f t="shared" si="23"/>
        <v/>
      </c>
      <c r="Q128" s="37" t="str">
        <f t="shared" si="24"/>
        <v/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95"/>
      <c r="B129" s="196"/>
      <c r="C129" s="82"/>
      <c r="D129" s="197"/>
      <c r="E129" s="87">
        <f t="shared" si="20"/>
        <v>0</v>
      </c>
      <c r="F129" s="43"/>
      <c r="G129" s="204">
        <v>45302.0</v>
      </c>
      <c r="H129" s="200" t="s">
        <v>50</v>
      </c>
      <c r="I129" s="201">
        <v>63901.0</v>
      </c>
      <c r="J129" s="83"/>
      <c r="K129" s="34"/>
      <c r="L129" s="79"/>
      <c r="M129" s="80"/>
      <c r="N129" s="10"/>
      <c r="O129" s="10"/>
      <c r="P129" s="48" t="str">
        <f t="shared" si="23"/>
        <v/>
      </c>
      <c r="Q129" s="37" t="str">
        <f t="shared" si="24"/>
        <v/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95"/>
      <c r="B130" s="196"/>
      <c r="C130" s="82"/>
      <c r="D130" s="197"/>
      <c r="E130" s="87">
        <f t="shared" si="20"/>
        <v>0</v>
      </c>
      <c r="F130" s="43"/>
      <c r="G130" s="211"/>
      <c r="H130" s="200" t="s">
        <v>51</v>
      </c>
      <c r="I130" s="201">
        <v>81803.64</v>
      </c>
      <c r="J130" s="83"/>
      <c r="K130" s="34"/>
      <c r="L130" s="79"/>
      <c r="M130" s="80"/>
      <c r="N130" s="10"/>
      <c r="O130" s="10"/>
      <c r="P130" s="48">
        <f t="shared" si="23"/>
        <v>6000</v>
      </c>
      <c r="Q130" s="37" t="str">
        <f t="shared" si="24"/>
        <v> jorge carril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95"/>
      <c r="B131" s="196"/>
      <c r="C131" s="82"/>
      <c r="D131" s="197"/>
      <c r="E131" s="87">
        <f t="shared" si="20"/>
        <v>0</v>
      </c>
      <c r="F131" s="43"/>
      <c r="G131" s="203"/>
      <c r="H131" s="200" t="s">
        <v>52</v>
      </c>
      <c r="I131" s="201">
        <v>161970.0</v>
      </c>
      <c r="J131" s="83"/>
      <c r="K131" s="34"/>
      <c r="L131" s="79"/>
      <c r="M131" s="80"/>
      <c r="N131" s="10"/>
      <c r="O131" s="10"/>
      <c r="P131" s="48" t="str">
        <f t="shared" si="23"/>
        <v/>
      </c>
      <c r="Q131" s="37" t="str">
        <f t="shared" si="24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95"/>
      <c r="B132" s="196"/>
      <c r="C132" s="82"/>
      <c r="D132" s="197"/>
      <c r="E132" s="87">
        <f t="shared" si="20"/>
        <v>0</v>
      </c>
      <c r="F132" s="43"/>
      <c r="G132" s="203"/>
      <c r="H132" s="200" t="s">
        <v>65</v>
      </c>
      <c r="I132" s="201">
        <v>51000.0</v>
      </c>
      <c r="J132" s="83"/>
      <c r="K132" s="34"/>
      <c r="L132" s="79"/>
      <c r="M132" s="80"/>
      <c r="N132" s="10"/>
      <c r="O132" s="10"/>
      <c r="P132" s="48">
        <f t="shared" si="23"/>
        <v>10000</v>
      </c>
      <c r="Q132" s="37" t="str">
        <f t="shared" si="24"/>
        <v> carlos carballo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95"/>
      <c r="B133" s="196"/>
      <c r="C133" s="82"/>
      <c r="D133" s="197"/>
      <c r="E133" s="87">
        <f t="shared" si="20"/>
        <v>0</v>
      </c>
      <c r="F133" s="43"/>
      <c r="G133" s="203"/>
      <c r="H133" s="200" t="s">
        <v>107</v>
      </c>
      <c r="I133" s="201">
        <v>1900.0</v>
      </c>
      <c r="J133" s="83"/>
      <c r="K133" s="34"/>
      <c r="L133" s="79"/>
      <c r="M133" s="80"/>
      <c r="N133" s="10"/>
      <c r="O133" s="10"/>
      <c r="P133" s="48" t="str">
        <f t="shared" si="23"/>
        <v/>
      </c>
      <c r="Q133" s="37" t="str">
        <f t="shared" si="24"/>
        <v/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95"/>
      <c r="B134" s="196"/>
      <c r="C134" s="82"/>
      <c r="D134" s="197"/>
      <c r="E134" s="87">
        <f t="shared" si="20"/>
        <v>0</v>
      </c>
      <c r="F134" s="43"/>
      <c r="G134" s="204">
        <v>45302.0</v>
      </c>
      <c r="H134" s="200" t="s">
        <v>70</v>
      </c>
      <c r="I134" s="201">
        <v>31650.0</v>
      </c>
      <c r="J134" s="83"/>
      <c r="K134" s="34"/>
      <c r="L134" s="79"/>
      <c r="M134" s="80"/>
      <c r="N134" s="63"/>
      <c r="O134" s="10"/>
      <c r="P134" s="48" t="str">
        <f t="shared" si="23"/>
        <v/>
      </c>
      <c r="Q134" s="37" t="str">
        <f t="shared" si="24"/>
        <v/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95"/>
      <c r="B135" s="196"/>
      <c r="C135" s="82"/>
      <c r="D135" s="197"/>
      <c r="E135" s="87">
        <f t="shared" si="20"/>
        <v>0</v>
      </c>
      <c r="F135" s="43"/>
      <c r="G135" s="203"/>
      <c r="H135" s="200" t="s">
        <v>108</v>
      </c>
      <c r="I135" s="201">
        <v>1440.0</v>
      </c>
      <c r="J135" s="83"/>
      <c r="K135" s="34"/>
      <c r="L135" s="79"/>
      <c r="M135" s="80"/>
      <c r="N135" s="10"/>
      <c r="O135" s="63"/>
      <c r="P135" s="48" t="str">
        <f t="shared" si="23"/>
        <v/>
      </c>
      <c r="Q135" s="37" t="str">
        <f t="shared" si="24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95"/>
      <c r="B136" s="196"/>
      <c r="C136" s="82"/>
      <c r="D136" s="197"/>
      <c r="E136" s="87">
        <f t="shared" si="20"/>
        <v>0</v>
      </c>
      <c r="F136" s="43"/>
      <c r="G136" s="203"/>
      <c r="H136" s="200" t="s">
        <v>109</v>
      </c>
      <c r="I136" s="201">
        <v>10000.0</v>
      </c>
      <c r="J136" s="83"/>
      <c r="K136" s="34"/>
      <c r="L136" s="79"/>
      <c r="M136" s="80"/>
      <c r="N136" s="10"/>
      <c r="O136" s="10"/>
      <c r="P136" s="48" t="str">
        <f t="shared" si="23"/>
        <v/>
      </c>
      <c r="Q136" s="37" t="str">
        <f t="shared" si="24"/>
        <v/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95"/>
      <c r="B137" s="196"/>
      <c r="C137" s="82"/>
      <c r="D137" s="197"/>
      <c r="E137" s="87">
        <f t="shared" si="20"/>
        <v>0</v>
      </c>
      <c r="F137" s="43"/>
      <c r="G137" s="212"/>
      <c r="H137" s="200" t="s">
        <v>110</v>
      </c>
      <c r="I137" s="201">
        <v>8000.0</v>
      </c>
      <c r="J137" s="83"/>
      <c r="K137" s="34"/>
      <c r="L137" s="79"/>
      <c r="M137" s="80"/>
      <c r="N137" s="10"/>
      <c r="O137" s="10"/>
      <c r="P137" s="48" t="str">
        <f t="shared" si="23"/>
        <v/>
      </c>
      <c r="Q137" s="37" t="str">
        <f t="shared" si="24"/>
        <v/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95"/>
      <c r="B138" s="196"/>
      <c r="C138" s="82"/>
      <c r="D138" s="197"/>
      <c r="E138" s="87">
        <f t="shared" si="20"/>
        <v>0</v>
      </c>
      <c r="F138" s="43"/>
      <c r="G138" s="203"/>
      <c r="H138" s="200" t="s">
        <v>39</v>
      </c>
      <c r="I138" s="201">
        <v>6000.0</v>
      </c>
      <c r="J138" s="83"/>
      <c r="K138" s="34"/>
      <c r="L138" s="79"/>
      <c r="M138" s="80"/>
      <c r="N138" s="10"/>
      <c r="O138" s="10"/>
      <c r="P138" s="48" t="str">
        <f t="shared" si="23"/>
        <v/>
      </c>
      <c r="Q138" s="37" t="str">
        <f t="shared" si="24"/>
        <v/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82"/>
      <c r="B139" s="183"/>
      <c r="C139" s="89"/>
      <c r="D139" s="34"/>
      <c r="E139" s="87">
        <f t="shared" si="20"/>
        <v>0</v>
      </c>
      <c r="F139" s="43"/>
      <c r="G139" s="203"/>
      <c r="H139" s="200" t="s">
        <v>92</v>
      </c>
      <c r="I139" s="201">
        <v>1000.0</v>
      </c>
      <c r="J139" s="83"/>
      <c r="K139" s="34"/>
      <c r="L139" s="79"/>
      <c r="M139" s="80"/>
      <c r="N139" s="10"/>
      <c r="O139" s="10"/>
      <c r="P139" s="48" t="str">
        <f t="shared" si="23"/>
        <v/>
      </c>
      <c r="Q139" s="37" t="str">
        <f t="shared" si="24"/>
        <v/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82"/>
      <c r="B140" s="183"/>
      <c r="C140" s="89"/>
      <c r="D140" s="34"/>
      <c r="E140" s="87">
        <f t="shared" si="20"/>
        <v>0</v>
      </c>
      <c r="F140" s="43"/>
      <c r="G140" s="203"/>
      <c r="H140" s="200" t="s">
        <v>111</v>
      </c>
      <c r="I140" s="201">
        <v>142945.0</v>
      </c>
      <c r="J140" s="83"/>
      <c r="K140" s="34"/>
      <c r="L140" s="79"/>
      <c r="M140" s="80"/>
      <c r="N140" s="63"/>
      <c r="O140" s="10"/>
      <c r="P140" s="48" t="str">
        <f t="shared" si="23"/>
        <v/>
      </c>
      <c r="Q140" s="37" t="str">
        <f t="shared" si="24"/>
        <v/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82"/>
      <c r="B141" s="183"/>
      <c r="C141" s="89"/>
      <c r="D141" s="34"/>
      <c r="E141" s="87">
        <f t="shared" si="20"/>
        <v>0</v>
      </c>
      <c r="F141" s="43"/>
      <c r="G141" s="203"/>
      <c r="H141" s="200" t="s">
        <v>49</v>
      </c>
      <c r="I141" s="83"/>
      <c r="J141" s="83"/>
      <c r="K141" s="34"/>
      <c r="L141" s="121">
        <v>213000.0</v>
      </c>
      <c r="M141" s="80"/>
      <c r="N141" s="63"/>
      <c r="O141" s="10"/>
      <c r="P141" s="48">
        <f t="shared" si="23"/>
        <v>10000</v>
      </c>
      <c r="Q141" s="37" t="str">
        <f t="shared" si="24"/>
        <v> osvaldo peruzzi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82"/>
      <c r="B142" s="183"/>
      <c r="C142" s="89"/>
      <c r="D142" s="34"/>
      <c r="E142" s="87">
        <f t="shared" si="20"/>
        <v>0</v>
      </c>
      <c r="F142" s="43"/>
      <c r="G142" s="204">
        <v>45303.0</v>
      </c>
      <c r="H142" s="200" t="s">
        <v>53</v>
      </c>
      <c r="I142" s="201">
        <v>96460.0</v>
      </c>
      <c r="J142" s="83"/>
      <c r="K142" s="34"/>
      <c r="L142" s="79"/>
      <c r="M142" s="80"/>
      <c r="N142" s="10"/>
      <c r="O142" s="10"/>
      <c r="P142" s="48" t="str">
        <f t="shared" si="23"/>
        <v/>
      </c>
      <c r="Q142" s="37" t="str">
        <f t="shared" si="24"/>
        <v/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82"/>
      <c r="B143" s="183"/>
      <c r="C143" s="89"/>
      <c r="D143" s="34"/>
      <c r="E143" s="87"/>
      <c r="F143" s="43"/>
      <c r="G143" s="203"/>
      <c r="H143" s="200" t="s">
        <v>51</v>
      </c>
      <c r="I143" s="201">
        <v>53341.0</v>
      </c>
      <c r="J143" s="83"/>
      <c r="K143" s="34"/>
      <c r="L143" s="79"/>
      <c r="M143" s="80"/>
      <c r="N143" s="10"/>
      <c r="O143" s="10"/>
      <c r="P143" s="48" t="str">
        <f t="shared" si="23"/>
        <v/>
      </c>
      <c r="Q143" s="37" t="str">
        <f t="shared" si="24"/>
        <v/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82"/>
      <c r="B144" s="183"/>
      <c r="C144" s="89"/>
      <c r="D144" s="34"/>
      <c r="E144" s="87">
        <f t="shared" ref="E144:E149" si="25">B144+C144-D144</f>
        <v>0</v>
      </c>
      <c r="F144" s="43"/>
      <c r="G144" s="204">
        <v>45303.0</v>
      </c>
      <c r="H144" s="200" t="s">
        <v>39</v>
      </c>
      <c r="I144" s="201">
        <v>5400.0</v>
      </c>
      <c r="J144" s="83"/>
      <c r="K144" s="34"/>
      <c r="L144" s="79"/>
      <c r="M144" s="80"/>
      <c r="N144" s="10"/>
      <c r="O144" s="10"/>
      <c r="P144" s="48">
        <f t="shared" si="23"/>
        <v>1000</v>
      </c>
      <c r="Q144" s="37" t="str">
        <f t="shared" si="24"/>
        <v> manuel sanchez</v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82"/>
      <c r="B145" s="183"/>
      <c r="C145" s="89"/>
      <c r="D145" s="34"/>
      <c r="E145" s="87">
        <f t="shared" si="25"/>
        <v>0</v>
      </c>
      <c r="F145" s="43"/>
      <c r="G145" s="203"/>
      <c r="H145" s="200" t="s">
        <v>112</v>
      </c>
      <c r="I145" s="201">
        <v>15000.0</v>
      </c>
      <c r="J145" s="83"/>
      <c r="K145" s="34"/>
      <c r="L145" s="79"/>
      <c r="M145" s="80"/>
      <c r="N145" s="10"/>
      <c r="O145" s="10"/>
      <c r="P145" s="48" t="str">
        <f t="shared" si="23"/>
        <v/>
      </c>
      <c r="Q145" s="37" t="str">
        <f t="shared" si="24"/>
        <v/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82"/>
      <c r="B146" s="183"/>
      <c r="C146" s="89"/>
      <c r="D146" s="34"/>
      <c r="E146" s="87">
        <f t="shared" si="25"/>
        <v>0</v>
      </c>
      <c r="F146" s="43"/>
      <c r="G146" s="203"/>
      <c r="H146" s="200" t="s">
        <v>41</v>
      </c>
      <c r="I146" s="201">
        <v>5760.0</v>
      </c>
      <c r="J146" s="83"/>
      <c r="K146" s="34"/>
      <c r="L146" s="79"/>
      <c r="M146" s="80"/>
      <c r="N146" s="10"/>
      <c r="O146" s="10"/>
      <c r="P146" s="48" t="str">
        <f t="shared" si="23"/>
        <v/>
      </c>
      <c r="Q146" s="37" t="str">
        <f t="shared" si="24"/>
        <v/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82"/>
      <c r="B147" s="183"/>
      <c r="C147" s="89"/>
      <c r="D147" s="34"/>
      <c r="E147" s="87">
        <f t="shared" si="25"/>
        <v>0</v>
      </c>
      <c r="F147" s="43"/>
      <c r="G147" s="203"/>
      <c r="H147" s="200" t="s">
        <v>44</v>
      </c>
      <c r="I147" s="201">
        <v>8000.0</v>
      </c>
      <c r="J147" s="83"/>
      <c r="K147" s="34"/>
      <c r="L147" s="79"/>
      <c r="M147" s="80"/>
      <c r="N147" s="10"/>
      <c r="O147" s="10"/>
      <c r="P147" s="48" t="str">
        <f t="shared" si="23"/>
        <v/>
      </c>
      <c r="Q147" s="37" t="str">
        <f t="shared" si="24"/>
        <v/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82"/>
      <c r="B148" s="183"/>
      <c r="C148" s="89"/>
      <c r="D148" s="34"/>
      <c r="E148" s="87">
        <f t="shared" si="25"/>
        <v>0</v>
      </c>
      <c r="F148" s="43"/>
      <c r="G148" s="203"/>
      <c r="H148" s="200" t="s">
        <v>113</v>
      </c>
      <c r="I148" s="201">
        <v>10000.0</v>
      </c>
      <c r="J148" s="83"/>
      <c r="K148" s="34"/>
      <c r="L148" s="79"/>
      <c r="M148" s="80"/>
      <c r="N148" s="10"/>
      <c r="O148" s="10"/>
      <c r="P148" s="48" t="str">
        <f t="shared" si="23"/>
        <v/>
      </c>
      <c r="Q148" s="37" t="str">
        <f t="shared" si="24"/>
        <v/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82"/>
      <c r="B149" s="183"/>
      <c r="C149" s="89"/>
      <c r="D149" s="34"/>
      <c r="E149" s="87">
        <f t="shared" si="25"/>
        <v>0</v>
      </c>
      <c r="F149" s="43"/>
      <c r="G149" s="203"/>
      <c r="H149" s="200" t="s">
        <v>114</v>
      </c>
      <c r="I149" s="201">
        <v>10000.0</v>
      </c>
      <c r="J149" s="35"/>
      <c r="K149" s="34"/>
      <c r="L149" s="79"/>
      <c r="M149" s="80"/>
      <c r="N149" s="10"/>
      <c r="O149" s="10"/>
      <c r="P149" s="48" t="str">
        <f t="shared" si="23"/>
        <v/>
      </c>
      <c r="Q149" s="37" t="str">
        <f t="shared" si="24"/>
        <v/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82"/>
      <c r="B150" s="183"/>
      <c r="C150" s="89"/>
      <c r="D150" s="34"/>
      <c r="E150" s="87"/>
      <c r="F150" s="43"/>
      <c r="G150" s="203"/>
      <c r="H150" s="200" t="s">
        <v>49</v>
      </c>
      <c r="I150" s="83"/>
      <c r="J150" s="35"/>
      <c r="K150" s="34"/>
      <c r="L150" s="121">
        <v>191700.0</v>
      </c>
      <c r="M150" s="80"/>
      <c r="N150" s="10"/>
      <c r="O150" s="10"/>
      <c r="P150" s="48">
        <f t="shared" si="23"/>
        <v>15000</v>
      </c>
      <c r="Q150" s="37" t="str">
        <f t="shared" si="24"/>
        <v> milagros olea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182"/>
      <c r="B151" s="183"/>
      <c r="C151" s="89"/>
      <c r="D151" s="34"/>
      <c r="E151" s="87">
        <f t="shared" ref="E151:E152" si="26">B151+C151-D151</f>
        <v>0</v>
      </c>
      <c r="F151" s="43"/>
      <c r="G151" s="204">
        <v>45304.0</v>
      </c>
      <c r="H151" s="200" t="s">
        <v>115</v>
      </c>
      <c r="I151" s="201">
        <v>6000.0</v>
      </c>
      <c r="J151" s="35"/>
      <c r="K151" s="34"/>
      <c r="L151" s="79"/>
      <c r="M151" s="80"/>
      <c r="N151" s="10"/>
      <c r="O151" s="10"/>
      <c r="P151" s="48" t="str">
        <f t="shared" si="23"/>
        <v/>
      </c>
      <c r="Q151" s="37" t="str">
        <f t="shared" si="24"/>
        <v/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82"/>
      <c r="B152" s="183"/>
      <c r="C152" s="89"/>
      <c r="D152" s="34"/>
      <c r="E152" s="87">
        <f t="shared" si="26"/>
        <v>0</v>
      </c>
      <c r="F152" s="43"/>
      <c r="G152" s="44"/>
      <c r="H152" s="200" t="s">
        <v>112</v>
      </c>
      <c r="I152" s="201">
        <v>15000.0</v>
      </c>
      <c r="J152" s="35"/>
      <c r="K152" s="34"/>
      <c r="L152" s="79"/>
      <c r="M152" s="80"/>
      <c r="N152" s="10"/>
      <c r="O152" s="10"/>
      <c r="P152" s="48" t="str">
        <f t="shared" si="23"/>
        <v/>
      </c>
      <c r="Q152" s="37" t="str">
        <f t="shared" si="24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82"/>
      <c r="B153" s="183"/>
      <c r="C153" s="89"/>
      <c r="D153" s="34"/>
      <c r="E153" s="87"/>
      <c r="F153" s="43"/>
      <c r="G153" s="44"/>
      <c r="H153" s="200" t="s">
        <v>44</v>
      </c>
      <c r="I153" s="66">
        <v>8000.0</v>
      </c>
      <c r="J153" s="35"/>
      <c r="K153" s="34"/>
      <c r="L153" s="79"/>
      <c r="M153" s="80"/>
      <c r="N153" s="10"/>
      <c r="O153" s="10"/>
      <c r="P153" s="48">
        <f t="shared" si="23"/>
        <v>10000</v>
      </c>
      <c r="Q153" s="37" t="str">
        <f t="shared" si="24"/>
        <v> walter escobar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82"/>
      <c r="B154" s="183"/>
      <c r="C154" s="89"/>
      <c r="D154" s="34"/>
      <c r="E154" s="87">
        <f t="shared" ref="E154:E172" si="27">B154+C154-D154</f>
        <v>0</v>
      </c>
      <c r="F154" s="43"/>
      <c r="G154" s="44"/>
      <c r="H154" s="54" t="s">
        <v>81</v>
      </c>
      <c r="I154" s="66">
        <v>10000.0</v>
      </c>
      <c r="J154" s="35"/>
      <c r="K154" s="34"/>
      <c r="L154" s="79"/>
      <c r="M154" s="80"/>
      <c r="N154" s="10"/>
      <c r="O154" s="10"/>
      <c r="P154" s="48">
        <f t="shared" si="23"/>
        <v>10000</v>
      </c>
      <c r="Q154" s="37" t="str">
        <f t="shared" si="24"/>
        <v> julio jaime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213"/>
      <c r="B155" s="183"/>
      <c r="C155" s="89"/>
      <c r="D155" s="34"/>
      <c r="E155" s="87">
        <f t="shared" si="27"/>
        <v>0</v>
      </c>
      <c r="F155" s="43"/>
      <c r="G155" s="44"/>
      <c r="H155" s="54" t="s">
        <v>47</v>
      </c>
      <c r="I155" s="66">
        <v>10000.0</v>
      </c>
      <c r="J155" s="35"/>
      <c r="K155" s="34"/>
      <c r="L155" s="79"/>
      <c r="M155" s="80"/>
      <c r="N155" s="10"/>
      <c r="O155" s="10"/>
      <c r="P155" s="48" t="str">
        <f t="shared" si="23"/>
        <v/>
      </c>
      <c r="Q155" s="37" t="str">
        <f t="shared" si="24"/>
        <v/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182"/>
      <c r="B156" s="183"/>
      <c r="C156" s="89"/>
      <c r="D156" s="34"/>
      <c r="E156" s="87">
        <f t="shared" si="27"/>
        <v>0</v>
      </c>
      <c r="F156" s="43"/>
      <c r="G156" s="118"/>
      <c r="H156" s="54" t="s">
        <v>92</v>
      </c>
      <c r="I156" s="66">
        <v>10000.0</v>
      </c>
      <c r="J156" s="35"/>
      <c r="K156" s="34"/>
      <c r="L156" s="79"/>
      <c r="M156" s="80"/>
      <c r="N156" s="10"/>
      <c r="O156" s="10"/>
      <c r="P156" s="48">
        <f t="shared" si="23"/>
        <v>6000</v>
      </c>
      <c r="Q156" s="37" t="str">
        <f t="shared" si="24"/>
        <v> fernando sanchez</v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82"/>
      <c r="B157" s="183"/>
      <c r="C157" s="89"/>
      <c r="D157" s="34"/>
      <c r="E157" s="87">
        <f t="shared" si="27"/>
        <v>0</v>
      </c>
      <c r="F157" s="43"/>
      <c r="G157" s="214">
        <v>45305.0</v>
      </c>
      <c r="H157" s="54" t="s">
        <v>112</v>
      </c>
      <c r="I157" s="66">
        <v>20000.0</v>
      </c>
      <c r="J157" s="35"/>
      <c r="K157" s="34"/>
      <c r="L157" s="79"/>
      <c r="M157" s="80"/>
      <c r="N157" s="10"/>
      <c r="O157" s="10"/>
      <c r="P157" s="48">
        <f t="shared" si="23"/>
        <v>15000</v>
      </c>
      <c r="Q157" s="37" t="str">
        <f t="shared" si="24"/>
        <v> milagros olea</v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95"/>
      <c r="B158" s="196"/>
      <c r="C158" s="82"/>
      <c r="D158" s="197"/>
      <c r="E158" s="87">
        <f t="shared" si="27"/>
        <v>0</v>
      </c>
      <c r="F158" s="43"/>
      <c r="G158" s="118"/>
      <c r="H158" s="200" t="s">
        <v>109</v>
      </c>
      <c r="I158" s="201">
        <v>10000.0</v>
      </c>
      <c r="J158" s="83"/>
      <c r="K158" s="34"/>
      <c r="L158" s="79"/>
      <c r="M158" s="80"/>
      <c r="N158" s="10"/>
      <c r="O158" s="10"/>
      <c r="P158" s="48" t="str">
        <f t="shared" si="23"/>
        <v/>
      </c>
      <c r="Q158" s="37" t="str">
        <f t="shared" si="24"/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95"/>
      <c r="B159" s="196"/>
      <c r="C159" s="82"/>
      <c r="D159" s="197"/>
      <c r="E159" s="87">
        <f t="shared" si="27"/>
        <v>0</v>
      </c>
      <c r="F159" s="43"/>
      <c r="G159" s="118"/>
      <c r="H159" s="200" t="s">
        <v>116</v>
      </c>
      <c r="I159" s="201">
        <v>2400.0</v>
      </c>
      <c r="J159" s="83"/>
      <c r="K159" s="34"/>
      <c r="L159" s="79"/>
      <c r="M159" s="80"/>
      <c r="N159" s="10"/>
      <c r="O159" s="10"/>
      <c r="P159" s="48">
        <f t="shared" si="23"/>
        <v>10000</v>
      </c>
      <c r="Q159" s="37" t="str">
        <f t="shared" si="24"/>
        <v> leo barrera</v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195"/>
      <c r="B160" s="196"/>
      <c r="C160" s="82"/>
      <c r="D160" s="197"/>
      <c r="E160" s="87">
        <f t="shared" si="27"/>
        <v>0</v>
      </c>
      <c r="F160" s="43"/>
      <c r="G160" s="118"/>
      <c r="H160" s="54" t="s">
        <v>44</v>
      </c>
      <c r="I160" s="66">
        <v>8000.0</v>
      </c>
      <c r="J160" s="35"/>
      <c r="K160" s="34"/>
      <c r="L160" s="79"/>
      <c r="M160" s="80"/>
      <c r="N160" s="10"/>
      <c r="O160" s="10"/>
      <c r="P160" s="48">
        <f t="shared" si="23"/>
        <v>10000</v>
      </c>
      <c r="Q160" s="37" t="str">
        <f t="shared" si="24"/>
        <v> ramon segovia</v>
      </c>
      <c r="R160" s="215"/>
      <c r="S160" s="215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195"/>
      <c r="B161" s="196"/>
      <c r="C161" s="82"/>
      <c r="D161" s="197"/>
      <c r="E161" s="87">
        <f t="shared" si="27"/>
        <v>0</v>
      </c>
      <c r="F161" s="43"/>
      <c r="G161" s="118"/>
      <c r="H161" s="54" t="s">
        <v>109</v>
      </c>
      <c r="I161" s="66">
        <v>50000.0</v>
      </c>
      <c r="J161" s="35"/>
      <c r="K161" s="34"/>
      <c r="L161" s="79"/>
      <c r="M161" s="80"/>
      <c r="N161" s="10"/>
      <c r="O161" s="10"/>
      <c r="P161" s="48">
        <f t="shared" ref="P161:P162" si="28">IF(COUNTIF(H157,"*vale*"),I157,"")</f>
        <v>20000</v>
      </c>
      <c r="Q161" s="37" t="str">
        <f t="shared" ref="Q161:Q162" si="29">IF(COUNTIF(H157,"*vale*"),MID(H157,5,70),"")</f>
        <v> milagros olea</v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95"/>
      <c r="B162" s="196"/>
      <c r="C162" s="82"/>
      <c r="D162" s="197"/>
      <c r="E162" s="87">
        <f t="shared" si="27"/>
        <v>0</v>
      </c>
      <c r="F162" s="43"/>
      <c r="G162" s="118"/>
      <c r="H162" s="54" t="s">
        <v>61</v>
      </c>
      <c r="I162" s="66">
        <v>10000.0</v>
      </c>
      <c r="J162" s="35"/>
      <c r="K162" s="34"/>
      <c r="L162" s="79"/>
      <c r="M162" s="80"/>
      <c r="N162" s="10"/>
      <c r="O162" s="10"/>
      <c r="P162" s="48">
        <f t="shared" si="28"/>
        <v>10000</v>
      </c>
      <c r="Q162" s="37" t="str">
        <f t="shared" si="29"/>
        <v> osvaldo peruzzi</v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0" customHeight="1">
      <c r="A163" s="195"/>
      <c r="B163" s="196"/>
      <c r="C163" s="82"/>
      <c r="D163" s="197"/>
      <c r="E163" s="87">
        <f t="shared" si="27"/>
        <v>0</v>
      </c>
      <c r="F163" s="43"/>
      <c r="G163" s="214">
        <v>45306.0</v>
      </c>
      <c r="H163" s="54" t="s">
        <v>51</v>
      </c>
      <c r="I163" s="66">
        <v>21774.9</v>
      </c>
      <c r="J163" s="35"/>
      <c r="K163" s="34"/>
      <c r="L163" s="79"/>
      <c r="M163" s="80"/>
      <c r="N163" s="10"/>
      <c r="O163" s="10"/>
      <c r="P163" s="48">
        <f t="shared" ref="P163:P165" si="30">IF(COUNTIF(H158,"*vale*"),I158,"")</f>
        <v>10000</v>
      </c>
      <c r="Q163" s="37" t="str">
        <f t="shared" ref="Q163:Q165" si="31">IF(COUNTIF(H158,"*vale*"),MID(H158,5,70),"")</f>
        <v> osvaldo peruzzi</v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0" customHeight="1">
      <c r="A164" s="195"/>
      <c r="B164" s="196"/>
      <c r="C164" s="82"/>
      <c r="D164" s="197"/>
      <c r="E164" s="87">
        <f t="shared" si="27"/>
        <v>0</v>
      </c>
      <c r="F164" s="43"/>
      <c r="G164" s="118"/>
      <c r="H164" s="54" t="s">
        <v>111</v>
      </c>
      <c r="I164" s="66">
        <v>35200.0</v>
      </c>
      <c r="J164" s="35"/>
      <c r="K164" s="34"/>
      <c r="L164" s="79"/>
      <c r="M164" s="80"/>
      <c r="N164" s="10"/>
      <c r="O164" s="10"/>
      <c r="P164" s="48" t="str">
        <f t="shared" si="30"/>
        <v/>
      </c>
      <c r="Q164" s="37" t="str">
        <f t="shared" si="31"/>
        <v/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0" customHeight="1">
      <c r="A165" s="195"/>
      <c r="B165" s="196"/>
      <c r="C165" s="82"/>
      <c r="D165" s="197"/>
      <c r="E165" s="87">
        <f t="shared" si="27"/>
        <v>0</v>
      </c>
      <c r="F165" s="43"/>
      <c r="G165" s="118"/>
      <c r="H165" s="54" t="s">
        <v>50</v>
      </c>
      <c r="I165" s="66">
        <v>147906.0</v>
      </c>
      <c r="J165" s="35"/>
      <c r="K165" s="34"/>
      <c r="L165" s="79"/>
      <c r="M165" s="80"/>
      <c r="N165" s="10"/>
      <c r="O165" s="10"/>
      <c r="P165" s="48" t="str">
        <f t="shared" si="30"/>
        <v/>
      </c>
      <c r="Q165" s="37" t="str">
        <f t="shared" si="31"/>
        <v/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195"/>
      <c r="B166" s="196"/>
      <c r="C166" s="82"/>
      <c r="D166" s="197"/>
      <c r="E166" s="87">
        <f t="shared" si="27"/>
        <v>0</v>
      </c>
      <c r="F166" s="43"/>
      <c r="G166" s="118"/>
      <c r="H166" s="54" t="s">
        <v>74</v>
      </c>
      <c r="I166" s="66">
        <v>5000.0</v>
      </c>
      <c r="J166" s="35"/>
      <c r="K166" s="34"/>
      <c r="L166" s="79"/>
      <c r="M166" s="80"/>
      <c r="N166" s="10"/>
      <c r="O166" s="10"/>
      <c r="P166" s="48" t="str">
        <f>IF(COUNTIF(#REF!,"*vale*"),#REF!,"")</f>
        <v>#REF!</v>
      </c>
      <c r="Q166" s="37" t="str">
        <f>IF(COUNTIF(#REF!,"*vale*"),MID(#REF!,5,70),"")</f>
        <v>#REF!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195"/>
      <c r="B167" s="196"/>
      <c r="C167" s="82"/>
      <c r="D167" s="197"/>
      <c r="E167" s="87">
        <f t="shared" si="27"/>
        <v>0</v>
      </c>
      <c r="F167" s="43"/>
      <c r="G167" s="214">
        <v>45304.0</v>
      </c>
      <c r="H167" s="54" t="s">
        <v>51</v>
      </c>
      <c r="I167" s="66">
        <v>103573.0</v>
      </c>
      <c r="J167" s="35"/>
      <c r="K167" s="34"/>
      <c r="L167" s="79"/>
      <c r="M167" s="80"/>
      <c r="N167" s="10"/>
      <c r="O167" s="10"/>
      <c r="P167" s="48">
        <f t="shared" ref="P167:P172" si="32">IF(COUNTIF(H161,"*vale*"),I161,"")</f>
        <v>50000</v>
      </c>
      <c r="Q167" s="37" t="str">
        <f t="shared" ref="Q167:Q172" si="33">IF(COUNTIF(H161,"*vale*"),MID(H161,5,70),"")</f>
        <v> osvaldo peruzzi</v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195"/>
      <c r="B168" s="196"/>
      <c r="C168" s="82"/>
      <c r="D168" s="197"/>
      <c r="E168" s="87">
        <f t="shared" si="27"/>
        <v>0</v>
      </c>
      <c r="F168" s="43"/>
      <c r="G168" s="118"/>
      <c r="H168" s="54" t="s">
        <v>86</v>
      </c>
      <c r="I168" s="66">
        <v>213259.0</v>
      </c>
      <c r="J168" s="35"/>
      <c r="K168" s="34"/>
      <c r="L168" s="79"/>
      <c r="M168" s="80"/>
      <c r="N168" s="10"/>
      <c r="O168" s="10"/>
      <c r="P168" s="48">
        <f t="shared" si="32"/>
        <v>10000</v>
      </c>
      <c r="Q168" s="37" t="str">
        <f t="shared" si="33"/>
        <v> hilda diaz</v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195"/>
      <c r="B169" s="196"/>
      <c r="C169" s="82"/>
      <c r="D169" s="197"/>
      <c r="E169" s="87">
        <f t="shared" si="27"/>
        <v>0</v>
      </c>
      <c r="F169" s="43"/>
      <c r="G169" s="118"/>
      <c r="H169" s="54" t="s">
        <v>53</v>
      </c>
      <c r="I169" s="66">
        <v>109800.0</v>
      </c>
      <c r="J169" s="35"/>
      <c r="K169" s="34"/>
      <c r="L169" s="79"/>
      <c r="M169" s="80"/>
      <c r="N169" s="10"/>
      <c r="O169" s="10"/>
      <c r="P169" s="48" t="str">
        <f t="shared" si="32"/>
        <v/>
      </c>
      <c r="Q169" s="37" t="str">
        <f t="shared" si="33"/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0" customHeight="1">
      <c r="A170" s="195"/>
      <c r="B170" s="196"/>
      <c r="C170" s="82"/>
      <c r="D170" s="197"/>
      <c r="E170" s="87">
        <f t="shared" si="27"/>
        <v>0</v>
      </c>
      <c r="F170" s="43"/>
      <c r="G170" s="118"/>
      <c r="H170" s="54" t="s">
        <v>85</v>
      </c>
      <c r="I170" s="66">
        <v>227000.0</v>
      </c>
      <c r="J170" s="35"/>
      <c r="K170" s="34"/>
      <c r="L170" s="79"/>
      <c r="M170" s="80"/>
      <c r="N170" s="10"/>
      <c r="O170" s="10"/>
      <c r="P170" s="48" t="str">
        <f t="shared" si="32"/>
        <v/>
      </c>
      <c r="Q170" s="37" t="str">
        <f t="shared" si="33"/>
        <v/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0" customHeight="1">
      <c r="A171" s="195"/>
      <c r="B171" s="196"/>
      <c r="C171" s="82"/>
      <c r="D171" s="197"/>
      <c r="E171" s="87">
        <f t="shared" si="27"/>
        <v>0</v>
      </c>
      <c r="F171" s="43"/>
      <c r="G171" s="214">
        <v>45305.0</v>
      </c>
      <c r="H171" s="54" t="s">
        <v>117</v>
      </c>
      <c r="I171" s="66">
        <v>5000.0</v>
      </c>
      <c r="J171" s="35"/>
      <c r="K171" s="34"/>
      <c r="L171" s="79"/>
      <c r="M171" s="80"/>
      <c r="N171" s="10"/>
      <c r="O171" s="10"/>
      <c r="P171" s="48" t="str">
        <f t="shared" si="32"/>
        <v/>
      </c>
      <c r="Q171" s="37" t="str">
        <f t="shared" si="33"/>
        <v/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0" customHeight="1">
      <c r="A172" s="195"/>
      <c r="B172" s="196"/>
      <c r="C172" s="82"/>
      <c r="D172" s="197"/>
      <c r="E172" s="87">
        <f t="shared" si="27"/>
        <v>0</v>
      </c>
      <c r="F172" s="43"/>
      <c r="G172" s="118"/>
      <c r="H172" s="54" t="s">
        <v>39</v>
      </c>
      <c r="I172" s="66">
        <v>7200.0</v>
      </c>
      <c r="J172" s="35"/>
      <c r="K172" s="34"/>
      <c r="L172" s="79"/>
      <c r="M172" s="80"/>
      <c r="N172" s="63"/>
      <c r="O172" s="10"/>
      <c r="P172" s="48" t="str">
        <f t="shared" si="32"/>
        <v/>
      </c>
      <c r="Q172" s="37" t="str">
        <f t="shared" si="33"/>
        <v/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75" customHeight="1">
      <c r="A173" s="195"/>
      <c r="B173" s="196"/>
      <c r="C173" s="82"/>
      <c r="D173" s="197"/>
      <c r="E173" s="87"/>
      <c r="F173" s="43"/>
      <c r="G173" s="118"/>
      <c r="H173" s="54" t="s">
        <v>118</v>
      </c>
      <c r="I173" s="66">
        <v>3000.0</v>
      </c>
      <c r="J173" s="35"/>
      <c r="K173" s="34"/>
      <c r="L173" s="79"/>
      <c r="M173" s="80"/>
      <c r="N173" s="10"/>
      <c r="O173" s="63"/>
      <c r="P173" s="48"/>
      <c r="Q173" s="37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75" customHeight="1">
      <c r="A174" s="195"/>
      <c r="B174" s="196"/>
      <c r="C174" s="82"/>
      <c r="D174" s="197"/>
      <c r="E174" s="87">
        <f t="shared" ref="E174:E175" si="34">B174+C174-D174</f>
        <v>0</v>
      </c>
      <c r="F174" s="43"/>
      <c r="G174" s="118"/>
      <c r="H174" s="54" t="s">
        <v>119</v>
      </c>
      <c r="I174" s="66">
        <v>4800.0</v>
      </c>
      <c r="J174" s="35"/>
      <c r="K174" s="34"/>
      <c r="L174" s="79"/>
      <c r="M174" s="80"/>
      <c r="N174" s="10"/>
      <c r="O174" s="63"/>
      <c r="P174" s="48" t="str">
        <f t="shared" ref="P174:P183" si="35">IF(COUNTIF(H168,"*vale*"),I168,"")</f>
        <v/>
      </c>
      <c r="Q174" s="37" t="str">
        <f t="shared" ref="Q174:Q183" si="36">IF(COUNTIF(H168,"*vale*"),MID(H168,5,70),"")</f>
        <v/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75" customHeight="1">
      <c r="A175" s="216"/>
      <c r="B175" s="196"/>
      <c r="C175" s="82"/>
      <c r="D175" s="197"/>
      <c r="E175" s="87">
        <f t="shared" si="34"/>
        <v>0</v>
      </c>
      <c r="F175" s="43"/>
      <c r="G175" s="118"/>
      <c r="H175" s="54" t="s">
        <v>120</v>
      </c>
      <c r="I175" s="66">
        <v>15000.0</v>
      </c>
      <c r="J175" s="35"/>
      <c r="K175" s="34"/>
      <c r="L175" s="79"/>
      <c r="M175" s="80"/>
      <c r="N175" s="10"/>
      <c r="O175" s="10"/>
      <c r="P175" s="48" t="str">
        <f t="shared" si="35"/>
        <v/>
      </c>
      <c r="Q175" s="37" t="str">
        <f t="shared" si="36"/>
        <v/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75" customHeight="1">
      <c r="A176" s="22"/>
      <c r="B176" s="217">
        <f>SUM(B9:B171)</f>
        <v>34587299.91</v>
      </c>
      <c r="C176" s="218">
        <f>SUM(C8:C171)</f>
        <v>19478174.36</v>
      </c>
      <c r="D176" s="219">
        <f>SUM(D9:D171)</f>
        <v>33434039.86</v>
      </c>
      <c r="E176" s="220">
        <f>SUM(E6:E175)</f>
        <v>23799628.76</v>
      </c>
      <c r="F176" s="43"/>
      <c r="G176" s="118"/>
      <c r="H176" s="54" t="s">
        <v>78</v>
      </c>
      <c r="I176" s="66">
        <v>10000.0</v>
      </c>
      <c r="J176" s="35"/>
      <c r="K176" s="34"/>
      <c r="L176" s="79"/>
      <c r="M176" s="80"/>
      <c r="N176" s="10"/>
      <c r="O176" s="10"/>
      <c r="P176" s="48" t="str">
        <f t="shared" si="35"/>
        <v/>
      </c>
      <c r="Q176" s="37" t="str">
        <f t="shared" si="36"/>
        <v/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0" customHeight="1">
      <c r="A177" s="22"/>
      <c r="B177" s="4"/>
      <c r="C177" s="10"/>
      <c r="D177" s="9"/>
      <c r="E177" s="9"/>
      <c r="F177" s="43"/>
      <c r="G177" s="118"/>
      <c r="H177" s="54" t="s">
        <v>94</v>
      </c>
      <c r="I177" s="66">
        <v>10800.0</v>
      </c>
      <c r="J177" s="35"/>
      <c r="K177" s="34"/>
      <c r="L177" s="79"/>
      <c r="M177" s="80"/>
      <c r="N177" s="10"/>
      <c r="O177" s="10"/>
      <c r="P177" s="48" t="str">
        <f t="shared" si="35"/>
        <v/>
      </c>
      <c r="Q177" s="37" t="str">
        <f t="shared" si="36"/>
        <v/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0" customHeight="1">
      <c r="A178" s="22"/>
      <c r="B178" s="221" t="s">
        <v>121</v>
      </c>
      <c r="C178" s="18"/>
      <c r="D178" s="222"/>
      <c r="E178" s="221">
        <f>SUM(B176+C176)</f>
        <v>54065474.27</v>
      </c>
      <c r="F178" s="43"/>
      <c r="G178" s="118"/>
      <c r="H178" s="54" t="s">
        <v>91</v>
      </c>
      <c r="I178" s="66">
        <v>1500.0</v>
      </c>
      <c r="J178" s="35"/>
      <c r="K178" s="34"/>
      <c r="L178" s="189"/>
      <c r="M178" s="80"/>
      <c r="N178" s="63"/>
      <c r="O178" s="10"/>
      <c r="P178" s="48" t="str">
        <f t="shared" si="35"/>
        <v/>
      </c>
      <c r="Q178" s="37" t="str">
        <f t="shared" si="36"/>
        <v/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0" customHeight="1">
      <c r="A179" s="22"/>
      <c r="B179" s="4"/>
      <c r="C179" s="10"/>
      <c r="D179" s="9"/>
      <c r="E179" s="9"/>
      <c r="F179" s="43"/>
      <c r="G179" s="118"/>
      <c r="H179" s="54" t="s">
        <v>61</v>
      </c>
      <c r="I179" s="66">
        <v>10000.0</v>
      </c>
      <c r="J179" s="35"/>
      <c r="K179" s="34"/>
      <c r="L179" s="79"/>
      <c r="M179" s="80"/>
      <c r="N179" s="10"/>
      <c r="O179" s="10"/>
      <c r="P179" s="48" t="str">
        <f t="shared" si="35"/>
        <v/>
      </c>
      <c r="Q179" s="37" t="str">
        <f t="shared" si="36"/>
        <v/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0" customHeight="1">
      <c r="A180" s="22"/>
      <c r="B180" s="223" t="s">
        <v>122</v>
      </c>
      <c r="C180" s="224"/>
      <c r="D180" s="225"/>
      <c r="E180" s="225">
        <f>D176</f>
        <v>33434039.86</v>
      </c>
      <c r="F180" s="43"/>
      <c r="G180" s="118"/>
      <c r="H180" s="54" t="s">
        <v>81</v>
      </c>
      <c r="I180" s="66">
        <v>3000.0</v>
      </c>
      <c r="J180" s="35"/>
      <c r="K180" s="34"/>
      <c r="L180" s="79"/>
      <c r="M180" s="80"/>
      <c r="N180" s="10"/>
      <c r="O180" s="10"/>
      <c r="P180" s="48" t="str">
        <f t="shared" si="35"/>
        <v/>
      </c>
      <c r="Q180" s="37" t="str">
        <f t="shared" si="36"/>
        <v/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0" customHeight="1">
      <c r="A181" s="22"/>
      <c r="B181" s="4"/>
      <c r="C181" s="10"/>
      <c r="D181" s="9"/>
      <c r="E181" s="9"/>
      <c r="F181" s="43"/>
      <c r="G181" s="118"/>
      <c r="H181" s="54" t="s">
        <v>105</v>
      </c>
      <c r="I181" s="66">
        <v>8000.0</v>
      </c>
      <c r="J181" s="35"/>
      <c r="K181" s="34"/>
      <c r="L181" s="79"/>
      <c r="M181" s="85"/>
      <c r="N181" s="63"/>
      <c r="O181" s="10"/>
      <c r="P181" s="48" t="str">
        <f t="shared" si="35"/>
        <v/>
      </c>
      <c r="Q181" s="37" t="str">
        <f t="shared" si="36"/>
        <v/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0" customHeight="1">
      <c r="A182" s="22"/>
      <c r="B182" s="226" t="s">
        <v>123</v>
      </c>
      <c r="C182" s="227"/>
      <c r="D182" s="2"/>
      <c r="E182" s="226">
        <f>E178-E180</f>
        <v>20631434.41</v>
      </c>
      <c r="F182" s="43"/>
      <c r="G182" s="118"/>
      <c r="H182" s="54" t="s">
        <v>49</v>
      </c>
      <c r="I182" s="35"/>
      <c r="J182" s="35"/>
      <c r="K182" s="34"/>
      <c r="L182" s="121">
        <v>255600.0</v>
      </c>
      <c r="M182" s="80"/>
      <c r="N182" s="10"/>
      <c r="O182" s="10"/>
      <c r="P182" s="48">
        <f t="shared" si="35"/>
        <v>10000</v>
      </c>
      <c r="Q182" s="37" t="str">
        <f t="shared" si="36"/>
        <v> carlos reyes</v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22"/>
      <c r="B183" s="4"/>
      <c r="C183" s="10"/>
      <c r="D183" s="9"/>
      <c r="E183" s="9"/>
      <c r="F183" s="43"/>
      <c r="G183" s="214">
        <v>45307.0</v>
      </c>
      <c r="H183" s="54" t="s">
        <v>51</v>
      </c>
      <c r="I183" s="66">
        <v>116223.0</v>
      </c>
      <c r="J183" s="35"/>
      <c r="K183" s="34"/>
      <c r="L183" s="79"/>
      <c r="M183" s="80"/>
      <c r="N183" s="10"/>
      <c r="O183" s="10"/>
      <c r="P183" s="48" t="str">
        <f t="shared" si="35"/>
        <v/>
      </c>
      <c r="Q183" s="37" t="str">
        <f t="shared" si="36"/>
        <v/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22"/>
      <c r="B184" s="4"/>
      <c r="C184" s="10"/>
      <c r="D184" s="9"/>
      <c r="E184" s="9"/>
      <c r="F184" s="43"/>
      <c r="G184" s="118"/>
      <c r="H184" s="54" t="s">
        <v>124</v>
      </c>
      <c r="I184" s="66">
        <v>21216.4</v>
      </c>
      <c r="J184" s="35"/>
      <c r="K184" s="34"/>
      <c r="L184" s="79"/>
      <c r="M184" s="80"/>
      <c r="N184" s="10"/>
      <c r="O184" s="10"/>
      <c r="P184" s="48"/>
      <c r="Q184" s="37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0" customHeight="1">
      <c r="A185" s="22"/>
      <c r="B185" s="4"/>
      <c r="C185" s="10"/>
      <c r="D185" s="9"/>
      <c r="E185" s="9"/>
      <c r="F185" s="43"/>
      <c r="G185" s="118"/>
      <c r="H185" s="54" t="s">
        <v>54</v>
      </c>
      <c r="I185" s="66">
        <v>10760.0</v>
      </c>
      <c r="J185" s="35"/>
      <c r="K185" s="34"/>
      <c r="L185" s="189"/>
      <c r="M185" s="80"/>
      <c r="N185" s="10"/>
      <c r="O185" s="10"/>
      <c r="P185" s="48">
        <f>IF(COUNTIF(H179,"*vale*"),I179,"")</f>
        <v>10000</v>
      </c>
      <c r="Q185" s="37" t="str">
        <f>IF(COUNTIF(H179,"*vale*"),MID(H179,5,70),"")</f>
        <v> hilda diaz</v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0" customHeight="1">
      <c r="A186" s="22"/>
      <c r="B186" s="4"/>
      <c r="C186" s="10"/>
      <c r="D186" s="9"/>
      <c r="E186" s="9"/>
      <c r="F186" s="43"/>
      <c r="G186" s="118"/>
      <c r="H186" s="54" t="s">
        <v>50</v>
      </c>
      <c r="I186" s="66">
        <v>50000.0</v>
      </c>
      <c r="J186" s="35"/>
      <c r="K186" s="34"/>
      <c r="L186" s="79"/>
      <c r="M186" s="80"/>
      <c r="N186" s="10"/>
      <c r="O186" s="10"/>
      <c r="P186" s="48"/>
      <c r="Q186" s="37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0" customHeight="1">
      <c r="A187" s="22"/>
      <c r="B187" s="4"/>
      <c r="C187" s="10"/>
      <c r="D187" s="9"/>
      <c r="E187" s="9"/>
      <c r="F187" s="43"/>
      <c r="G187" s="118"/>
      <c r="H187" s="54" t="s">
        <v>54</v>
      </c>
      <c r="I187" s="66">
        <v>26000.0</v>
      </c>
      <c r="J187" s="35"/>
      <c r="K187" s="34"/>
      <c r="L187" s="79"/>
      <c r="M187" s="80"/>
      <c r="N187" s="10"/>
      <c r="O187" s="10"/>
      <c r="P187" s="48"/>
      <c r="Q187" s="37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0" customHeight="1">
      <c r="A188" s="22"/>
      <c r="B188" s="4"/>
      <c r="C188" s="10"/>
      <c r="D188" s="9"/>
      <c r="E188" s="9"/>
      <c r="F188" s="43"/>
      <c r="G188" s="118"/>
      <c r="H188" s="54" t="s">
        <v>52</v>
      </c>
      <c r="I188" s="66">
        <v>201000.0</v>
      </c>
      <c r="J188" s="35"/>
      <c r="K188" s="34"/>
      <c r="L188" s="79"/>
      <c r="M188" s="80"/>
      <c r="N188" s="10"/>
      <c r="O188" s="10"/>
      <c r="P188" s="48">
        <f t="shared" ref="P188:P190" si="37">IF(COUNTIF(H180,"*vale*"),I180,"")</f>
        <v>3000</v>
      </c>
      <c r="Q188" s="37" t="str">
        <f t="shared" ref="Q188:Q190" si="38">IF(COUNTIF(H180,"*vale*"),MID(H180,5,70),"")</f>
        <v> leo barrera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0" customHeight="1">
      <c r="A189" s="22"/>
      <c r="B189" s="4"/>
      <c r="C189" s="10"/>
      <c r="D189" s="9"/>
      <c r="E189" s="9"/>
      <c r="F189" s="43"/>
      <c r="G189" s="214">
        <v>45308.0</v>
      </c>
      <c r="H189" s="54" t="s">
        <v>88</v>
      </c>
      <c r="I189" s="66">
        <v>1100000.0</v>
      </c>
      <c r="J189" s="35"/>
      <c r="K189" s="34"/>
      <c r="L189" s="79"/>
      <c r="M189" s="80"/>
      <c r="N189" s="10"/>
      <c r="O189" s="10"/>
      <c r="P189" s="48" t="str">
        <f t="shared" si="37"/>
        <v/>
      </c>
      <c r="Q189" s="37" t="str">
        <f t="shared" si="38"/>
        <v/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0" customHeight="1">
      <c r="A190" s="22"/>
      <c r="B190" s="4"/>
      <c r="C190" s="10"/>
      <c r="D190" s="9"/>
      <c r="E190" s="9"/>
      <c r="F190" s="43"/>
      <c r="G190" s="214">
        <v>45307.0</v>
      </c>
      <c r="H190" s="54" t="s">
        <v>39</v>
      </c>
      <c r="I190" s="66">
        <v>7600.0</v>
      </c>
      <c r="J190" s="35"/>
      <c r="K190" s="34"/>
      <c r="L190" s="79"/>
      <c r="M190" s="80"/>
      <c r="N190" s="10"/>
      <c r="O190" s="10"/>
      <c r="P190" s="48" t="str">
        <f t="shared" si="37"/>
        <v/>
      </c>
      <c r="Q190" s="37" t="str">
        <f t="shared" si="38"/>
        <v/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0" customHeight="1">
      <c r="A191" s="22"/>
      <c r="B191" s="4"/>
      <c r="C191" s="10"/>
      <c r="D191" s="9"/>
      <c r="E191" s="9"/>
      <c r="F191" s="43"/>
      <c r="G191" s="118"/>
      <c r="H191" s="54" t="s">
        <v>119</v>
      </c>
      <c r="I191" s="66">
        <v>1600.0</v>
      </c>
      <c r="J191" s="35"/>
      <c r="K191" s="34"/>
      <c r="L191" s="79"/>
      <c r="M191" s="80"/>
      <c r="N191" s="10"/>
      <c r="O191" s="10"/>
      <c r="P191" s="48"/>
      <c r="Q191" s="37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4"/>
      <c r="C192" s="10"/>
      <c r="D192" s="9"/>
      <c r="E192" s="9"/>
      <c r="F192" s="43"/>
      <c r="G192" s="129"/>
      <c r="H192" s="130" t="s">
        <v>125</v>
      </c>
      <c r="I192" s="176">
        <v>1500.0</v>
      </c>
      <c r="J192" s="93"/>
      <c r="K192" s="128"/>
      <c r="L192" s="79"/>
      <c r="M192" s="80"/>
      <c r="N192" s="10"/>
      <c r="O192" s="10"/>
      <c r="P192" s="48" t="str">
        <f t="shared" ref="P192:P193" si="39">IF(COUNTIF(H184,"*vale*"),I184,"")</f>
        <v/>
      </c>
      <c r="Q192" s="37" t="str">
        <f t="shared" ref="Q192:Q193" si="40">IF(COUNTIF(H184,"*vale*"),MID(H184,5,70),"")</f>
        <v/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4"/>
      <c r="C193" s="10"/>
      <c r="D193" s="9"/>
      <c r="E193" s="9"/>
      <c r="F193" s="43"/>
      <c r="G193" s="228"/>
      <c r="H193" s="54" t="s">
        <v>126</v>
      </c>
      <c r="I193" s="66">
        <v>5000.0</v>
      </c>
      <c r="J193" s="35"/>
      <c r="K193" s="34"/>
      <c r="L193" s="79"/>
      <c r="M193" s="80"/>
      <c r="N193" s="10"/>
      <c r="O193" s="10"/>
      <c r="P193" s="48" t="str">
        <f t="shared" si="39"/>
        <v/>
      </c>
      <c r="Q193" s="37" t="str">
        <f t="shared" si="40"/>
        <v/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4"/>
      <c r="C194" s="10"/>
      <c r="D194" s="9"/>
      <c r="E194" s="9"/>
      <c r="F194" s="43"/>
      <c r="G194" s="228"/>
      <c r="H194" s="200" t="s">
        <v>126</v>
      </c>
      <c r="I194" s="201">
        <v>5000.0</v>
      </c>
      <c r="J194" s="83"/>
      <c r="K194" s="34"/>
      <c r="L194" s="79"/>
      <c r="M194" s="80"/>
      <c r="N194" s="10"/>
      <c r="O194" s="10"/>
      <c r="P194" s="48" t="str">
        <f>IF(COUNTIF(H188,"*vale*"),I188,"")</f>
        <v/>
      </c>
      <c r="Q194" s="37" t="str">
        <f>IF(COUNTIF(H188,"*vale*"),MID(H188,5,70),"")</f>
        <v/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4"/>
      <c r="C195" s="10"/>
      <c r="D195" s="9"/>
      <c r="E195" s="9"/>
      <c r="F195" s="43"/>
      <c r="G195" s="228"/>
      <c r="H195" s="200" t="s">
        <v>78</v>
      </c>
      <c r="I195" s="201">
        <v>5000.0</v>
      </c>
      <c r="J195" s="83"/>
      <c r="K195" s="34"/>
      <c r="L195" s="79"/>
      <c r="M195" s="80"/>
      <c r="N195" s="10"/>
      <c r="O195" s="10"/>
      <c r="P195" s="48"/>
      <c r="Q195" s="37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228"/>
      <c r="H196" s="200" t="s">
        <v>49</v>
      </c>
      <c r="I196" s="83"/>
      <c r="J196" s="83"/>
      <c r="K196" s="34"/>
      <c r="L196" s="121">
        <v>269800.0</v>
      </c>
      <c r="M196" s="80"/>
      <c r="N196" s="10"/>
      <c r="O196" s="10"/>
      <c r="P196" s="48" t="str">
        <f t="shared" ref="P196:P201" si="41">IF(COUNTIF(H189,"*vale*"),I189,"")</f>
        <v/>
      </c>
      <c r="Q196" s="37" t="str">
        <f t="shared" ref="Q196:Q201" si="42">IF(COUNTIF(H189,"*vale*"),MID(H189,5,70),"")</f>
        <v/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4"/>
      <c r="C197" s="10"/>
      <c r="D197" s="9"/>
      <c r="E197" s="9"/>
      <c r="F197" s="43"/>
      <c r="G197" s="229">
        <v>45308.0</v>
      </c>
      <c r="H197" s="200" t="s">
        <v>127</v>
      </c>
      <c r="I197" s="201">
        <v>12750.0</v>
      </c>
      <c r="J197" s="83"/>
      <c r="K197" s="34"/>
      <c r="L197" s="79"/>
      <c r="M197" s="80"/>
      <c r="N197" s="10"/>
      <c r="O197" s="10"/>
      <c r="P197" s="48" t="str">
        <f t="shared" si="41"/>
        <v/>
      </c>
      <c r="Q197" s="37" t="str">
        <f t="shared" si="42"/>
        <v/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228"/>
      <c r="H198" s="200" t="s">
        <v>50</v>
      </c>
      <c r="I198" s="201">
        <v>102770.0</v>
      </c>
      <c r="J198" s="83"/>
      <c r="K198" s="34"/>
      <c r="L198" s="79"/>
      <c r="M198" s="80"/>
      <c r="N198" s="10"/>
      <c r="O198" s="10"/>
      <c r="P198" s="48" t="str">
        <f t="shared" si="41"/>
        <v/>
      </c>
      <c r="Q198" s="37" t="str">
        <f t="shared" si="42"/>
        <v/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203"/>
      <c r="H199" s="200" t="s">
        <v>51</v>
      </c>
      <c r="I199" s="201">
        <v>28249.65</v>
      </c>
      <c r="J199" s="83"/>
      <c r="K199" s="34"/>
      <c r="L199" s="79"/>
      <c r="M199" s="80"/>
      <c r="N199" s="10"/>
      <c r="O199" s="10"/>
      <c r="P199" s="48" t="str">
        <f t="shared" si="41"/>
        <v/>
      </c>
      <c r="Q199" s="37" t="str">
        <f t="shared" si="42"/>
        <v/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228"/>
      <c r="H200" s="200" t="s">
        <v>53</v>
      </c>
      <c r="I200" s="201">
        <v>49850.0</v>
      </c>
      <c r="J200" s="83"/>
      <c r="K200" s="34"/>
      <c r="L200" s="79"/>
      <c r="M200" s="80"/>
      <c r="N200" s="10"/>
      <c r="O200" s="10"/>
      <c r="P200" s="48" t="str">
        <f t="shared" si="41"/>
        <v/>
      </c>
      <c r="Q200" s="37" t="str">
        <f t="shared" si="42"/>
        <v/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228"/>
      <c r="H201" s="200" t="s">
        <v>128</v>
      </c>
      <c r="I201" s="201">
        <v>5800.0</v>
      </c>
      <c r="J201" s="83"/>
      <c r="K201" s="34"/>
      <c r="L201" s="79"/>
      <c r="M201" s="80"/>
      <c r="N201" s="10"/>
      <c r="O201" s="10"/>
      <c r="P201" s="48" t="str">
        <f t="shared" si="41"/>
        <v/>
      </c>
      <c r="Q201" s="37" t="str">
        <f t="shared" si="42"/>
        <v/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228"/>
      <c r="H202" s="200" t="s">
        <v>55</v>
      </c>
      <c r="I202" s="201">
        <v>22100.0</v>
      </c>
      <c r="J202" s="83"/>
      <c r="K202" s="34"/>
      <c r="L202" s="79"/>
      <c r="M202" s="85"/>
      <c r="N202" s="10"/>
      <c r="O202" s="10"/>
      <c r="P202" s="48" t="str">
        <f t="shared" ref="P202:P206" si="43">IF(COUNTIF(H196,"*vale*"),I196,"")</f>
        <v/>
      </c>
      <c r="Q202" s="37" t="str">
        <f t="shared" ref="Q202:Q206" si="44">IF(COUNTIF(H196,"*vale*"),MID(H196,5,70),"")</f>
        <v/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229">
        <v>45308.0</v>
      </c>
      <c r="H203" s="200" t="s">
        <v>39</v>
      </c>
      <c r="I203" s="201">
        <v>7000.0</v>
      </c>
      <c r="J203" s="83"/>
      <c r="K203" s="34"/>
      <c r="L203" s="79"/>
      <c r="M203" s="80"/>
      <c r="N203" s="10"/>
      <c r="O203" s="63"/>
      <c r="P203" s="48" t="str">
        <f t="shared" si="43"/>
        <v/>
      </c>
      <c r="Q203" s="37" t="str">
        <f t="shared" si="44"/>
        <v/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228"/>
      <c r="H204" s="170" t="s">
        <v>129</v>
      </c>
      <c r="I204" s="201">
        <v>18000.0</v>
      </c>
      <c r="J204" s="83"/>
      <c r="K204" s="34"/>
      <c r="L204" s="79"/>
      <c r="M204" s="80"/>
      <c r="N204" s="10"/>
      <c r="O204" s="63"/>
      <c r="P204" s="48" t="str">
        <f t="shared" si="43"/>
        <v/>
      </c>
      <c r="Q204" s="37" t="str">
        <f t="shared" si="44"/>
        <v/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228"/>
      <c r="H205" s="117" t="s">
        <v>130</v>
      </c>
      <c r="I205" s="201">
        <v>40000.0</v>
      </c>
      <c r="J205" s="83"/>
      <c r="K205" s="34"/>
      <c r="L205" s="79"/>
      <c r="M205" s="80"/>
      <c r="N205" s="10"/>
      <c r="O205" s="10"/>
      <c r="P205" s="48" t="str">
        <f t="shared" si="43"/>
        <v/>
      </c>
      <c r="Q205" s="37" t="str">
        <f t="shared" si="44"/>
        <v/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228"/>
      <c r="H206" s="200" t="s">
        <v>43</v>
      </c>
      <c r="I206" s="201">
        <v>5000.0</v>
      </c>
      <c r="J206" s="83"/>
      <c r="K206" s="34"/>
      <c r="L206" s="79"/>
      <c r="M206" s="80"/>
      <c r="N206" s="10"/>
      <c r="O206" s="10"/>
      <c r="P206" s="48" t="str">
        <f t="shared" si="43"/>
        <v/>
      </c>
      <c r="Q206" s="37" t="str">
        <f t="shared" si="44"/>
        <v/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228"/>
      <c r="H207" s="200" t="s">
        <v>61</v>
      </c>
      <c r="I207" s="201">
        <v>5000.0</v>
      </c>
      <c r="J207" s="83"/>
      <c r="K207" s="34"/>
      <c r="L207" s="79"/>
      <c r="M207" s="80"/>
      <c r="N207" s="10"/>
      <c r="O207" s="10"/>
      <c r="P207" s="48"/>
      <c r="Q207" s="37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228"/>
      <c r="H208" s="200" t="s">
        <v>95</v>
      </c>
      <c r="I208" s="201">
        <v>12600.0</v>
      </c>
      <c r="J208" s="83"/>
      <c r="K208" s="34"/>
      <c r="L208" s="79"/>
      <c r="M208" s="80"/>
      <c r="N208" s="10"/>
      <c r="O208" s="10"/>
      <c r="P208" s="48"/>
      <c r="Q208" s="37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228"/>
      <c r="H209" s="200" t="s">
        <v>92</v>
      </c>
      <c r="I209" s="201">
        <v>10000.0</v>
      </c>
      <c r="J209" s="83"/>
      <c r="K209" s="34"/>
      <c r="L209" s="79"/>
      <c r="M209" s="80"/>
      <c r="N209" s="10"/>
      <c r="O209" s="10"/>
      <c r="P209" s="48" t="str">
        <f>IF(COUNTIF(H203,"*vale*"),I203,"")</f>
        <v/>
      </c>
      <c r="Q209" s="37" t="str">
        <f>IF(COUNTIF(H203,"*vale*"),MID(H203,5,70),"")</f>
        <v/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229">
        <v>45309.0</v>
      </c>
      <c r="H210" s="200" t="s">
        <v>50</v>
      </c>
      <c r="I210" s="201">
        <v>96049.5</v>
      </c>
      <c r="J210" s="83"/>
      <c r="K210" s="34"/>
      <c r="L210" s="121">
        <v>248500.0</v>
      </c>
      <c r="M210" s="80"/>
      <c r="N210" s="10"/>
      <c r="O210" s="10"/>
      <c r="P210" s="48"/>
      <c r="Q210" s="37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142"/>
      <c r="H211" s="170" t="s">
        <v>51</v>
      </c>
      <c r="I211" s="155">
        <v>86661.66</v>
      </c>
      <c r="J211" s="83"/>
      <c r="K211" s="34"/>
      <c r="L211" s="79"/>
      <c r="M211" s="80"/>
      <c r="N211" s="10"/>
      <c r="O211" s="10"/>
      <c r="P211" s="48" t="str">
        <f t="shared" ref="P211:P233" si="45">IF(COUNTIF(H205,"*vale*"),I205,"")</f>
        <v/>
      </c>
      <c r="Q211" s="37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142"/>
      <c r="H212" s="170" t="s">
        <v>65</v>
      </c>
      <c r="I212" s="155">
        <v>78000.0</v>
      </c>
      <c r="J212" s="83"/>
      <c r="K212" s="34"/>
      <c r="L212" s="79"/>
      <c r="M212" s="80"/>
      <c r="N212" s="63"/>
      <c r="O212" s="10"/>
      <c r="P212" s="48">
        <f t="shared" si="45"/>
        <v>5000</v>
      </c>
      <c r="Q212" s="37" t="str">
        <f t="shared" ref="Q212:Q232" si="46">IF(COUNTIF(H206,"*vale*"),MID(H206,5,70),"")</f>
        <v> talia gomez</v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181">
        <v>45310.0</v>
      </c>
      <c r="H213" s="170" t="s">
        <v>53</v>
      </c>
      <c r="I213" s="155">
        <v>82850.0</v>
      </c>
      <c r="J213" s="83"/>
      <c r="K213" s="34"/>
      <c r="L213" s="79"/>
      <c r="M213" s="80"/>
      <c r="N213" s="10"/>
      <c r="O213" s="10"/>
      <c r="P213" s="48">
        <f t="shared" si="45"/>
        <v>5000</v>
      </c>
      <c r="Q213" s="37" t="str">
        <f t="shared" si="46"/>
        <v> hilda diaz</v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142"/>
      <c r="H214" s="170" t="s">
        <v>131</v>
      </c>
      <c r="I214" s="155">
        <v>3000.0</v>
      </c>
      <c r="J214" s="83"/>
      <c r="K214" s="34"/>
      <c r="L214" s="79"/>
      <c r="M214" s="80"/>
      <c r="N214" s="10"/>
      <c r="O214" s="10"/>
      <c r="P214" s="48" t="str">
        <f t="shared" si="45"/>
        <v/>
      </c>
      <c r="Q214" s="37" t="str">
        <f t="shared" si="46"/>
        <v/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181">
        <v>45309.0</v>
      </c>
      <c r="H215" s="170" t="s">
        <v>95</v>
      </c>
      <c r="I215" s="155">
        <v>4860.0</v>
      </c>
      <c r="J215" s="83"/>
      <c r="K215" s="34"/>
      <c r="L215" s="79"/>
      <c r="M215" s="80"/>
      <c r="N215" s="10"/>
      <c r="O215" s="10"/>
      <c r="P215" s="48">
        <f t="shared" si="45"/>
        <v>10000</v>
      </c>
      <c r="Q215" s="37" t="str">
        <f t="shared" si="46"/>
        <v> manuel sanchez</v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143"/>
      <c r="H216" s="144" t="s">
        <v>67</v>
      </c>
      <c r="I216" s="145">
        <v>2250.0</v>
      </c>
      <c r="J216" s="146"/>
      <c r="K216" s="128"/>
      <c r="L216" s="79"/>
      <c r="M216" s="80"/>
      <c r="N216" s="10"/>
      <c r="O216" s="10"/>
      <c r="P216" s="48" t="str">
        <f t="shared" si="45"/>
        <v/>
      </c>
      <c r="Q216" s="37" t="str">
        <f t="shared" si="46"/>
        <v/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/>
      <c r="F217" s="43"/>
      <c r="G217" s="184"/>
      <c r="H217" s="117" t="s">
        <v>70</v>
      </c>
      <c r="I217" s="112">
        <v>27750.0</v>
      </c>
      <c r="J217" s="35"/>
      <c r="K217" s="34"/>
      <c r="L217" s="79"/>
      <c r="M217" s="80"/>
      <c r="N217" s="10"/>
      <c r="O217" s="10"/>
      <c r="P217" s="48" t="str">
        <f t="shared" si="45"/>
        <v/>
      </c>
      <c r="Q217" s="37" t="str">
        <f t="shared" si="46"/>
        <v/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184"/>
      <c r="H218" s="117" t="s">
        <v>39</v>
      </c>
      <c r="I218" s="112">
        <v>8400.0</v>
      </c>
      <c r="J218" s="35"/>
      <c r="K218" s="34"/>
      <c r="L218" s="79"/>
      <c r="M218" s="80"/>
      <c r="N218" s="10"/>
      <c r="O218" s="10"/>
      <c r="P218" s="48" t="str">
        <f t="shared" si="45"/>
        <v/>
      </c>
      <c r="Q218" s="37" t="str">
        <f t="shared" si="46"/>
        <v/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44"/>
      <c r="H219" s="54" t="s">
        <v>132</v>
      </c>
      <c r="I219" s="66">
        <v>28800.0</v>
      </c>
      <c r="J219" s="35"/>
      <c r="K219" s="34"/>
      <c r="L219" s="79"/>
      <c r="M219" s="80"/>
      <c r="N219" s="10"/>
      <c r="O219" s="10"/>
      <c r="P219" s="48" t="str">
        <f t="shared" si="45"/>
        <v/>
      </c>
      <c r="Q219" s="37" t="str">
        <f t="shared" si="46"/>
        <v/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44"/>
      <c r="H220" s="54" t="s">
        <v>109</v>
      </c>
      <c r="I220" s="66">
        <v>10000.0</v>
      </c>
      <c r="J220" s="35"/>
      <c r="K220" s="34"/>
      <c r="L220" s="79"/>
      <c r="M220" s="80"/>
      <c r="N220" s="10"/>
      <c r="O220" s="10"/>
      <c r="P220" s="48" t="str">
        <f t="shared" si="45"/>
        <v/>
      </c>
      <c r="Q220" s="37" t="str">
        <f t="shared" si="46"/>
        <v/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230"/>
      <c r="H221" s="130" t="s">
        <v>78</v>
      </c>
      <c r="I221" s="176">
        <v>5000.0</v>
      </c>
      <c r="J221" s="93"/>
      <c r="K221" s="128"/>
      <c r="L221" s="79"/>
      <c r="M221" s="80"/>
      <c r="N221" s="10"/>
      <c r="O221" s="10"/>
      <c r="P221" s="48" t="str">
        <f t="shared" si="45"/>
        <v/>
      </c>
      <c r="Q221" s="37" t="str">
        <f t="shared" si="46"/>
        <v/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230"/>
      <c r="H222" s="130" t="s">
        <v>110</v>
      </c>
      <c r="I222" s="131">
        <v>7000.0</v>
      </c>
      <c r="J222" s="93"/>
      <c r="K222" s="128"/>
      <c r="L222" s="79"/>
      <c r="M222" s="80"/>
      <c r="N222" s="10"/>
      <c r="O222" s="10"/>
      <c r="P222" s="48" t="str">
        <f t="shared" si="45"/>
        <v/>
      </c>
      <c r="Q222" s="37" t="str">
        <f t="shared" si="46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102"/>
      <c r="H223" s="54" t="s">
        <v>133</v>
      </c>
      <c r="I223" s="62">
        <v>120000.0</v>
      </c>
      <c r="J223" s="34"/>
      <c r="K223" s="34"/>
      <c r="L223" s="79"/>
      <c r="M223" s="80"/>
      <c r="N223" s="10"/>
      <c r="O223" s="10"/>
      <c r="P223" s="48" t="str">
        <f t="shared" si="45"/>
        <v/>
      </c>
      <c r="Q223" s="37" t="str">
        <f t="shared" si="46"/>
        <v/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44"/>
      <c r="H224" s="54" t="s">
        <v>41</v>
      </c>
      <c r="I224" s="62">
        <v>5400.0</v>
      </c>
      <c r="J224" s="34"/>
      <c r="K224" s="34"/>
      <c r="L224" s="79"/>
      <c r="M224" s="80"/>
      <c r="N224" s="10"/>
      <c r="O224" s="10"/>
      <c r="P224" s="48" t="str">
        <f t="shared" si="45"/>
        <v/>
      </c>
      <c r="Q224" s="37" t="str">
        <f t="shared" si="46"/>
        <v/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44"/>
      <c r="H225" s="54" t="s">
        <v>134</v>
      </c>
      <c r="I225" s="62">
        <v>3100.0</v>
      </c>
      <c r="J225" s="34"/>
      <c r="K225" s="34"/>
      <c r="L225" s="79"/>
      <c r="M225" s="80"/>
      <c r="N225" s="10"/>
      <c r="O225" s="10"/>
      <c r="P225" s="48" t="str">
        <f t="shared" si="45"/>
        <v/>
      </c>
      <c r="Q225" s="37" t="str">
        <f t="shared" si="46"/>
        <v/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44"/>
      <c r="H226" s="54" t="s">
        <v>44</v>
      </c>
      <c r="I226" s="62">
        <v>8000.0</v>
      </c>
      <c r="J226" s="34"/>
      <c r="K226" s="34"/>
      <c r="L226" s="79"/>
      <c r="M226" s="80"/>
      <c r="N226" s="10"/>
      <c r="O226" s="10"/>
      <c r="P226" s="48">
        <f t="shared" si="45"/>
        <v>10000</v>
      </c>
      <c r="Q226" s="37" t="str">
        <f t="shared" si="46"/>
        <v> osvaldo peruzzi</v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44"/>
      <c r="H227" s="54" t="s">
        <v>135</v>
      </c>
      <c r="I227" s="62">
        <v>4500.0</v>
      </c>
      <c r="J227" s="34"/>
      <c r="K227" s="34"/>
      <c r="L227" s="79"/>
      <c r="M227" s="80"/>
      <c r="N227" s="10"/>
      <c r="O227" s="10"/>
      <c r="P227" s="48">
        <f t="shared" si="45"/>
        <v>5000</v>
      </c>
      <c r="Q227" s="37" t="str">
        <f t="shared" si="46"/>
        <v> carlos reyes</v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/>
      <c r="F228" s="43"/>
      <c r="G228" s="44"/>
      <c r="H228" s="54" t="s">
        <v>49</v>
      </c>
      <c r="I228" s="35"/>
      <c r="J228" s="35"/>
      <c r="K228" s="34"/>
      <c r="L228" s="121">
        <v>298200.0</v>
      </c>
      <c r="M228" s="80"/>
      <c r="N228" s="10"/>
      <c r="O228" s="10"/>
      <c r="P228" s="48" t="str">
        <f t="shared" si="45"/>
        <v/>
      </c>
      <c r="Q228" s="37" t="str">
        <f t="shared" si="46"/>
        <v/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61">
        <v>45310.0</v>
      </c>
      <c r="H229" s="54" t="s">
        <v>50</v>
      </c>
      <c r="I229" s="66">
        <v>88164.0</v>
      </c>
      <c r="J229" s="35"/>
      <c r="K229" s="34"/>
      <c r="L229" s="79"/>
      <c r="M229" s="80"/>
      <c r="N229" s="10"/>
      <c r="O229" s="10"/>
      <c r="P229" s="48" t="str">
        <f t="shared" si="45"/>
        <v/>
      </c>
      <c r="Q229" s="37" t="str">
        <f t="shared" si="46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44"/>
      <c r="H230" s="54" t="s">
        <v>51</v>
      </c>
      <c r="I230" s="66">
        <v>74635.19</v>
      </c>
      <c r="J230" s="35"/>
      <c r="K230" s="34"/>
      <c r="L230" s="79"/>
      <c r="M230" s="80"/>
      <c r="N230" s="10"/>
      <c r="O230" s="10"/>
      <c r="P230" s="48" t="str">
        <f t="shared" si="45"/>
        <v/>
      </c>
      <c r="Q230" s="37" t="str">
        <f t="shared" si="46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61">
        <v>45310.0</v>
      </c>
      <c r="H231" s="54" t="s">
        <v>69</v>
      </c>
      <c r="I231" s="66">
        <v>8100.0</v>
      </c>
      <c r="J231" s="35"/>
      <c r="K231" s="34"/>
      <c r="L231" s="231"/>
      <c r="M231" s="80"/>
      <c r="N231" s="10"/>
      <c r="O231" s="10"/>
      <c r="P231" s="48" t="str">
        <f t="shared" si="45"/>
        <v/>
      </c>
      <c r="Q231" s="37" t="str">
        <f t="shared" si="46"/>
        <v/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58"/>
      <c r="H232" s="54" t="s">
        <v>39</v>
      </c>
      <c r="I232" s="66">
        <v>4600.0</v>
      </c>
      <c r="J232" s="35"/>
      <c r="K232" s="34"/>
      <c r="L232" s="79"/>
      <c r="M232" s="80"/>
      <c r="N232" s="10"/>
      <c r="O232" s="10"/>
      <c r="P232" s="48" t="str">
        <f t="shared" si="45"/>
        <v/>
      </c>
      <c r="Q232" s="37" t="str">
        <f t="shared" si="46"/>
        <v/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44"/>
      <c r="H233" s="54" t="s">
        <v>83</v>
      </c>
      <c r="I233" s="66">
        <v>2250.0</v>
      </c>
      <c r="J233" s="35"/>
      <c r="K233" s="34"/>
      <c r="L233" s="79"/>
      <c r="M233" s="85"/>
      <c r="N233" s="10"/>
      <c r="O233" s="10"/>
      <c r="P233" s="48" t="str">
        <f t="shared" si="45"/>
        <v/>
      </c>
      <c r="Q233" s="37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44"/>
      <c r="H234" s="54" t="s">
        <v>91</v>
      </c>
      <c r="I234" s="66">
        <v>1500.0</v>
      </c>
      <c r="J234" s="35"/>
      <c r="K234" s="34"/>
      <c r="L234" s="79"/>
      <c r="M234" s="85"/>
      <c r="N234" s="10"/>
      <c r="O234" s="10"/>
      <c r="P234" s="48"/>
      <c r="Q234" s="37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44"/>
      <c r="H235" s="54" t="s">
        <v>130</v>
      </c>
      <c r="I235" s="66">
        <v>35000.0</v>
      </c>
      <c r="J235" s="35"/>
      <c r="K235" s="34"/>
      <c r="L235" s="79"/>
      <c r="M235" s="85"/>
      <c r="N235" s="10"/>
      <c r="O235" s="10"/>
      <c r="P235" s="48" t="str">
        <f t="shared" ref="P235:P240" si="47">IF(COUNTIF(H228,"*vale*"),I228,"")</f>
        <v/>
      </c>
      <c r="Q235" s="37" t="str">
        <f t="shared" ref="Q235:Q240" si="48">IF(COUNTIF(H227,"*vale*"),MID(H227,5,70),"")</f>
        <v/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44"/>
      <c r="H236" s="54" t="s">
        <v>136</v>
      </c>
      <c r="I236" s="66">
        <v>14000.0</v>
      </c>
      <c r="J236" s="35"/>
      <c r="K236" s="34"/>
      <c r="L236" s="79"/>
      <c r="M236" s="80"/>
      <c r="N236" s="10"/>
      <c r="O236" s="10"/>
      <c r="P236" s="48" t="str">
        <f t="shared" si="47"/>
        <v/>
      </c>
      <c r="Q236" s="37" t="str">
        <f t="shared" si="48"/>
        <v/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 t="s">
        <v>84</v>
      </c>
      <c r="F237" s="43"/>
      <c r="G237" s="232"/>
      <c r="H237" s="54" t="s">
        <v>43</v>
      </c>
      <c r="I237" s="66">
        <v>10000.0</v>
      </c>
      <c r="J237" s="35"/>
      <c r="K237" s="34"/>
      <c r="L237" s="79"/>
      <c r="M237" s="80"/>
      <c r="N237" s="10"/>
      <c r="O237" s="10"/>
      <c r="P237" s="48" t="str">
        <f t="shared" si="47"/>
        <v/>
      </c>
      <c r="Q237" s="37" t="str">
        <f t="shared" si="48"/>
        <v/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/>
      <c r="F238" s="43"/>
      <c r="G238" s="44"/>
      <c r="H238" s="54" t="s">
        <v>47</v>
      </c>
      <c r="I238" s="66">
        <v>10000.0</v>
      </c>
      <c r="J238" s="35"/>
      <c r="K238" s="34"/>
      <c r="L238" s="79"/>
      <c r="M238" s="80"/>
      <c r="N238" s="63"/>
      <c r="O238" s="10"/>
      <c r="P238" s="48" t="str">
        <f t="shared" si="47"/>
        <v/>
      </c>
      <c r="Q238" s="37" t="str">
        <f t="shared" si="48"/>
        <v/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44"/>
      <c r="H239" s="54" t="s">
        <v>61</v>
      </c>
      <c r="I239" s="66">
        <v>10000.0</v>
      </c>
      <c r="J239" s="35"/>
      <c r="K239" s="34"/>
      <c r="L239" s="79"/>
      <c r="M239" s="80"/>
      <c r="N239" s="10"/>
      <c r="O239" s="10"/>
      <c r="P239" s="48" t="str">
        <f t="shared" si="47"/>
        <v/>
      </c>
      <c r="Q239" s="37" t="str">
        <f t="shared" si="48"/>
        <v/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102"/>
      <c r="H240" s="54" t="s">
        <v>44</v>
      </c>
      <c r="I240" s="66">
        <v>8000.0</v>
      </c>
      <c r="J240" s="35"/>
      <c r="K240" s="34"/>
      <c r="L240" s="79"/>
      <c r="M240" s="80"/>
      <c r="N240" s="10"/>
      <c r="O240" s="10"/>
      <c r="P240" s="48" t="str">
        <f t="shared" si="47"/>
        <v/>
      </c>
      <c r="Q240" s="37" t="str">
        <f t="shared" si="48"/>
        <v/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44"/>
      <c r="H241" s="54" t="s">
        <v>49</v>
      </c>
      <c r="I241" s="35"/>
      <c r="J241" s="35"/>
      <c r="K241" s="34"/>
      <c r="L241" s="121">
        <v>163300.0</v>
      </c>
      <c r="M241" s="80"/>
      <c r="N241" s="10"/>
      <c r="O241" s="10"/>
      <c r="P241" s="48" t="str">
        <f t="shared" ref="P241:P250" si="49">IF(COUNTIF(H235,"*vale*"),I235,"")</f>
        <v/>
      </c>
      <c r="Q241" s="37" t="str">
        <f t="shared" ref="Q241:Q250" si="50">IF(COUNTIF(H235,"*vale*"),MID(H235,5,70),"")</f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/>
      <c r="F242" s="43"/>
      <c r="G242" s="61">
        <v>45311.0</v>
      </c>
      <c r="H242" s="54" t="s">
        <v>48</v>
      </c>
      <c r="I242" s="66">
        <v>1200.0</v>
      </c>
      <c r="J242" s="35"/>
      <c r="K242" s="34"/>
      <c r="L242" s="79"/>
      <c r="M242" s="80"/>
      <c r="N242" s="10"/>
      <c r="O242" s="10"/>
      <c r="P242" s="48" t="str">
        <f t="shared" si="49"/>
        <v/>
      </c>
      <c r="Q242" s="37" t="str">
        <f t="shared" si="50"/>
        <v/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/>
      <c r="F243" s="43"/>
      <c r="G243" s="44"/>
      <c r="H243" s="54" t="s">
        <v>44</v>
      </c>
      <c r="I243" s="66">
        <v>8000.0</v>
      </c>
      <c r="J243" s="35"/>
      <c r="K243" s="34"/>
      <c r="L243" s="79"/>
      <c r="M243" s="80"/>
      <c r="N243" s="10"/>
      <c r="O243" s="10"/>
      <c r="P243" s="48">
        <f t="shared" si="49"/>
        <v>10000</v>
      </c>
      <c r="Q243" s="37" t="str">
        <f t="shared" si="50"/>
        <v> talia gomez</v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44"/>
      <c r="H244" s="54" t="s">
        <v>61</v>
      </c>
      <c r="I244" s="66">
        <v>5000.0</v>
      </c>
      <c r="J244" s="35"/>
      <c r="K244" s="34"/>
      <c r="L244" s="79"/>
      <c r="M244" s="80"/>
      <c r="N244" s="63"/>
      <c r="O244" s="10"/>
      <c r="P244" s="48">
        <f t="shared" si="49"/>
        <v>10000</v>
      </c>
      <c r="Q244" s="37" t="str">
        <f t="shared" si="50"/>
        <v> ramon segovia</v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44"/>
      <c r="H245" s="54" t="s">
        <v>137</v>
      </c>
      <c r="I245" s="66">
        <v>5000.0</v>
      </c>
      <c r="J245" s="35"/>
      <c r="K245" s="34"/>
      <c r="L245" s="79"/>
      <c r="M245" s="80"/>
      <c r="N245" s="10"/>
      <c r="O245" s="10"/>
      <c r="P245" s="48">
        <f t="shared" si="49"/>
        <v>10000</v>
      </c>
      <c r="Q245" s="37" t="str">
        <f t="shared" si="50"/>
        <v> hilda diaz</v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44"/>
      <c r="H246" s="54" t="s">
        <v>78</v>
      </c>
      <c r="I246" s="66">
        <v>8000.0</v>
      </c>
      <c r="J246" s="35"/>
      <c r="K246" s="34"/>
      <c r="L246" s="79"/>
      <c r="M246" s="80"/>
      <c r="N246" s="10"/>
      <c r="O246" s="10"/>
      <c r="P246" s="48" t="str">
        <f t="shared" si="49"/>
        <v/>
      </c>
      <c r="Q246" s="37" t="str">
        <f t="shared" si="50"/>
        <v/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44"/>
      <c r="H247" s="54" t="s">
        <v>92</v>
      </c>
      <c r="I247" s="66">
        <v>10000.0</v>
      </c>
      <c r="J247" s="35"/>
      <c r="K247" s="34"/>
      <c r="L247" s="79"/>
      <c r="M247" s="80"/>
      <c r="N247" s="10"/>
      <c r="O247" s="10"/>
      <c r="P247" s="48" t="str">
        <f t="shared" si="49"/>
        <v/>
      </c>
      <c r="Q247" s="37" t="str">
        <f t="shared" si="50"/>
        <v/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44"/>
      <c r="H248" s="54" t="s">
        <v>81</v>
      </c>
      <c r="I248" s="66">
        <v>10000.0</v>
      </c>
      <c r="J248" s="35"/>
      <c r="K248" s="34"/>
      <c r="L248" s="79"/>
      <c r="M248" s="80"/>
      <c r="N248" s="10"/>
      <c r="O248" s="10"/>
      <c r="P248" s="48" t="str">
        <f t="shared" si="49"/>
        <v/>
      </c>
      <c r="Q248" s="37" t="str">
        <f t="shared" si="50"/>
        <v/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44"/>
      <c r="H249" s="54" t="s">
        <v>41</v>
      </c>
      <c r="I249" s="66">
        <v>2800.0</v>
      </c>
      <c r="J249" s="35"/>
      <c r="K249" s="34"/>
      <c r="L249" s="79"/>
      <c r="M249" s="80"/>
      <c r="N249" s="10"/>
      <c r="O249" s="10"/>
      <c r="P249" s="48" t="str">
        <f t="shared" si="49"/>
        <v/>
      </c>
      <c r="Q249" s="37" t="str">
        <f t="shared" si="50"/>
        <v/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61">
        <v>45312.0</v>
      </c>
      <c r="H250" s="54" t="s">
        <v>109</v>
      </c>
      <c r="I250" s="66">
        <v>10000.0</v>
      </c>
      <c r="J250" s="35"/>
      <c r="K250" s="34"/>
      <c r="L250" s="79"/>
      <c r="M250" s="80"/>
      <c r="N250" s="10"/>
      <c r="O250" s="10"/>
      <c r="P250" s="48">
        <f t="shared" si="49"/>
        <v>5000</v>
      </c>
      <c r="Q250" s="37" t="str">
        <f t="shared" si="50"/>
        <v> hilda diaz</v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54" t="s">
        <v>138</v>
      </c>
      <c r="I251" s="66">
        <v>10000.0</v>
      </c>
      <c r="J251" s="35"/>
      <c r="K251" s="34"/>
      <c r="L251" s="79"/>
      <c r="M251" s="80"/>
      <c r="N251" s="10"/>
      <c r="O251" s="10"/>
      <c r="P251" s="48"/>
      <c r="Q251" s="37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/>
      <c r="F252" s="43"/>
      <c r="G252" s="44"/>
      <c r="H252" s="54" t="s">
        <v>44</v>
      </c>
      <c r="I252" s="66">
        <v>8000.0</v>
      </c>
      <c r="J252" s="35"/>
      <c r="K252" s="34"/>
      <c r="L252" s="79"/>
      <c r="M252" s="80"/>
      <c r="N252" s="10"/>
      <c r="O252" s="10"/>
      <c r="P252" s="48">
        <f t="shared" ref="P252:P260" si="51">IF(COUNTIF(H246,"*vale*"),I246,"")</f>
        <v>8000</v>
      </c>
      <c r="Q252" s="37" t="str">
        <f t="shared" ref="Q252:Q260" si="52">IF(COUNTIF(H246,"*vale*"),MID(H246,5,70),"")</f>
        <v> carlos reyes</v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61">
        <v>45311.0</v>
      </c>
      <c r="H253" s="54" t="s">
        <v>51</v>
      </c>
      <c r="I253" s="66">
        <v>90000.0</v>
      </c>
      <c r="J253" s="35"/>
      <c r="K253" s="34"/>
      <c r="L253" s="79"/>
      <c r="M253" s="80"/>
      <c r="N253" s="10"/>
      <c r="O253" s="10"/>
      <c r="P253" s="48">
        <f t="shared" si="51"/>
        <v>10000</v>
      </c>
      <c r="Q253" s="37" t="str">
        <f t="shared" si="52"/>
        <v> manuel sanchez</v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44"/>
      <c r="H254" s="54" t="s">
        <v>86</v>
      </c>
      <c r="I254" s="66">
        <v>130000.0</v>
      </c>
      <c r="J254" s="35"/>
      <c r="K254" s="34"/>
      <c r="L254" s="79"/>
      <c r="M254" s="80"/>
      <c r="N254" s="10"/>
      <c r="O254" s="10"/>
      <c r="P254" s="48">
        <f t="shared" si="51"/>
        <v>10000</v>
      </c>
      <c r="Q254" s="37" t="str">
        <f t="shared" si="52"/>
        <v> leo barrera</v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/>
      <c r="F255" s="43"/>
      <c r="G255" s="61">
        <v>45313.0</v>
      </c>
      <c r="H255" s="54" t="s">
        <v>53</v>
      </c>
      <c r="I255" s="66">
        <v>78600.0</v>
      </c>
      <c r="J255" s="35"/>
      <c r="K255" s="34"/>
      <c r="L255" s="79"/>
      <c r="M255" s="80"/>
      <c r="N255" s="10"/>
      <c r="O255" s="10"/>
      <c r="P255" s="48" t="str">
        <f t="shared" si="51"/>
        <v/>
      </c>
      <c r="Q255" s="37" t="str">
        <f t="shared" si="52"/>
        <v/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44"/>
      <c r="H256" s="54" t="s">
        <v>74</v>
      </c>
      <c r="I256" s="66">
        <v>6000.0</v>
      </c>
      <c r="J256" s="35"/>
      <c r="K256" s="34"/>
      <c r="L256" s="79"/>
      <c r="M256" s="80"/>
      <c r="N256" s="10"/>
      <c r="O256" s="10"/>
      <c r="P256" s="48">
        <f t="shared" si="51"/>
        <v>10000</v>
      </c>
      <c r="Q256" s="37" t="str">
        <f t="shared" si="52"/>
        <v> osvaldo peruzzi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44"/>
      <c r="H257" s="54" t="s">
        <v>85</v>
      </c>
      <c r="I257" s="66">
        <v>238000.0</v>
      </c>
      <c r="J257" s="35"/>
      <c r="K257" s="34"/>
      <c r="L257" s="79"/>
      <c r="M257" s="80"/>
      <c r="N257" s="10"/>
      <c r="O257" s="10"/>
      <c r="P257" s="48">
        <f t="shared" si="51"/>
        <v>10000</v>
      </c>
      <c r="Q257" s="37" t="str">
        <f t="shared" si="52"/>
        <v> yamila monzon</v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44"/>
      <c r="H258" s="54" t="s">
        <v>51</v>
      </c>
      <c r="I258" s="66">
        <v>15859.72</v>
      </c>
      <c r="J258" s="35"/>
      <c r="K258" s="34"/>
      <c r="L258" s="79"/>
      <c r="M258" s="80"/>
      <c r="N258" s="10"/>
      <c r="O258" s="10"/>
      <c r="P258" s="48" t="str">
        <f t="shared" si="51"/>
        <v/>
      </c>
      <c r="Q258" s="37" t="str">
        <f t="shared" si="52"/>
        <v/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194"/>
      <c r="H259" s="54" t="s">
        <v>111</v>
      </c>
      <c r="I259" s="66">
        <v>121199.0</v>
      </c>
      <c r="J259" s="35"/>
      <c r="K259" s="34"/>
      <c r="L259" s="79"/>
      <c r="M259" s="80"/>
      <c r="N259" s="10"/>
      <c r="O259" s="10"/>
      <c r="P259" s="48" t="str">
        <f t="shared" si="51"/>
        <v/>
      </c>
      <c r="Q259" s="37" t="str">
        <f t="shared" si="52"/>
        <v/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44"/>
      <c r="H260" s="54" t="s">
        <v>139</v>
      </c>
      <c r="I260" s="66">
        <v>3600.0</v>
      </c>
      <c r="J260" s="35"/>
      <c r="K260" s="34"/>
      <c r="L260" s="79"/>
      <c r="M260" s="80"/>
      <c r="N260" s="10"/>
      <c r="O260" s="10"/>
      <c r="P260" s="48" t="str">
        <f t="shared" si="51"/>
        <v/>
      </c>
      <c r="Q260" s="37" t="str">
        <f t="shared" si="52"/>
        <v/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61">
        <v>45313.0</v>
      </c>
      <c r="H261" s="54" t="s">
        <v>140</v>
      </c>
      <c r="I261" s="66">
        <v>56000.0</v>
      </c>
      <c r="J261" s="35"/>
      <c r="K261" s="34"/>
      <c r="L261" s="79"/>
      <c r="M261" s="80"/>
      <c r="N261" s="10"/>
      <c r="O261" s="10"/>
      <c r="P261" s="48" t="str">
        <f t="shared" ref="P261:P266" si="53">IF(COUNTIF(H256,"*vale*"),I256,"")</f>
        <v/>
      </c>
      <c r="Q261" s="37" t="str">
        <f t="shared" ref="Q261:Q266" si="54">IF(COUNTIF(H256,"*vale*"),MID(H256,5,70),"")</f>
        <v/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54" t="s">
        <v>138</v>
      </c>
      <c r="I262" s="66">
        <v>5000.0</v>
      </c>
      <c r="J262" s="35"/>
      <c r="K262" s="34"/>
      <c r="L262" s="79"/>
      <c r="M262" s="80"/>
      <c r="N262" s="10"/>
      <c r="O262" s="10"/>
      <c r="P262" s="48" t="str">
        <f t="shared" si="53"/>
        <v/>
      </c>
      <c r="Q262" s="37" t="str">
        <f t="shared" si="54"/>
        <v/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54" t="s">
        <v>141</v>
      </c>
      <c r="I263" s="66">
        <v>6000.0</v>
      </c>
      <c r="J263" s="35"/>
      <c r="K263" s="34"/>
      <c r="L263" s="79"/>
      <c r="M263" s="80"/>
      <c r="N263" s="10"/>
      <c r="O263" s="10"/>
      <c r="P263" s="48" t="str">
        <f t="shared" si="53"/>
        <v/>
      </c>
      <c r="Q263" s="37" t="str">
        <f t="shared" si="54"/>
        <v/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44"/>
      <c r="H264" s="54" t="s">
        <v>39</v>
      </c>
      <c r="I264" s="66">
        <v>7200.0</v>
      </c>
      <c r="J264" s="35"/>
      <c r="K264" s="34"/>
      <c r="L264" s="79"/>
      <c r="M264" s="80"/>
      <c r="N264" s="10"/>
      <c r="O264" s="10"/>
      <c r="P264" s="48" t="str">
        <f t="shared" si="53"/>
        <v/>
      </c>
      <c r="Q264" s="37" t="str">
        <f t="shared" si="54"/>
        <v/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44"/>
      <c r="H265" s="54" t="s">
        <v>105</v>
      </c>
      <c r="I265" s="66">
        <v>8000.0</v>
      </c>
      <c r="J265" s="35"/>
      <c r="K265" s="34"/>
      <c r="L265" s="79"/>
      <c r="M265" s="80"/>
      <c r="N265" s="10"/>
      <c r="O265" s="63"/>
      <c r="P265" s="48" t="str">
        <f t="shared" si="53"/>
        <v/>
      </c>
      <c r="Q265" s="37" t="str">
        <f t="shared" si="54"/>
        <v/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44"/>
      <c r="H266" s="54" t="s">
        <v>61</v>
      </c>
      <c r="I266" s="66">
        <v>5000.0</v>
      </c>
      <c r="J266" s="35"/>
      <c r="K266" s="34"/>
      <c r="L266" s="79"/>
      <c r="M266" s="80"/>
      <c r="N266" s="10"/>
      <c r="O266" s="10"/>
      <c r="P266" s="48" t="str">
        <f t="shared" si="53"/>
        <v/>
      </c>
      <c r="Q266" s="37" t="str">
        <f t="shared" si="54"/>
        <v/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54" t="s">
        <v>92</v>
      </c>
      <c r="I267" s="66">
        <v>10000.0</v>
      </c>
      <c r="J267" s="35"/>
      <c r="K267" s="34"/>
      <c r="L267" s="79"/>
      <c r="M267" s="80"/>
      <c r="N267" s="10"/>
      <c r="O267" s="10"/>
      <c r="P267" s="48" t="str">
        <f t="shared" ref="P267:P275" si="55">IF(COUNTIF(H261,"*vale*"),I261,"")</f>
        <v/>
      </c>
      <c r="Q267" s="37" t="str">
        <f t="shared" ref="Q267:Q275" si="56">IF(COUNTIF(H261,"*vale*"),MID(H261,5,70),"")</f>
        <v/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44"/>
      <c r="H268" s="54" t="s">
        <v>142</v>
      </c>
      <c r="I268" s="66">
        <v>4500.0</v>
      </c>
      <c r="J268" s="35"/>
      <c r="K268" s="34"/>
      <c r="L268" s="79"/>
      <c r="M268" s="80"/>
      <c r="N268" s="10"/>
      <c r="O268" s="10"/>
      <c r="P268" s="48">
        <f t="shared" si="55"/>
        <v>5000</v>
      </c>
      <c r="Q268" s="37" t="str">
        <f t="shared" si="56"/>
        <v> yamila monzon</v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44"/>
      <c r="H269" s="54" t="s">
        <v>98</v>
      </c>
      <c r="I269" s="66">
        <v>25000.0</v>
      </c>
      <c r="J269" s="35"/>
      <c r="K269" s="34"/>
      <c r="L269" s="79"/>
      <c r="M269" s="80"/>
      <c r="N269" s="63"/>
      <c r="O269" s="63"/>
      <c r="P269" s="48" t="str">
        <f t="shared" si="55"/>
        <v/>
      </c>
      <c r="Q269" s="37" t="str">
        <f t="shared" si="56"/>
        <v/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/>
      <c r="F270" s="43"/>
      <c r="G270" s="44"/>
      <c r="H270" s="54" t="s">
        <v>49</v>
      </c>
      <c r="I270" s="35"/>
      <c r="J270" s="35"/>
      <c r="K270" s="34"/>
      <c r="L270" s="121">
        <v>255600.0</v>
      </c>
      <c r="M270" s="80"/>
      <c r="N270" s="10"/>
      <c r="O270" s="10"/>
      <c r="P270" s="48" t="str">
        <f t="shared" si="55"/>
        <v/>
      </c>
      <c r="Q270" s="37" t="str">
        <f t="shared" si="56"/>
        <v/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61">
        <v>45314.0</v>
      </c>
      <c r="H271" s="54" t="s">
        <v>64</v>
      </c>
      <c r="I271" s="66">
        <v>82500.0</v>
      </c>
      <c r="J271" s="35"/>
      <c r="K271" s="34"/>
      <c r="L271" s="79"/>
      <c r="M271" s="80"/>
      <c r="N271" s="10"/>
      <c r="O271" s="10"/>
      <c r="P271" s="48" t="str">
        <f t="shared" si="55"/>
        <v/>
      </c>
      <c r="Q271" s="37" t="str">
        <f t="shared" si="56"/>
        <v/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54" t="s">
        <v>52</v>
      </c>
      <c r="I272" s="66">
        <v>141450.0</v>
      </c>
      <c r="J272" s="35"/>
      <c r="K272" s="34"/>
      <c r="L272" s="79"/>
      <c r="M272" s="80"/>
      <c r="N272" s="10"/>
      <c r="O272" s="10"/>
      <c r="P272" s="48">
        <f t="shared" si="55"/>
        <v>5000</v>
      </c>
      <c r="Q272" s="37" t="str">
        <f t="shared" si="56"/>
        <v> hilda diaz</v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44"/>
      <c r="H273" s="54" t="s">
        <v>75</v>
      </c>
      <c r="I273" s="66">
        <v>18800.0</v>
      </c>
      <c r="J273" s="35"/>
      <c r="K273" s="34"/>
      <c r="L273" s="79"/>
      <c r="M273" s="80"/>
      <c r="N273" s="10"/>
      <c r="O273" s="10"/>
      <c r="P273" s="48">
        <f t="shared" si="55"/>
        <v>10000</v>
      </c>
      <c r="Q273" s="37" t="str">
        <f t="shared" si="56"/>
        <v> manuel sanchez</v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44"/>
      <c r="H274" s="54" t="s">
        <v>51</v>
      </c>
      <c r="I274" s="66">
        <v>48453.5</v>
      </c>
      <c r="J274" s="35"/>
      <c r="K274" s="34"/>
      <c r="L274" s="79"/>
      <c r="M274" s="80"/>
      <c r="N274" s="10"/>
      <c r="O274" s="10"/>
      <c r="P274" s="48" t="str">
        <f t="shared" si="55"/>
        <v/>
      </c>
      <c r="Q274" s="37" t="str">
        <f t="shared" si="56"/>
        <v/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44"/>
      <c r="H275" s="54" t="s">
        <v>54</v>
      </c>
      <c r="I275" s="66">
        <v>5380.0</v>
      </c>
      <c r="J275" s="35"/>
      <c r="K275" s="34"/>
      <c r="L275" s="79"/>
      <c r="M275" s="80"/>
      <c r="N275" s="63"/>
      <c r="O275" s="10"/>
      <c r="P275" s="48" t="str">
        <f t="shared" si="55"/>
        <v/>
      </c>
      <c r="Q275" s="37" t="str">
        <f t="shared" si="56"/>
        <v/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61">
        <v>45314.0</v>
      </c>
      <c r="H276" s="130" t="s">
        <v>88</v>
      </c>
      <c r="I276" s="131">
        <v>800000.0</v>
      </c>
      <c r="J276" s="93"/>
      <c r="K276" s="128"/>
      <c r="L276" s="79"/>
      <c r="M276" s="80"/>
      <c r="N276" s="10"/>
      <c r="O276" s="10"/>
      <c r="P276" s="48"/>
      <c r="Q276" s="37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61">
        <v>45314.0</v>
      </c>
      <c r="H277" s="130" t="s">
        <v>39</v>
      </c>
      <c r="I277" s="176">
        <v>7200.0</v>
      </c>
      <c r="J277" s="93"/>
      <c r="K277" s="128"/>
      <c r="L277" s="79"/>
      <c r="M277" s="80"/>
      <c r="N277" s="10"/>
      <c r="O277" s="10"/>
      <c r="P277" s="48"/>
      <c r="Q277" s="37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44"/>
      <c r="H278" s="54" t="s">
        <v>109</v>
      </c>
      <c r="I278" s="66">
        <v>20000.0</v>
      </c>
      <c r="J278" s="35"/>
      <c r="K278" s="34"/>
      <c r="L278" s="79"/>
      <c r="M278" s="80"/>
      <c r="N278" s="10"/>
      <c r="O278" s="10"/>
      <c r="P278" s="48"/>
      <c r="Q278" s="37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54" t="s">
        <v>143</v>
      </c>
      <c r="I279" s="66">
        <v>13500.0</v>
      </c>
      <c r="J279" s="35"/>
      <c r="K279" s="34"/>
      <c r="L279" s="79"/>
      <c r="M279" s="80"/>
      <c r="N279" s="10"/>
      <c r="O279" s="10"/>
      <c r="P279" s="48"/>
      <c r="Q279" s="37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44"/>
      <c r="H280" s="54" t="s">
        <v>78</v>
      </c>
      <c r="I280" s="66">
        <v>10000.0</v>
      </c>
      <c r="J280" s="35"/>
      <c r="K280" s="34"/>
      <c r="L280" s="79"/>
      <c r="M280" s="80"/>
      <c r="N280" s="10"/>
      <c r="O280" s="10"/>
      <c r="P280" s="48"/>
      <c r="Q280" s="37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44"/>
      <c r="H281" s="54" t="s">
        <v>144</v>
      </c>
      <c r="I281" s="66">
        <v>28000.0</v>
      </c>
      <c r="J281" s="35"/>
      <c r="K281" s="34"/>
      <c r="L281" s="79"/>
      <c r="M281" s="80"/>
      <c r="N281" s="10"/>
      <c r="O281" s="10"/>
      <c r="P281" s="48" t="str">
        <f>IF(COUNTIF(H275,"*vale*"),I275,"")</f>
        <v/>
      </c>
      <c r="Q281" s="37" t="str">
        <f>IF(COUNTIF(H275,"*vale*"),MID(H275,5,70),"")</f>
        <v/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44"/>
      <c r="H282" s="54" t="s">
        <v>80</v>
      </c>
      <c r="I282" s="66">
        <v>30000.0</v>
      </c>
      <c r="J282" s="35"/>
      <c r="K282" s="34"/>
      <c r="L282" s="79"/>
      <c r="M282" s="80"/>
      <c r="N282" s="10"/>
      <c r="O282" s="10"/>
      <c r="P282" s="48"/>
      <c r="Q282" s="37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44"/>
      <c r="H283" s="54" t="s">
        <v>145</v>
      </c>
      <c r="I283" s="66">
        <v>10900.0</v>
      </c>
      <c r="J283" s="35"/>
      <c r="K283" s="34"/>
      <c r="L283" s="79"/>
      <c r="M283" s="80"/>
      <c r="N283" s="10"/>
      <c r="O283" s="10"/>
      <c r="P283" s="48" t="str">
        <f t="shared" ref="P283:P285" si="57">IF(COUNTIF(H277,"*vale*"),I277,"")</f>
        <v/>
      </c>
      <c r="Q283" s="37" t="str">
        <f t="shared" ref="Q283:Q285" si="58">IF(COUNTIF(H277,"*vale*"),MID(H277,5,70),"")</f>
        <v/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 t="s">
        <v>84</v>
      </c>
      <c r="F284" s="43"/>
      <c r="G284" s="233"/>
      <c r="H284" s="54" t="s">
        <v>44</v>
      </c>
      <c r="I284" s="66">
        <v>8000.0</v>
      </c>
      <c r="J284" s="35"/>
      <c r="K284" s="34"/>
      <c r="L284" s="79"/>
      <c r="M284" s="80"/>
      <c r="N284" s="10"/>
      <c r="O284" s="10"/>
      <c r="P284" s="48">
        <f t="shared" si="57"/>
        <v>20000</v>
      </c>
      <c r="Q284" s="37" t="str">
        <f t="shared" si="58"/>
        <v> osvaldo peruzzi</v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/>
      <c r="F285" s="43"/>
      <c r="G285" s="44"/>
      <c r="H285" s="54" t="s">
        <v>49</v>
      </c>
      <c r="I285" s="35"/>
      <c r="J285" s="35"/>
      <c r="K285" s="34"/>
      <c r="L285" s="121">
        <v>262700.0</v>
      </c>
      <c r="M285" s="80"/>
      <c r="N285" s="10"/>
      <c r="O285" s="10"/>
      <c r="P285" s="48" t="str">
        <f t="shared" si="57"/>
        <v/>
      </c>
      <c r="Q285" s="37" t="str">
        <f t="shared" si="58"/>
        <v/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61">
        <v>45315.0</v>
      </c>
      <c r="H286" s="54" t="s">
        <v>50</v>
      </c>
      <c r="I286" s="66">
        <v>132697.5</v>
      </c>
      <c r="J286" s="35"/>
      <c r="K286" s="34"/>
      <c r="L286" s="79"/>
      <c r="M286" s="80"/>
      <c r="N286" s="10"/>
      <c r="O286" s="10"/>
      <c r="P286" s="48"/>
      <c r="Q286" s="37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44"/>
      <c r="H287" s="54" t="s">
        <v>51</v>
      </c>
      <c r="I287" s="66">
        <v>95677.0</v>
      </c>
      <c r="J287" s="35"/>
      <c r="K287" s="34"/>
      <c r="L287" s="79"/>
      <c r="M287" s="80"/>
      <c r="N287" s="10"/>
      <c r="O287" s="10"/>
      <c r="P287" s="48" t="str">
        <f>IF(COUNTIF(H281,"*vale*"),I281,"")</f>
        <v/>
      </c>
      <c r="Q287" s="37" t="str">
        <f>IF(COUNTIF(H281,"*vale*"),MID(H281,5,70),"")</f>
        <v/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44"/>
      <c r="H288" s="54" t="s">
        <v>52</v>
      </c>
      <c r="I288" s="66">
        <v>60000.0</v>
      </c>
      <c r="J288" s="35"/>
      <c r="K288" s="34"/>
      <c r="L288" s="79"/>
      <c r="M288" s="80"/>
      <c r="N288" s="10"/>
      <c r="O288" s="10"/>
      <c r="P288" s="48" t="str">
        <f>IF(COUNTIF(H283,"*vale*"),#REF!,"")</f>
        <v>#REF!</v>
      </c>
      <c r="Q288" s="37" t="str">
        <f t="shared" ref="Q288:Q292" si="59">IF(COUNTIF(H283,"*vale*"),MID(H283,5,70),"")</f>
        <v> ramiro farias</v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/>
      <c r="F289" s="43"/>
      <c r="G289" s="61">
        <v>45315.0</v>
      </c>
      <c r="H289" s="54" t="s">
        <v>39</v>
      </c>
      <c r="I289" s="66">
        <v>4200.0</v>
      </c>
      <c r="J289" s="35"/>
      <c r="K289" s="34"/>
      <c r="L289" s="79"/>
      <c r="M289" s="80"/>
      <c r="N289" s="10"/>
      <c r="O289" s="10"/>
      <c r="P289" s="48" t="str">
        <f>IF(COUNTIF(H284,"*vale*"),I283,"")</f>
        <v/>
      </c>
      <c r="Q289" s="37" t="str">
        <f t="shared" si="59"/>
        <v/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54" t="s">
        <v>55</v>
      </c>
      <c r="I290" s="66">
        <v>20400.0</v>
      </c>
      <c r="J290" s="35"/>
      <c r="K290" s="34"/>
      <c r="L290" s="79"/>
      <c r="M290" s="80"/>
      <c r="N290" s="10"/>
      <c r="O290" s="10"/>
      <c r="P290" s="48" t="str">
        <f t="shared" ref="P290:P292" si="60">IF(COUNTIF(H285,"*vale*"),I285,"")</f>
        <v/>
      </c>
      <c r="Q290" s="37" t="str">
        <f t="shared" si="59"/>
        <v/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54" t="s">
        <v>67</v>
      </c>
      <c r="I291" s="66">
        <v>9000.0</v>
      </c>
      <c r="J291" s="35"/>
      <c r="K291" s="34"/>
      <c r="L291" s="79"/>
      <c r="M291" s="85"/>
      <c r="N291" s="63"/>
      <c r="O291" s="10"/>
      <c r="P291" s="48" t="str">
        <f t="shared" si="60"/>
        <v/>
      </c>
      <c r="Q291" s="37" t="str">
        <f t="shared" si="59"/>
        <v/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44"/>
      <c r="H292" s="54" t="s">
        <v>42</v>
      </c>
      <c r="I292" s="66">
        <v>6000.0</v>
      </c>
      <c r="J292" s="35"/>
      <c r="K292" s="34"/>
      <c r="L292" s="79"/>
      <c r="M292" s="80"/>
      <c r="N292" s="10"/>
      <c r="O292" s="10"/>
      <c r="P292" s="48" t="str">
        <f t="shared" si="60"/>
        <v/>
      </c>
      <c r="Q292" s="37" t="str">
        <f t="shared" si="59"/>
        <v/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44"/>
      <c r="H293" s="54" t="s">
        <v>146</v>
      </c>
      <c r="I293" s="66">
        <v>30000.0</v>
      </c>
      <c r="J293" s="35"/>
      <c r="K293" s="34"/>
      <c r="L293" s="79"/>
      <c r="M293" s="80"/>
      <c r="N293" s="10"/>
      <c r="O293" s="10"/>
      <c r="P293" s="48" t="str">
        <f>IF(COUNTIF(#REF!,"*vale*"),#REF!,"")</f>
        <v/>
      </c>
      <c r="Q293" s="37" t="str">
        <f>IF(COUNTIF(#REF!,"*vale*"),MID(#REF!,5,70),"")</f>
        <v/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44"/>
      <c r="H294" s="54" t="s">
        <v>41</v>
      </c>
      <c r="I294" s="66">
        <v>4500.0</v>
      </c>
      <c r="J294" s="35"/>
      <c r="K294" s="34"/>
      <c r="L294" s="79"/>
      <c r="M294" s="80"/>
      <c r="N294" s="10"/>
      <c r="O294" s="10"/>
      <c r="P294" s="48" t="str">
        <f t="shared" ref="P294:P297" si="61">IF(COUNTIF(H288,"*vale*"),I288,"")</f>
        <v/>
      </c>
      <c r="Q294" s="37" t="str">
        <f t="shared" ref="Q294:Q297" si="62">IF(COUNTIF(H288,"*vale*"),MID(H288,5,70),"")</f>
        <v/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44"/>
      <c r="H295" s="54" t="s">
        <v>105</v>
      </c>
      <c r="I295" s="66">
        <v>8000.0</v>
      </c>
      <c r="J295" s="35"/>
      <c r="K295" s="34"/>
      <c r="L295" s="79"/>
      <c r="M295" s="80"/>
      <c r="N295" s="10"/>
      <c r="O295" s="10"/>
      <c r="P295" s="48" t="str">
        <f t="shared" si="61"/>
        <v/>
      </c>
      <c r="Q295" s="37" t="str">
        <f t="shared" si="62"/>
        <v/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44"/>
      <c r="H296" s="54" t="s">
        <v>147</v>
      </c>
      <c r="I296" s="66">
        <v>4500.0</v>
      </c>
      <c r="J296" s="35"/>
      <c r="K296" s="34"/>
      <c r="L296" s="79"/>
      <c r="M296" s="80"/>
      <c r="N296" s="10"/>
      <c r="O296" s="10"/>
      <c r="P296" s="48" t="str">
        <f t="shared" si="61"/>
        <v/>
      </c>
      <c r="Q296" s="37" t="str">
        <f t="shared" si="62"/>
        <v/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54" t="s">
        <v>148</v>
      </c>
      <c r="I297" s="66">
        <v>25000.0</v>
      </c>
      <c r="J297" s="35"/>
      <c r="K297" s="34"/>
      <c r="L297" s="79"/>
      <c r="M297" s="80"/>
      <c r="N297" s="10"/>
      <c r="O297" s="10"/>
      <c r="P297" s="48" t="str">
        <f t="shared" si="61"/>
        <v/>
      </c>
      <c r="Q297" s="37" t="str">
        <f t="shared" si="62"/>
        <v/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44"/>
      <c r="H298" s="54" t="s">
        <v>49</v>
      </c>
      <c r="I298" s="35"/>
      <c r="J298" s="35"/>
      <c r="K298" s="34"/>
      <c r="L298" s="234">
        <v>149100.0</v>
      </c>
      <c r="M298" s="80"/>
      <c r="N298" s="10"/>
      <c r="O298" s="10"/>
      <c r="P298" s="48"/>
      <c r="Q298" s="37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/>
      <c r="F299" s="43"/>
      <c r="G299" s="61">
        <v>45316.0</v>
      </c>
      <c r="H299" s="54" t="s">
        <v>65</v>
      </c>
      <c r="I299" s="66">
        <v>65000.0</v>
      </c>
      <c r="J299" s="35"/>
      <c r="K299" s="34"/>
      <c r="L299" s="79"/>
      <c r="M299" s="80"/>
      <c r="N299" s="10"/>
      <c r="O299" s="10"/>
      <c r="P299" s="48"/>
      <c r="Q299" s="37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44"/>
      <c r="H300" s="54" t="s">
        <v>52</v>
      </c>
      <c r="I300" s="66">
        <v>252940.0</v>
      </c>
      <c r="J300" s="35"/>
      <c r="K300" s="34"/>
      <c r="L300" s="79"/>
      <c r="M300" s="80"/>
      <c r="N300" s="10"/>
      <c r="O300" s="10"/>
      <c r="P300" s="48">
        <f t="shared" ref="P300:P305" si="63">IF(COUNTIF(H292,"*vale*"),I292,"")</f>
        <v>6000</v>
      </c>
      <c r="Q300" s="37" t="str">
        <f t="shared" ref="Q300:Q305" si="64">IF(COUNTIF(H292,"*vale*"),MID(H292,5,70),"")</f>
        <v> eli morinigo</v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54" t="s">
        <v>51</v>
      </c>
      <c r="I301" s="66">
        <v>52070.15</v>
      </c>
      <c r="J301" s="35"/>
      <c r="K301" s="34"/>
      <c r="L301" s="79"/>
      <c r="M301" s="80"/>
      <c r="N301" s="10"/>
      <c r="O301" s="10"/>
      <c r="P301" s="48">
        <f t="shared" si="63"/>
        <v>30000</v>
      </c>
      <c r="Q301" s="37" t="str">
        <f t="shared" si="64"/>
        <v> julio sosa</v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54" t="s">
        <v>50</v>
      </c>
      <c r="I302" s="66">
        <v>92500.0</v>
      </c>
      <c r="J302" s="35"/>
      <c r="K302" s="34"/>
      <c r="L302" s="79"/>
      <c r="M302" s="80"/>
      <c r="N302" s="10"/>
      <c r="O302" s="10"/>
      <c r="P302" s="48" t="str">
        <f t="shared" si="63"/>
        <v/>
      </c>
      <c r="Q302" s="37" t="str">
        <f t="shared" si="64"/>
        <v/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186">
        <v>45316.0</v>
      </c>
      <c r="H303" s="54" t="s">
        <v>70</v>
      </c>
      <c r="I303" s="66">
        <v>16650.0</v>
      </c>
      <c r="J303" s="35"/>
      <c r="K303" s="34"/>
      <c r="L303" s="79"/>
      <c r="M303" s="80"/>
      <c r="N303" s="10"/>
      <c r="O303" s="10"/>
      <c r="P303" s="48" t="str">
        <f t="shared" si="63"/>
        <v/>
      </c>
      <c r="Q303" s="37" t="str">
        <f t="shared" si="64"/>
        <v/>
      </c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44"/>
      <c r="H304" s="54" t="s">
        <v>39</v>
      </c>
      <c r="I304" s="66">
        <v>7400.0</v>
      </c>
      <c r="J304" s="35"/>
      <c r="K304" s="34"/>
      <c r="L304" s="79"/>
      <c r="M304" s="80"/>
      <c r="N304" s="10"/>
      <c r="O304" s="10"/>
      <c r="P304" s="48" t="str">
        <f t="shared" si="63"/>
        <v/>
      </c>
      <c r="Q304" s="37" t="str">
        <f t="shared" si="64"/>
        <v/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/>
      <c r="F305" s="43"/>
      <c r="G305" s="44"/>
      <c r="H305" s="54" t="s">
        <v>149</v>
      </c>
      <c r="I305" s="66">
        <v>3100.0</v>
      </c>
      <c r="J305" s="35"/>
      <c r="K305" s="34"/>
      <c r="L305" s="79"/>
      <c r="M305" s="80"/>
      <c r="N305" s="10"/>
      <c r="O305" s="10"/>
      <c r="P305" s="48">
        <f t="shared" si="63"/>
        <v>25000</v>
      </c>
      <c r="Q305" s="37" t="str">
        <f t="shared" si="64"/>
        <v> mariano ocampo</v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44"/>
      <c r="H306" s="54" t="s">
        <v>150</v>
      </c>
      <c r="I306" s="66">
        <v>1500.0</v>
      </c>
      <c r="J306" s="35"/>
      <c r="K306" s="34"/>
      <c r="L306" s="79"/>
      <c r="M306" s="80"/>
      <c r="N306" s="10"/>
      <c r="O306" s="10"/>
      <c r="P306" s="48" t="str">
        <f t="shared" ref="P306:P326" si="65">IF(COUNTIF(H300,"*vale*"),I300,"")</f>
        <v/>
      </c>
      <c r="Q306" s="37" t="str">
        <f t="shared" ref="Q306:Q326" si="66">IF(COUNTIF(H300,"*vale*"),MID(H300,5,70),"")</f>
        <v/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54" t="s">
        <v>151</v>
      </c>
      <c r="I307" s="66">
        <v>1700.0</v>
      </c>
      <c r="J307" s="35"/>
      <c r="K307" s="34"/>
      <c r="L307" s="79"/>
      <c r="M307" s="80"/>
      <c r="N307" s="10"/>
      <c r="O307" s="10"/>
      <c r="P307" s="48" t="str">
        <f t="shared" si="65"/>
        <v/>
      </c>
      <c r="Q307" s="37" t="str">
        <f t="shared" si="66"/>
        <v/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44"/>
      <c r="H308" s="54" t="s">
        <v>43</v>
      </c>
      <c r="I308" s="66">
        <v>5000.0</v>
      </c>
      <c r="J308" s="35"/>
      <c r="K308" s="34"/>
      <c r="L308" s="79"/>
      <c r="M308" s="80"/>
      <c r="N308" s="10"/>
      <c r="O308" s="10"/>
      <c r="P308" s="48" t="str">
        <f t="shared" si="65"/>
        <v/>
      </c>
      <c r="Q308" s="37" t="str">
        <f t="shared" si="66"/>
        <v/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44"/>
      <c r="H309" s="54" t="s">
        <v>42</v>
      </c>
      <c r="I309" s="66">
        <v>5000.0</v>
      </c>
      <c r="J309" s="35"/>
      <c r="K309" s="34"/>
      <c r="L309" s="79"/>
      <c r="M309" s="80"/>
      <c r="N309" s="10"/>
      <c r="O309" s="10"/>
      <c r="P309" s="48" t="str">
        <f t="shared" si="65"/>
        <v/>
      </c>
      <c r="Q309" s="37" t="str">
        <f t="shared" si="66"/>
        <v/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44"/>
      <c r="H310" s="54" t="s">
        <v>152</v>
      </c>
      <c r="I310" s="66">
        <v>16200.0</v>
      </c>
      <c r="J310" s="35"/>
      <c r="K310" s="34"/>
      <c r="L310" s="79"/>
      <c r="M310" s="80"/>
      <c r="N310" s="10"/>
      <c r="O310" s="10"/>
      <c r="P310" s="48" t="str">
        <f t="shared" si="65"/>
        <v/>
      </c>
      <c r="Q310" s="37" t="str">
        <f t="shared" si="66"/>
        <v/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44"/>
      <c r="H311" s="54" t="s">
        <v>153</v>
      </c>
      <c r="I311" s="66">
        <v>5000.0</v>
      </c>
      <c r="J311" s="35"/>
      <c r="K311" s="34"/>
      <c r="L311" s="79"/>
      <c r="M311" s="80"/>
      <c r="N311" s="10"/>
      <c r="O311" s="10"/>
      <c r="P311" s="48" t="str">
        <f t="shared" si="65"/>
        <v/>
      </c>
      <c r="Q311" s="37" t="str">
        <f t="shared" si="66"/>
        <v/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54" t="s">
        <v>154</v>
      </c>
      <c r="I312" s="66">
        <v>5000.0</v>
      </c>
      <c r="J312" s="35"/>
      <c r="K312" s="34"/>
      <c r="L312" s="79"/>
      <c r="M312" s="80"/>
      <c r="N312" s="10"/>
      <c r="O312" s="10"/>
      <c r="P312" s="48" t="str">
        <f t="shared" si="65"/>
        <v/>
      </c>
      <c r="Q312" s="37" t="str">
        <f t="shared" si="66"/>
        <v/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54" t="s">
        <v>81</v>
      </c>
      <c r="I313" s="66">
        <v>5000.0</v>
      </c>
      <c r="J313" s="35"/>
      <c r="K313" s="34"/>
      <c r="L313" s="79"/>
      <c r="M313" s="80"/>
      <c r="N313" s="10"/>
      <c r="O313" s="10"/>
      <c r="P313" s="48" t="str">
        <f t="shared" si="65"/>
        <v/>
      </c>
      <c r="Q313" s="37" t="str">
        <f t="shared" si="66"/>
        <v/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194"/>
      <c r="H314" s="54" t="s">
        <v>44</v>
      </c>
      <c r="I314" s="66">
        <v>8000.0</v>
      </c>
      <c r="J314" s="35"/>
      <c r="K314" s="34"/>
      <c r="L314" s="79"/>
      <c r="M314" s="80"/>
      <c r="N314" s="10"/>
      <c r="O314" s="10"/>
      <c r="P314" s="48">
        <f t="shared" si="65"/>
        <v>5000</v>
      </c>
      <c r="Q314" s="37" t="str">
        <f t="shared" si="66"/>
        <v> talia gomez</v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44"/>
      <c r="H315" s="54" t="s">
        <v>137</v>
      </c>
      <c r="I315" s="66">
        <v>5000.0</v>
      </c>
      <c r="J315" s="35"/>
      <c r="K315" s="34"/>
      <c r="L315" s="79"/>
      <c r="M315" s="80"/>
      <c r="N315" s="10"/>
      <c r="O315" s="63"/>
      <c r="P315" s="48">
        <f t="shared" si="65"/>
        <v>5000</v>
      </c>
      <c r="Q315" s="37" t="str">
        <f t="shared" si="66"/>
        <v> eli morinigo</v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44"/>
      <c r="H316" s="54" t="s">
        <v>92</v>
      </c>
      <c r="I316" s="66">
        <v>10000.0</v>
      </c>
      <c r="J316" s="35"/>
      <c r="K316" s="34"/>
      <c r="L316" s="79"/>
      <c r="M316" s="80"/>
      <c r="N316" s="10"/>
      <c r="O316" s="10"/>
      <c r="P316" s="48" t="str">
        <f t="shared" si="65"/>
        <v/>
      </c>
      <c r="Q316" s="37" t="str">
        <f t="shared" si="66"/>
        <v/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44"/>
      <c r="H317" s="54" t="s">
        <v>49</v>
      </c>
      <c r="I317" s="235"/>
      <c r="J317" s="35"/>
      <c r="K317" s="34"/>
      <c r="L317" s="121">
        <v>262700.0</v>
      </c>
      <c r="M317" s="80"/>
      <c r="N317" s="10"/>
      <c r="O317" s="10"/>
      <c r="P317" s="48" t="str">
        <f t="shared" si="65"/>
        <v/>
      </c>
      <c r="Q317" s="37" t="str">
        <f t="shared" si="66"/>
        <v/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61">
        <v>45317.0</v>
      </c>
      <c r="H318" s="236" t="s">
        <v>51</v>
      </c>
      <c r="I318" s="237">
        <v>76223.39</v>
      </c>
      <c r="J318" s="35"/>
      <c r="K318" s="34"/>
      <c r="L318" s="79"/>
      <c r="M318" s="80"/>
      <c r="N318" s="10"/>
      <c r="O318" s="10"/>
      <c r="P318" s="48">
        <f t="shared" si="65"/>
        <v>5000</v>
      </c>
      <c r="Q318" s="37" t="str">
        <f t="shared" si="66"/>
        <v> miguel angel medina</v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44"/>
      <c r="H319" s="54" t="s">
        <v>52</v>
      </c>
      <c r="I319" s="66">
        <v>160000.0</v>
      </c>
      <c r="J319" s="35"/>
      <c r="K319" s="34"/>
      <c r="L319" s="79"/>
      <c r="M319" s="80"/>
      <c r="N319" s="63"/>
      <c r="O319" s="10"/>
      <c r="P319" s="48">
        <f t="shared" si="65"/>
        <v>5000</v>
      </c>
      <c r="Q319" s="37" t="str">
        <f t="shared" si="66"/>
        <v> leo barrera</v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44"/>
      <c r="H320" s="54" t="s">
        <v>53</v>
      </c>
      <c r="I320" s="66">
        <v>115850.0</v>
      </c>
      <c r="J320" s="35"/>
      <c r="K320" s="34"/>
      <c r="L320" s="79"/>
      <c r="M320" s="80"/>
      <c r="N320" s="10"/>
      <c r="O320" s="10"/>
      <c r="P320" s="48" t="str">
        <f t="shared" si="65"/>
        <v/>
      </c>
      <c r="Q320" s="37" t="str">
        <f t="shared" si="66"/>
        <v/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61">
        <v>45317.0</v>
      </c>
      <c r="H321" s="54" t="s">
        <v>155</v>
      </c>
      <c r="I321" s="66">
        <v>3960.0</v>
      </c>
      <c r="J321" s="35"/>
      <c r="K321" s="34"/>
      <c r="L321" s="79"/>
      <c r="M321" s="80"/>
      <c r="N321" s="63"/>
      <c r="O321" s="10"/>
      <c r="P321" s="48">
        <f t="shared" si="65"/>
        <v>5000</v>
      </c>
      <c r="Q321" s="37" t="str">
        <f t="shared" si="66"/>
        <v> ramon quiroz</v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44"/>
      <c r="H322" s="54" t="s">
        <v>39</v>
      </c>
      <c r="I322" s="66">
        <v>5400.0</v>
      </c>
      <c r="J322" s="35"/>
      <c r="K322" s="34"/>
      <c r="L322" s="79"/>
      <c r="M322" s="80"/>
      <c r="N322" s="10"/>
      <c r="O322" s="10"/>
      <c r="P322" s="48">
        <f t="shared" si="65"/>
        <v>10000</v>
      </c>
      <c r="Q322" s="37" t="str">
        <f t="shared" si="66"/>
        <v> manuel sanchez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44"/>
      <c r="H323" s="54" t="s">
        <v>155</v>
      </c>
      <c r="I323" s="66">
        <v>1700.0</v>
      </c>
      <c r="J323" s="35"/>
      <c r="K323" s="34"/>
      <c r="L323" s="79"/>
      <c r="M323" s="80"/>
      <c r="N323" s="10"/>
      <c r="O323" s="10"/>
      <c r="P323" s="48" t="str">
        <f t="shared" si="65"/>
        <v/>
      </c>
      <c r="Q323" s="37" t="str">
        <f t="shared" si="66"/>
        <v/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54" t="s">
        <v>42</v>
      </c>
      <c r="I324" s="66">
        <v>15000.0</v>
      </c>
      <c r="J324" s="35"/>
      <c r="K324" s="34"/>
      <c r="L324" s="79"/>
      <c r="M324" s="80"/>
      <c r="N324" s="10"/>
      <c r="O324" s="10"/>
      <c r="P324" s="48" t="str">
        <f t="shared" si="65"/>
        <v/>
      </c>
      <c r="Q324" s="37" t="str">
        <f t="shared" si="66"/>
        <v/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238"/>
      <c r="H325" s="54" t="s">
        <v>146</v>
      </c>
      <c r="I325" s="66">
        <v>25000.0</v>
      </c>
      <c r="J325" s="35"/>
      <c r="K325" s="34"/>
      <c r="L325" s="79"/>
      <c r="M325" s="80"/>
      <c r="N325" s="10"/>
      <c r="O325" s="10"/>
      <c r="P325" s="48" t="str">
        <f t="shared" si="65"/>
        <v/>
      </c>
      <c r="Q325" s="37" t="str">
        <f t="shared" si="66"/>
        <v/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44"/>
      <c r="H326" s="54" t="s">
        <v>44</v>
      </c>
      <c r="I326" s="66">
        <v>8000.0</v>
      </c>
      <c r="J326" s="35"/>
      <c r="K326" s="34"/>
      <c r="L326" s="79"/>
      <c r="M326" s="80"/>
      <c r="N326" s="10"/>
      <c r="O326" s="10"/>
      <c r="P326" s="48" t="str">
        <f t="shared" si="65"/>
        <v/>
      </c>
      <c r="Q326" s="37" t="str">
        <f t="shared" si="66"/>
        <v/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44"/>
      <c r="H327" s="54" t="s">
        <v>156</v>
      </c>
      <c r="I327" s="66">
        <v>89000.0</v>
      </c>
      <c r="J327" s="35"/>
      <c r="K327" s="34"/>
      <c r="L327" s="79"/>
      <c r="M327" s="80"/>
      <c r="N327" s="10"/>
      <c r="O327" s="10"/>
      <c r="P327" s="48"/>
      <c r="Q327" s="37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44"/>
      <c r="H328" s="54" t="s">
        <v>155</v>
      </c>
      <c r="I328" s="66">
        <v>3000.0</v>
      </c>
      <c r="J328" s="35"/>
      <c r="K328" s="34"/>
      <c r="L328" s="79"/>
      <c r="M328" s="80"/>
      <c r="N328" s="10"/>
      <c r="O328" s="10"/>
      <c r="P328" s="48" t="str">
        <f>IF(COUNTIF(H322,"*vale*"),I322,"")</f>
        <v/>
      </c>
      <c r="Q328" s="37" t="str">
        <f>IF(COUNTIF(H322,"*vale*"),MID(H322,5,70),"")</f>
        <v/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44"/>
      <c r="H329" s="54" t="s">
        <v>148</v>
      </c>
      <c r="I329" s="66">
        <v>10000.0</v>
      </c>
      <c r="J329" s="35"/>
      <c r="K329" s="34"/>
      <c r="L329" s="189"/>
      <c r="M329" s="80"/>
      <c r="N329" s="10"/>
      <c r="O329" s="10"/>
      <c r="P329" s="48"/>
      <c r="Q329" s="37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44"/>
      <c r="H330" s="54" t="s">
        <v>145</v>
      </c>
      <c r="I330" s="66">
        <v>36000.0</v>
      </c>
      <c r="J330" s="35"/>
      <c r="K330" s="34"/>
      <c r="L330" s="79"/>
      <c r="M330" s="80"/>
      <c r="N330" s="10"/>
      <c r="O330" s="10"/>
      <c r="P330" s="48">
        <f t="shared" ref="P330:P335" si="67">IF(COUNTIF(H324,"*vale*"),I324,"")</f>
        <v>15000</v>
      </c>
      <c r="Q330" s="37" t="str">
        <f t="shared" ref="Q330:Q335" si="68">IF(COUNTIF(H324,"*vale*"),MID(H324,5,70),"")</f>
        <v> eli morinigo</v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44"/>
      <c r="H331" s="54" t="s">
        <v>49</v>
      </c>
      <c r="I331" s="35"/>
      <c r="J331" s="35"/>
      <c r="K331" s="34"/>
      <c r="L331" s="121">
        <v>191700.0</v>
      </c>
      <c r="M331" s="80"/>
      <c r="N331" s="10"/>
      <c r="O331" s="10"/>
      <c r="P331" s="48">
        <f t="shared" si="67"/>
        <v>25000</v>
      </c>
      <c r="Q331" s="37" t="str">
        <f t="shared" si="68"/>
        <v> julio sosa</v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61">
        <v>45318.0</v>
      </c>
      <c r="H332" s="54" t="s">
        <v>157</v>
      </c>
      <c r="I332" s="66">
        <v>10000.0</v>
      </c>
      <c r="J332" s="35"/>
      <c r="K332" s="34"/>
      <c r="L332" s="79"/>
      <c r="M332" s="80"/>
      <c r="N332" s="10"/>
      <c r="O332" s="10"/>
      <c r="P332" s="48" t="str">
        <f t="shared" si="67"/>
        <v/>
      </c>
      <c r="Q332" s="37" t="str">
        <f t="shared" si="68"/>
        <v/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44"/>
      <c r="H333" s="54" t="s">
        <v>44</v>
      </c>
      <c r="I333" s="66">
        <v>8000.0</v>
      </c>
      <c r="J333" s="35"/>
      <c r="K333" s="34"/>
      <c r="L333" s="79"/>
      <c r="M333" s="80"/>
      <c r="N333" s="10"/>
      <c r="O333" s="10"/>
      <c r="P333" s="48" t="str">
        <f t="shared" si="67"/>
        <v/>
      </c>
      <c r="Q333" s="37" t="str">
        <f t="shared" si="68"/>
        <v/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44"/>
      <c r="H334" s="54" t="s">
        <v>105</v>
      </c>
      <c r="I334" s="66">
        <v>8000.0</v>
      </c>
      <c r="J334" s="35"/>
      <c r="K334" s="34"/>
      <c r="L334" s="79"/>
      <c r="M334" s="80"/>
      <c r="N334" s="10"/>
      <c r="O334" s="10"/>
      <c r="P334" s="48" t="str">
        <f t="shared" si="67"/>
        <v/>
      </c>
      <c r="Q334" s="37" t="str">
        <f t="shared" si="68"/>
        <v/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44"/>
      <c r="H335" s="54" t="s">
        <v>81</v>
      </c>
      <c r="I335" s="66">
        <v>10000.0</v>
      </c>
      <c r="J335" s="35"/>
      <c r="K335" s="34"/>
      <c r="L335" s="79"/>
      <c r="M335" s="80"/>
      <c r="N335" s="10"/>
      <c r="O335" s="10"/>
      <c r="P335" s="48">
        <f t="shared" si="67"/>
        <v>10000</v>
      </c>
      <c r="Q335" s="37" t="str">
        <f t="shared" si="68"/>
        <v> mariano ocampo</v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239">
        <v>45319.0</v>
      </c>
      <c r="H336" s="130" t="s">
        <v>109</v>
      </c>
      <c r="I336" s="176">
        <v>10000.0</v>
      </c>
      <c r="J336" s="93"/>
      <c r="K336" s="128"/>
      <c r="L336" s="79"/>
      <c r="M336" s="80"/>
      <c r="N336" s="10"/>
      <c r="O336" s="10"/>
      <c r="P336" s="48"/>
      <c r="Q336" s="37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91"/>
      <c r="H337" s="130" t="s">
        <v>158</v>
      </c>
      <c r="I337" s="176">
        <v>20000.0</v>
      </c>
      <c r="J337" s="93"/>
      <c r="K337" s="128"/>
      <c r="L337" s="79"/>
      <c r="M337" s="80"/>
      <c r="N337" s="10"/>
      <c r="O337" s="10"/>
      <c r="P337" s="48" t="str">
        <f t="shared" ref="P337:P354" si="69">IF(COUNTIF(H331,"*vale*"),I331,"")</f>
        <v/>
      </c>
      <c r="Q337" s="37" t="str">
        <f t="shared" ref="Q337:Q354" si="70">IF(COUNTIF(H331,"*vale*"),MID(H331,5,70),"")</f>
        <v/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91"/>
      <c r="H338" s="130" t="s">
        <v>42</v>
      </c>
      <c r="I338" s="176">
        <v>5000.0</v>
      </c>
      <c r="J338" s="93"/>
      <c r="K338" s="128"/>
      <c r="L338" s="79"/>
      <c r="M338" s="80"/>
      <c r="N338" s="10"/>
      <c r="O338" s="10"/>
      <c r="P338" s="48">
        <f t="shared" si="69"/>
        <v>10000</v>
      </c>
      <c r="Q338" s="37" t="str">
        <f t="shared" si="70"/>
        <v> walter fernandez</v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240"/>
      <c r="H339" s="54" t="s">
        <v>159</v>
      </c>
      <c r="I339" s="66">
        <v>35000.0</v>
      </c>
      <c r="J339" s="35"/>
      <c r="K339" s="34"/>
      <c r="L339" s="79"/>
      <c r="M339" s="80"/>
      <c r="N339" s="10"/>
      <c r="O339" s="10"/>
      <c r="P339" s="48" t="str">
        <f t="shared" si="69"/>
        <v/>
      </c>
      <c r="Q339" s="37" t="str">
        <f t="shared" si="70"/>
        <v/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102"/>
      <c r="H340" s="54" t="s">
        <v>78</v>
      </c>
      <c r="I340" s="66">
        <v>5000.0</v>
      </c>
      <c r="J340" s="35"/>
      <c r="K340" s="34"/>
      <c r="L340" s="79"/>
      <c r="M340" s="80"/>
      <c r="N340" s="10"/>
      <c r="O340" s="10"/>
      <c r="P340" s="48" t="str">
        <f t="shared" si="69"/>
        <v/>
      </c>
      <c r="Q340" s="37" t="str">
        <f t="shared" si="70"/>
        <v/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44"/>
      <c r="H341" s="54" t="s">
        <v>44</v>
      </c>
      <c r="I341" s="66">
        <v>8000.0</v>
      </c>
      <c r="J341" s="35"/>
      <c r="K341" s="34"/>
      <c r="L341" s="79"/>
      <c r="M341" s="80"/>
      <c r="N341" s="10"/>
      <c r="O341" s="10"/>
      <c r="P341" s="48">
        <f t="shared" si="69"/>
        <v>10000</v>
      </c>
      <c r="Q341" s="37" t="str">
        <f t="shared" si="70"/>
        <v> leo barrera</v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44"/>
      <c r="H342" s="130" t="s">
        <v>61</v>
      </c>
      <c r="I342" s="66">
        <v>10000.0</v>
      </c>
      <c r="J342" s="35"/>
      <c r="K342" s="34"/>
      <c r="L342" s="79"/>
      <c r="M342" s="80"/>
      <c r="N342" s="10"/>
      <c r="O342" s="10"/>
      <c r="P342" s="48">
        <f t="shared" si="69"/>
        <v>10000</v>
      </c>
      <c r="Q342" s="37" t="str">
        <f t="shared" si="70"/>
        <v> osvaldo peruzzi</v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61">
        <v>45320.0</v>
      </c>
      <c r="H343" s="54" t="s">
        <v>86</v>
      </c>
      <c r="I343" s="66">
        <v>167938.0</v>
      </c>
      <c r="J343" s="35"/>
      <c r="K343" s="34"/>
      <c r="L343" s="79"/>
      <c r="M343" s="80"/>
      <c r="N343" s="10"/>
      <c r="O343" s="10"/>
      <c r="P343" s="48">
        <f t="shared" si="69"/>
        <v>20000</v>
      </c>
      <c r="Q343" s="37" t="str">
        <f t="shared" si="70"/>
        <v> facundo luna</v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44"/>
      <c r="H344" s="54" t="s">
        <v>160</v>
      </c>
      <c r="I344" s="66">
        <v>61855.0</v>
      </c>
      <c r="J344" s="35"/>
      <c r="K344" s="34"/>
      <c r="L344" s="79"/>
      <c r="M344" s="80"/>
      <c r="N344" s="10"/>
      <c r="O344" s="10"/>
      <c r="P344" s="48">
        <f t="shared" si="69"/>
        <v>5000</v>
      </c>
      <c r="Q344" s="37" t="str">
        <f t="shared" si="70"/>
        <v> eli morinigo</v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44"/>
      <c r="H345" s="54" t="s">
        <v>85</v>
      </c>
      <c r="I345" s="66">
        <v>248000.0</v>
      </c>
      <c r="J345" s="35"/>
      <c r="K345" s="34"/>
      <c r="L345" s="79"/>
      <c r="M345" s="80"/>
      <c r="N345" s="10"/>
      <c r="O345" s="10"/>
      <c r="P345" s="48" t="str">
        <f t="shared" si="69"/>
        <v/>
      </c>
      <c r="Q345" s="37" t="str">
        <f t="shared" si="70"/>
        <v/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44"/>
      <c r="H346" s="54" t="s">
        <v>85</v>
      </c>
      <c r="I346" s="66">
        <v>30000.0</v>
      </c>
      <c r="J346" s="35"/>
      <c r="K346" s="34"/>
      <c r="L346" s="79"/>
      <c r="M346" s="80"/>
      <c r="N346" s="10"/>
      <c r="O346" s="10"/>
      <c r="P346" s="48">
        <f t="shared" si="69"/>
        <v>5000</v>
      </c>
      <c r="Q346" s="37" t="str">
        <f t="shared" si="70"/>
        <v> carlos reyes</v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44"/>
      <c r="H347" s="54" t="s">
        <v>51</v>
      </c>
      <c r="I347" s="66">
        <v>49751.5</v>
      </c>
      <c r="J347" s="35"/>
      <c r="K347" s="34"/>
      <c r="L347" s="79"/>
      <c r="M347" s="80"/>
      <c r="N347" s="10"/>
      <c r="O347" s="10"/>
      <c r="P347" s="48" t="str">
        <f t="shared" si="69"/>
        <v/>
      </c>
      <c r="Q347" s="37" t="str">
        <f t="shared" si="70"/>
        <v/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44"/>
      <c r="H348" s="54" t="s">
        <v>51</v>
      </c>
      <c r="I348" s="66">
        <v>76458.32</v>
      </c>
      <c r="J348" s="35"/>
      <c r="K348" s="34"/>
      <c r="L348" s="79"/>
      <c r="M348" s="80"/>
      <c r="N348" s="10"/>
      <c r="O348" s="10"/>
      <c r="P348" s="48">
        <f t="shared" si="69"/>
        <v>10000</v>
      </c>
      <c r="Q348" s="37" t="str">
        <f t="shared" si="70"/>
        <v> hilda diaz</v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44"/>
      <c r="H349" s="54" t="s">
        <v>161</v>
      </c>
      <c r="I349" s="66">
        <v>32270.0</v>
      </c>
      <c r="J349" s="35"/>
      <c r="K349" s="34"/>
      <c r="L349" s="79"/>
      <c r="M349" s="80"/>
      <c r="N349" s="10"/>
      <c r="O349" s="10"/>
      <c r="P349" s="48" t="str">
        <f t="shared" si="69"/>
        <v/>
      </c>
      <c r="Q349" s="37" t="str">
        <f t="shared" si="70"/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44"/>
      <c r="H350" s="54" t="s">
        <v>53</v>
      </c>
      <c r="I350" s="66">
        <v>49850.0</v>
      </c>
      <c r="J350" s="35"/>
      <c r="K350" s="34"/>
      <c r="L350" s="79"/>
      <c r="M350" s="80"/>
      <c r="N350" s="10"/>
      <c r="O350" s="10"/>
      <c r="P350" s="48" t="str">
        <f t="shared" si="69"/>
        <v/>
      </c>
      <c r="Q350" s="37" t="str">
        <f t="shared" si="70"/>
        <v/>
      </c>
      <c r="R350" s="215"/>
      <c r="S350" s="215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44"/>
      <c r="H351" s="54" t="s">
        <v>127</v>
      </c>
      <c r="I351" s="66">
        <v>7000.0</v>
      </c>
      <c r="J351" s="35"/>
      <c r="K351" s="34"/>
      <c r="L351" s="79"/>
      <c r="M351" s="80"/>
      <c r="N351" s="10"/>
      <c r="O351" s="10"/>
      <c r="P351" s="48" t="str">
        <f t="shared" si="69"/>
        <v/>
      </c>
      <c r="Q351" s="37" t="str">
        <f t="shared" si="70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44"/>
      <c r="H352" s="54" t="s">
        <v>111</v>
      </c>
      <c r="I352" s="66">
        <v>63000.0</v>
      </c>
      <c r="J352" s="35"/>
      <c r="K352" s="34"/>
      <c r="L352" s="79"/>
      <c r="M352" s="80"/>
      <c r="N352" s="10"/>
      <c r="O352" s="10"/>
      <c r="P352" s="48" t="str">
        <f t="shared" si="69"/>
        <v/>
      </c>
      <c r="Q352" s="37" t="str">
        <f t="shared" si="70"/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130" t="s">
        <v>162</v>
      </c>
      <c r="I353" s="66">
        <v>482000.0</v>
      </c>
      <c r="J353" s="35"/>
      <c r="K353" s="34"/>
      <c r="L353" s="79"/>
      <c r="M353" s="80"/>
      <c r="N353" s="10"/>
      <c r="O353" s="10"/>
      <c r="P353" s="48" t="str">
        <f t="shared" si="69"/>
        <v/>
      </c>
      <c r="Q353" s="37" t="str">
        <f t="shared" si="70"/>
        <v/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61">
        <v>45320.0</v>
      </c>
      <c r="H354" s="130" t="s">
        <v>39</v>
      </c>
      <c r="I354" s="66">
        <v>5200.0</v>
      </c>
      <c r="J354" s="35"/>
      <c r="K354" s="34"/>
      <c r="L354" s="79"/>
      <c r="M354" s="80"/>
      <c r="N354" s="10"/>
      <c r="O354" s="10"/>
      <c r="P354" s="48" t="str">
        <f t="shared" si="69"/>
        <v/>
      </c>
      <c r="Q354" s="37" t="str">
        <f t="shared" si="70"/>
        <v/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44"/>
      <c r="H355" s="54" t="s">
        <v>155</v>
      </c>
      <c r="I355" s="66">
        <v>4900.0</v>
      </c>
      <c r="J355" s="35"/>
      <c r="K355" s="34"/>
      <c r="L355" s="79"/>
      <c r="M355" s="80"/>
      <c r="N355" s="10"/>
      <c r="O355" s="10"/>
      <c r="P355" s="48" t="str">
        <f t="shared" ref="P355:P356" si="71">IF(COUNTIF(H348,"*vale*"),I348,"")</f>
        <v/>
      </c>
      <c r="Q355" s="37" t="str">
        <f t="shared" ref="Q355:Q356" si="72">IF(COUNTIF(H348,"*vale*"),MID(H348,5,70),"")</f>
        <v/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44"/>
      <c r="H356" s="54" t="s">
        <v>42</v>
      </c>
      <c r="I356" s="66">
        <v>5000.0</v>
      </c>
      <c r="J356" s="35"/>
      <c r="K356" s="34"/>
      <c r="L356" s="79"/>
      <c r="M356" s="80"/>
      <c r="N356" s="10"/>
      <c r="O356" s="10"/>
      <c r="P356" s="48" t="str">
        <f t="shared" si="71"/>
        <v/>
      </c>
      <c r="Q356" s="37" t="str">
        <f t="shared" si="72"/>
        <v/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44"/>
      <c r="H357" s="54" t="s">
        <v>43</v>
      </c>
      <c r="I357" s="66">
        <v>5000.0</v>
      </c>
      <c r="J357" s="35"/>
      <c r="K357" s="34"/>
      <c r="L357" s="79"/>
      <c r="M357" s="80"/>
      <c r="N357" s="10"/>
      <c r="O357" s="10"/>
      <c r="P357" s="48" t="str">
        <f t="shared" ref="P357:P360" si="73">IF(COUNTIF(H351,"*vale*"),I351,"")</f>
        <v/>
      </c>
      <c r="Q357" s="37" t="str">
        <f t="shared" ref="Q357:Q363" si="74">IF(COUNTIF(H351,"*vale*"),MID(H351,5,70),"")</f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44"/>
      <c r="H358" s="236" t="s">
        <v>112</v>
      </c>
      <c r="I358" s="66">
        <v>5000.0</v>
      </c>
      <c r="J358" s="35"/>
      <c r="K358" s="34"/>
      <c r="L358" s="79"/>
      <c r="M358" s="80"/>
      <c r="N358" s="10"/>
      <c r="O358" s="10"/>
      <c r="P358" s="48" t="str">
        <f t="shared" si="73"/>
        <v/>
      </c>
      <c r="Q358" s="37" t="str">
        <f t="shared" si="74"/>
        <v/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44"/>
      <c r="H359" s="241" t="s">
        <v>138</v>
      </c>
      <c r="I359" s="66">
        <v>5000.0</v>
      </c>
      <c r="J359" s="35"/>
      <c r="K359" s="34"/>
      <c r="L359" s="79"/>
      <c r="M359" s="80"/>
      <c r="N359" s="10"/>
      <c r="O359" s="10"/>
      <c r="P359" s="48" t="str">
        <f t="shared" si="73"/>
        <v/>
      </c>
      <c r="Q359" s="37" t="str">
        <f t="shared" si="74"/>
        <v/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44"/>
      <c r="H360" s="54" t="s">
        <v>80</v>
      </c>
      <c r="I360" s="66">
        <v>5000.0</v>
      </c>
      <c r="J360" s="35"/>
      <c r="K360" s="34"/>
      <c r="L360" s="79"/>
      <c r="M360" s="80"/>
      <c r="N360" s="10"/>
      <c r="O360" s="10"/>
      <c r="P360" s="48" t="str">
        <f t="shared" si="73"/>
        <v/>
      </c>
      <c r="Q360" s="37" t="str">
        <f t="shared" si="74"/>
        <v/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44"/>
      <c r="H361" s="54" t="s">
        <v>148</v>
      </c>
      <c r="I361" s="66">
        <v>15000.0</v>
      </c>
      <c r="J361" s="35"/>
      <c r="K361" s="34"/>
      <c r="L361" s="79"/>
      <c r="M361" s="80"/>
      <c r="N361" s="10"/>
      <c r="O361" s="10"/>
      <c r="P361" s="48" t="str">
        <f>IF(COUNTIF(H355,"*vale*"),I358,"")</f>
        <v/>
      </c>
      <c r="Q361" s="37" t="str">
        <f t="shared" si="74"/>
        <v/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44"/>
      <c r="H362" s="54" t="s">
        <v>61</v>
      </c>
      <c r="I362" s="66">
        <v>5000.0</v>
      </c>
      <c r="J362" s="35"/>
      <c r="K362" s="34"/>
      <c r="L362" s="79"/>
      <c r="M362" s="80"/>
      <c r="N362" s="10"/>
      <c r="O362" s="10"/>
      <c r="P362" s="48">
        <f t="shared" ref="P362:P363" si="75">IF(COUNTIF(H356,"*vale*"),I356,"")</f>
        <v>5000</v>
      </c>
      <c r="Q362" s="37" t="str">
        <f t="shared" si="74"/>
        <v> eli morinigo</v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44"/>
      <c r="H363" s="54" t="s">
        <v>105</v>
      </c>
      <c r="I363" s="66">
        <v>8000.0</v>
      </c>
      <c r="J363" s="35"/>
      <c r="K363" s="34"/>
      <c r="L363" s="79"/>
      <c r="M363" s="80"/>
      <c r="N363" s="10"/>
      <c r="O363" s="10"/>
      <c r="P363" s="48">
        <f t="shared" si="75"/>
        <v>5000</v>
      </c>
      <c r="Q363" s="37" t="str">
        <f t="shared" si="74"/>
        <v> talia gomez</v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61"/>
      <c r="H364" s="54" t="s">
        <v>49</v>
      </c>
      <c r="I364" s="66"/>
      <c r="J364" s="35"/>
      <c r="K364" s="34"/>
      <c r="L364" s="121">
        <v>184600.0</v>
      </c>
      <c r="M364" s="80"/>
      <c r="N364" s="10"/>
      <c r="O364" s="10"/>
      <c r="P364" s="48"/>
      <c r="Q364" s="37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61">
        <v>45321.0</v>
      </c>
      <c r="H365" s="54" t="s">
        <v>70</v>
      </c>
      <c r="I365" s="66">
        <v>8000.0</v>
      </c>
      <c r="J365" s="35"/>
      <c r="K365" s="34"/>
      <c r="L365" s="79"/>
      <c r="M365" s="80"/>
      <c r="N365" s="10"/>
      <c r="O365" s="10"/>
      <c r="P365" s="48">
        <f t="shared" ref="P365:P370" si="76">IF(COUNTIF(H358,"*vale*"),I358,"")</f>
        <v>5000</v>
      </c>
      <c r="Q365" s="37" t="str">
        <f t="shared" ref="Q365:Q370" si="77">IF(COUNTIF(H358,"*vale*"),MID(H358,5,70),"")</f>
        <v> milagros olea</v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44"/>
      <c r="H366" s="54" t="s">
        <v>64</v>
      </c>
      <c r="I366" s="66">
        <v>82500.0</v>
      </c>
      <c r="J366" s="35"/>
      <c r="K366" s="34"/>
      <c r="L366" s="79"/>
      <c r="M366" s="80"/>
      <c r="N366" s="10"/>
      <c r="O366" s="10"/>
      <c r="P366" s="48">
        <f t="shared" si="76"/>
        <v>5000</v>
      </c>
      <c r="Q366" s="37" t="str">
        <f t="shared" si="77"/>
        <v> yamila monzon</v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44"/>
      <c r="H367" s="54" t="s">
        <v>51</v>
      </c>
      <c r="I367" s="66">
        <v>80687.46</v>
      </c>
      <c r="J367" s="35"/>
      <c r="K367" s="34"/>
      <c r="L367" s="79"/>
      <c r="M367" s="80"/>
      <c r="N367" s="10"/>
      <c r="O367" s="10"/>
      <c r="P367" s="48">
        <f t="shared" si="76"/>
        <v>5000</v>
      </c>
      <c r="Q367" s="37" t="str">
        <f t="shared" si="77"/>
        <v> carlos carballo</v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44"/>
      <c r="H368" s="54" t="s">
        <v>163</v>
      </c>
      <c r="I368" s="66">
        <v>19500.0</v>
      </c>
      <c r="J368" s="35"/>
      <c r="K368" s="34"/>
      <c r="L368" s="79"/>
      <c r="M368" s="80"/>
      <c r="N368" s="10"/>
      <c r="O368" s="10"/>
      <c r="P368" s="48">
        <f t="shared" si="76"/>
        <v>15000</v>
      </c>
      <c r="Q368" s="37" t="str">
        <f t="shared" si="77"/>
        <v> mariano ocampo</v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61">
        <v>45321.0</v>
      </c>
      <c r="H369" s="54" t="s">
        <v>164</v>
      </c>
      <c r="I369" s="66">
        <v>8000.0</v>
      </c>
      <c r="J369" s="35"/>
      <c r="K369" s="34"/>
      <c r="L369" s="132"/>
      <c r="M369" s="80"/>
      <c r="N369" s="10"/>
      <c r="O369" s="10"/>
      <c r="P369" s="48">
        <f t="shared" si="76"/>
        <v>5000</v>
      </c>
      <c r="Q369" s="37" t="str">
        <f t="shared" si="77"/>
        <v> hilda diaz</v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44"/>
      <c r="H370" s="54" t="s">
        <v>165</v>
      </c>
      <c r="I370" s="66">
        <v>1350.0</v>
      </c>
      <c r="J370" s="35"/>
      <c r="K370" s="34"/>
      <c r="L370" s="242"/>
      <c r="M370" s="80"/>
      <c r="N370" s="10"/>
      <c r="O370" s="10"/>
      <c r="P370" s="48" t="str">
        <f t="shared" si="76"/>
        <v/>
      </c>
      <c r="Q370" s="37" t="str">
        <f t="shared" si="77"/>
        <v/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44"/>
      <c r="H371" s="54" t="s">
        <v>138</v>
      </c>
      <c r="I371" s="66">
        <v>5000.0</v>
      </c>
      <c r="J371" s="35"/>
      <c r="K371" s="34"/>
      <c r="L371" s="242"/>
      <c r="M371" s="80"/>
      <c r="N371" s="10"/>
      <c r="O371" s="10"/>
      <c r="P371" s="48" t="str">
        <f>IF(COUNTIF(H365,"*vale*"),I365,"")</f>
        <v/>
      </c>
      <c r="Q371" s="37" t="str">
        <f>IF(COUNTIF(H365,"*vale*"),MID(H365,5,70),"")</f>
        <v/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44"/>
      <c r="H372" s="54" t="s">
        <v>166</v>
      </c>
      <c r="I372" s="66">
        <v>40000.0</v>
      </c>
      <c r="J372" s="35"/>
      <c r="K372" s="34"/>
      <c r="L372" s="243"/>
      <c r="M372" s="80"/>
      <c r="N372" s="10"/>
      <c r="O372" s="10"/>
      <c r="P372" s="48"/>
      <c r="Q372" s="37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54" t="s">
        <v>78</v>
      </c>
      <c r="I373" s="66">
        <v>15000.0</v>
      </c>
      <c r="J373" s="35"/>
      <c r="K373" s="34"/>
      <c r="L373" s="242"/>
      <c r="M373" s="80"/>
      <c r="N373" s="10"/>
      <c r="O373" s="10"/>
      <c r="P373" s="48" t="str">
        <f t="shared" ref="P373:P388" si="78">IF(COUNTIF(H367,"*vale*"),I367,"")</f>
        <v/>
      </c>
      <c r="Q373" s="37" t="str">
        <f t="shared" ref="Q373:Q388" si="79">IF(COUNTIF(H367,"*vale*"),MID(H367,5,70),"")</f>
        <v/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2.0" customHeight="1">
      <c r="A374" s="22"/>
      <c r="B374" s="4"/>
      <c r="C374" s="10"/>
      <c r="D374" s="9"/>
      <c r="E374" s="9"/>
      <c r="F374" s="43"/>
      <c r="G374" s="44"/>
      <c r="H374" s="54" t="s">
        <v>44</v>
      </c>
      <c r="I374" s="66">
        <v>8000.0</v>
      </c>
      <c r="J374" s="35"/>
      <c r="K374" s="34"/>
      <c r="L374" s="242"/>
      <c r="M374" s="80"/>
      <c r="N374" s="10"/>
      <c r="O374" s="10"/>
      <c r="P374" s="48" t="str">
        <f t="shared" si="78"/>
        <v/>
      </c>
      <c r="Q374" s="37" t="str">
        <f t="shared" si="79"/>
        <v/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2.0" customHeight="1">
      <c r="A375" s="22"/>
      <c r="B375" s="4"/>
      <c r="C375" s="10"/>
      <c r="D375" s="9"/>
      <c r="E375" s="9"/>
      <c r="F375" s="43"/>
      <c r="G375" s="232"/>
      <c r="H375" s="236" t="s">
        <v>80</v>
      </c>
      <c r="I375" s="237">
        <v>5000.0</v>
      </c>
      <c r="J375" s="35"/>
      <c r="K375" s="34"/>
      <c r="L375" s="242"/>
      <c r="M375" s="80"/>
      <c r="N375" s="10"/>
      <c r="O375" s="10"/>
      <c r="P375" s="48" t="str">
        <f t="shared" si="78"/>
        <v/>
      </c>
      <c r="Q375" s="37" t="str">
        <f t="shared" si="79"/>
        <v/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0" customHeight="1">
      <c r="A376" s="22"/>
      <c r="B376" s="4"/>
      <c r="C376" s="10"/>
      <c r="D376" s="9"/>
      <c r="E376" s="9"/>
      <c r="F376" s="43"/>
      <c r="G376" s="44"/>
      <c r="H376" s="54" t="s">
        <v>145</v>
      </c>
      <c r="I376" s="66">
        <v>10000.0</v>
      </c>
      <c r="J376" s="35"/>
      <c r="K376" s="34"/>
      <c r="L376" s="242"/>
      <c r="M376" s="80"/>
      <c r="N376" s="10"/>
      <c r="O376" s="10"/>
      <c r="P376" s="48" t="str">
        <f t="shared" si="78"/>
        <v/>
      </c>
      <c r="Q376" s="37" t="str">
        <f t="shared" si="79"/>
        <v/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0" customHeight="1">
      <c r="A377" s="22"/>
      <c r="B377" s="4"/>
      <c r="C377" s="10"/>
      <c r="D377" s="9"/>
      <c r="E377" s="9"/>
      <c r="F377" s="43"/>
      <c r="G377" s="44"/>
      <c r="H377" s="54" t="s">
        <v>148</v>
      </c>
      <c r="I377" s="66">
        <v>10000.0</v>
      </c>
      <c r="J377" s="35"/>
      <c r="K377" s="34"/>
      <c r="L377" s="242"/>
      <c r="M377" s="80"/>
      <c r="N377" s="10"/>
      <c r="O377" s="10"/>
      <c r="P377" s="48">
        <f t="shared" si="78"/>
        <v>5000</v>
      </c>
      <c r="Q377" s="37" t="str">
        <f t="shared" si="79"/>
        <v> yamila monzon</v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0" customHeight="1">
      <c r="A378" s="22"/>
      <c r="B378" s="4"/>
      <c r="C378" s="10"/>
      <c r="D378" s="9"/>
      <c r="E378" s="9"/>
      <c r="F378" s="43"/>
      <c r="G378" s="44"/>
      <c r="H378" s="54" t="s">
        <v>81</v>
      </c>
      <c r="I378" s="66">
        <v>10000.0</v>
      </c>
      <c r="J378" s="35"/>
      <c r="K378" s="34"/>
      <c r="L378" s="242"/>
      <c r="M378" s="80"/>
      <c r="N378" s="10"/>
      <c r="O378" s="10"/>
      <c r="P378" s="48" t="str">
        <f t="shared" si="78"/>
        <v/>
      </c>
      <c r="Q378" s="37" t="str">
        <f t="shared" si="79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44"/>
      <c r="H379" s="54" t="s">
        <v>49</v>
      </c>
      <c r="I379" s="35"/>
      <c r="J379" s="35"/>
      <c r="K379" s="34"/>
      <c r="L379" s="244">
        <v>227200.0</v>
      </c>
      <c r="M379" s="80"/>
      <c r="N379" s="10"/>
      <c r="O379" s="10"/>
      <c r="P379" s="48">
        <f t="shared" si="78"/>
        <v>15000</v>
      </c>
      <c r="Q379" s="37" t="str">
        <f t="shared" si="79"/>
        <v> carlos reyes</v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61">
        <v>45322.0</v>
      </c>
      <c r="H380" s="54" t="s">
        <v>55</v>
      </c>
      <c r="I380" s="66">
        <v>20400.0</v>
      </c>
      <c r="J380" s="35"/>
      <c r="K380" s="34"/>
      <c r="L380" s="242"/>
      <c r="M380" s="80"/>
      <c r="N380" s="10"/>
      <c r="O380" s="10"/>
      <c r="P380" s="48" t="str">
        <f t="shared" si="78"/>
        <v/>
      </c>
      <c r="Q380" s="37" t="str">
        <f t="shared" si="79"/>
        <v/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44"/>
      <c r="H381" s="54" t="s">
        <v>167</v>
      </c>
      <c r="I381" s="66">
        <v>3000.0</v>
      </c>
      <c r="J381" s="35"/>
      <c r="K381" s="34"/>
      <c r="L381" s="242"/>
      <c r="M381" s="80"/>
      <c r="N381" s="10"/>
      <c r="O381" s="10"/>
      <c r="P381" s="48">
        <f t="shared" si="78"/>
        <v>5000</v>
      </c>
      <c r="Q381" s="37" t="str">
        <f t="shared" si="79"/>
        <v> carlos carballo</v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44"/>
      <c r="H382" s="54" t="s">
        <v>168</v>
      </c>
      <c r="I382" s="66">
        <v>7500.0</v>
      </c>
      <c r="J382" s="35"/>
      <c r="K382" s="34"/>
      <c r="L382" s="242"/>
      <c r="M382" s="80"/>
      <c r="N382" s="10"/>
      <c r="O382" s="10"/>
      <c r="P382" s="48">
        <f t="shared" si="78"/>
        <v>10000</v>
      </c>
      <c r="Q382" s="37" t="str">
        <f t="shared" si="79"/>
        <v> ramiro farias</v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0" customHeight="1">
      <c r="A383" s="22"/>
      <c r="B383" s="4"/>
      <c r="C383" s="10"/>
      <c r="D383" s="9"/>
      <c r="E383" s="9"/>
      <c r="F383" s="43"/>
      <c r="G383" s="44"/>
      <c r="H383" s="54" t="s">
        <v>169</v>
      </c>
      <c r="I383" s="66">
        <v>11000.0</v>
      </c>
      <c r="J383" s="35"/>
      <c r="K383" s="34"/>
      <c r="L383" s="242"/>
      <c r="M383" s="80"/>
      <c r="N383" s="10"/>
      <c r="O383" s="10"/>
      <c r="P383" s="48">
        <f t="shared" si="78"/>
        <v>10000</v>
      </c>
      <c r="Q383" s="37" t="str">
        <f t="shared" si="79"/>
        <v> mariano ocampo</v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0" customHeight="1">
      <c r="A384" s="22"/>
      <c r="B384" s="4"/>
      <c r="C384" s="10"/>
      <c r="D384" s="9"/>
      <c r="E384" s="9"/>
      <c r="F384" s="43"/>
      <c r="G384" s="44"/>
      <c r="H384" s="54" t="s">
        <v>170</v>
      </c>
      <c r="I384" s="66">
        <v>4500.0</v>
      </c>
      <c r="J384" s="35"/>
      <c r="K384" s="34"/>
      <c r="L384" s="242"/>
      <c r="M384" s="80"/>
      <c r="N384" s="10"/>
      <c r="O384" s="10"/>
      <c r="P384" s="48">
        <f t="shared" si="78"/>
        <v>10000</v>
      </c>
      <c r="Q384" s="37" t="str">
        <f t="shared" si="79"/>
        <v> leo barrera</v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0" customHeight="1">
      <c r="A385" s="22"/>
      <c r="B385" s="4"/>
      <c r="C385" s="10"/>
      <c r="D385" s="9"/>
      <c r="E385" s="9"/>
      <c r="F385" s="43"/>
      <c r="G385" s="44"/>
      <c r="H385" s="54" t="s">
        <v>169</v>
      </c>
      <c r="I385" s="66">
        <v>7500.0</v>
      </c>
      <c r="J385" s="35"/>
      <c r="K385" s="34"/>
      <c r="L385" s="243"/>
      <c r="M385" s="80"/>
      <c r="N385" s="10"/>
      <c r="O385" s="10"/>
      <c r="P385" s="48" t="str">
        <f t="shared" si="78"/>
        <v/>
      </c>
      <c r="Q385" s="37" t="str">
        <f t="shared" si="79"/>
        <v/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0" customHeight="1">
      <c r="A386" s="22"/>
      <c r="B386" s="4"/>
      <c r="C386" s="10"/>
      <c r="D386" s="9"/>
      <c r="E386" s="9"/>
      <c r="F386" s="43"/>
      <c r="G386" s="44"/>
      <c r="H386" s="54" t="s">
        <v>137</v>
      </c>
      <c r="I386" s="66">
        <v>5000.0</v>
      </c>
      <c r="J386" s="35"/>
      <c r="K386" s="34"/>
      <c r="L386" s="242"/>
      <c r="M386" s="80"/>
      <c r="N386" s="10"/>
      <c r="O386" s="10"/>
      <c r="P386" s="48" t="str">
        <f t="shared" si="78"/>
        <v/>
      </c>
      <c r="Q386" s="37" t="str">
        <f t="shared" si="79"/>
        <v/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0" customHeight="1">
      <c r="A387" s="22"/>
      <c r="B387" s="4"/>
      <c r="C387" s="10"/>
      <c r="D387" s="9"/>
      <c r="E387" s="9"/>
      <c r="F387" s="43"/>
      <c r="G387" s="44"/>
      <c r="H387" s="54" t="s">
        <v>137</v>
      </c>
      <c r="I387" s="66">
        <v>70000.0</v>
      </c>
      <c r="J387" s="35"/>
      <c r="K387" s="34"/>
      <c r="L387" s="242"/>
      <c r="M387" s="80"/>
      <c r="N387" s="10"/>
      <c r="O387" s="10"/>
      <c r="P387" s="48" t="str">
        <f t="shared" si="78"/>
        <v/>
      </c>
      <c r="Q387" s="37" t="str">
        <f t="shared" si="79"/>
        <v/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54" t="s">
        <v>61</v>
      </c>
      <c r="I388" s="66">
        <v>10000.0</v>
      </c>
      <c r="J388" s="35"/>
      <c r="K388" s="34"/>
      <c r="L388" s="242"/>
      <c r="M388" s="80"/>
      <c r="N388" s="10"/>
      <c r="O388" s="10"/>
      <c r="P388" s="48" t="str">
        <f t="shared" si="78"/>
        <v/>
      </c>
      <c r="Q388" s="37" t="str">
        <f t="shared" si="79"/>
        <v/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44"/>
      <c r="H389" s="54" t="s">
        <v>49</v>
      </c>
      <c r="I389" s="35"/>
      <c r="J389" s="35"/>
      <c r="K389" s="34"/>
      <c r="L389" s="244">
        <v>214200.0</v>
      </c>
      <c r="M389" s="80"/>
      <c r="N389" s="10"/>
      <c r="O389" s="10"/>
      <c r="P389" s="48"/>
      <c r="Q389" s="37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61">
        <v>45322.0</v>
      </c>
      <c r="H390" s="54" t="s">
        <v>50</v>
      </c>
      <c r="I390" s="66">
        <v>135637.5</v>
      </c>
      <c r="J390" s="35"/>
      <c r="K390" s="34"/>
      <c r="L390" s="242"/>
      <c r="M390" s="80"/>
      <c r="N390" s="10"/>
      <c r="O390" s="10"/>
      <c r="P390" s="48" t="str">
        <f t="shared" ref="P390:P395" si="80">IF(COUNTIF(H383,"*vale*"),I383,"")</f>
        <v/>
      </c>
      <c r="Q390" s="37" t="str">
        <f t="shared" ref="Q390:Q395" si="81">IF(COUNTIF(H383,"*vale*"),MID(H383,5,70),"")</f>
        <v/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54" t="s">
        <v>171</v>
      </c>
      <c r="I391" s="66">
        <v>73000.0</v>
      </c>
      <c r="J391" s="35"/>
      <c r="K391" s="34"/>
      <c r="L391" s="242"/>
      <c r="M391" s="80"/>
      <c r="N391" s="10"/>
      <c r="O391" s="10"/>
      <c r="P391" s="48" t="str">
        <f t="shared" si="80"/>
        <v/>
      </c>
      <c r="Q391" s="37" t="str">
        <f t="shared" si="81"/>
        <v/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54" t="s">
        <v>51</v>
      </c>
      <c r="I392" s="66">
        <v>36492.58</v>
      </c>
      <c r="J392" s="35"/>
      <c r="K392" s="34"/>
      <c r="L392" s="242"/>
      <c r="M392" s="80"/>
      <c r="N392" s="10"/>
      <c r="O392" s="10"/>
      <c r="P392" s="48" t="str">
        <f t="shared" si="80"/>
        <v/>
      </c>
      <c r="Q392" s="37" t="str">
        <f t="shared" si="81"/>
        <v/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44"/>
      <c r="H393" s="54" t="s">
        <v>52</v>
      </c>
      <c r="I393" s="66">
        <v>141450.0</v>
      </c>
      <c r="J393" s="35"/>
      <c r="K393" s="34"/>
      <c r="L393" s="242"/>
      <c r="M393" s="80"/>
      <c r="N393" s="10"/>
      <c r="O393" s="10"/>
      <c r="P393" s="48">
        <f t="shared" si="80"/>
        <v>5000</v>
      </c>
      <c r="Q393" s="37" t="str">
        <f t="shared" si="81"/>
        <v> ramon quiroz</v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4"/>
      <c r="C394" s="10"/>
      <c r="D394" s="9"/>
      <c r="E394" s="9"/>
      <c r="F394" s="43"/>
      <c r="G394" s="44"/>
      <c r="H394" s="236" t="s">
        <v>51</v>
      </c>
      <c r="I394" s="237">
        <v>67843.12</v>
      </c>
      <c r="J394" s="35"/>
      <c r="K394" s="34"/>
      <c r="L394" s="242"/>
      <c r="M394" s="80"/>
      <c r="N394" s="10"/>
      <c r="O394" s="10"/>
      <c r="P394" s="48">
        <f t="shared" si="80"/>
        <v>70000</v>
      </c>
      <c r="Q394" s="37" t="str">
        <f t="shared" si="81"/>
        <v> ramon quiroz</v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44"/>
      <c r="H395" s="245" t="s">
        <v>172</v>
      </c>
      <c r="I395" s="246">
        <v>1538.0</v>
      </c>
      <c r="J395" s="35"/>
      <c r="K395" s="34"/>
      <c r="L395" s="242"/>
      <c r="M395" s="80"/>
      <c r="N395" s="10"/>
      <c r="O395" s="10"/>
      <c r="P395" s="48">
        <f t="shared" si="80"/>
        <v>10000</v>
      </c>
      <c r="Q395" s="37" t="str">
        <f t="shared" si="81"/>
        <v> hilda diaz</v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58"/>
      <c r="I396" s="35"/>
      <c r="J396" s="35"/>
      <c r="K396" s="34"/>
      <c r="L396" s="242"/>
      <c r="M396" s="80"/>
      <c r="N396" s="10"/>
      <c r="O396" s="10"/>
      <c r="P396" s="48" t="str">
        <f>IF(COUNTIF(H390,"*vale*"),I390,"")</f>
        <v/>
      </c>
      <c r="Q396" s="37" t="str">
        <f>IF(COUNTIF(H390,"*vale*"),MID(H390,5,70),"")</f>
        <v/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58"/>
      <c r="I397" s="35"/>
      <c r="J397" s="35"/>
      <c r="K397" s="34"/>
      <c r="L397" s="242"/>
      <c r="M397" s="80"/>
      <c r="N397" s="10"/>
      <c r="O397" s="10"/>
      <c r="P397" s="48"/>
      <c r="Q397" s="37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44"/>
      <c r="H398" s="58"/>
      <c r="I398" s="35"/>
      <c r="J398" s="35"/>
      <c r="K398" s="34"/>
      <c r="L398" s="242"/>
      <c r="M398" s="80"/>
      <c r="N398" s="10"/>
      <c r="O398" s="10"/>
      <c r="P398" s="48" t="str">
        <f t="shared" ref="P398:P403" si="82">IF(COUNTIF(H391,"*vale*"),I391,"")</f>
        <v/>
      </c>
      <c r="Q398" s="37" t="str">
        <f t="shared" ref="Q398:Q403" si="83">IF(COUNTIF(H391,"*vale*"),MID(H391,5,70),"")</f>
        <v/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44"/>
      <c r="H399" s="58"/>
      <c r="I399" s="35"/>
      <c r="J399" s="35"/>
      <c r="K399" s="34"/>
      <c r="L399" s="242"/>
      <c r="M399" s="80"/>
      <c r="N399" s="10"/>
      <c r="O399" s="10"/>
      <c r="P399" s="48" t="str">
        <f t="shared" si="82"/>
        <v/>
      </c>
      <c r="Q399" s="37" t="str">
        <f t="shared" si="83"/>
        <v/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4"/>
      <c r="C400" s="10"/>
      <c r="D400" s="9"/>
      <c r="E400" s="9"/>
      <c r="F400" s="43"/>
      <c r="G400" s="44"/>
      <c r="H400" s="58"/>
      <c r="I400" s="35"/>
      <c r="J400" s="35"/>
      <c r="K400" s="34"/>
      <c r="L400" s="242"/>
      <c r="M400" s="80"/>
      <c r="N400" s="10"/>
      <c r="O400" s="10"/>
      <c r="P400" s="48" t="str">
        <f t="shared" si="82"/>
        <v/>
      </c>
      <c r="Q400" s="37" t="str">
        <f t="shared" si="83"/>
        <v/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44"/>
      <c r="H401" s="58"/>
      <c r="I401" s="35"/>
      <c r="J401" s="35"/>
      <c r="K401" s="34"/>
      <c r="L401" s="242"/>
      <c r="M401" s="80"/>
      <c r="N401" s="10"/>
      <c r="O401" s="10"/>
      <c r="P401" s="48" t="str">
        <f t="shared" si="82"/>
        <v/>
      </c>
      <c r="Q401" s="37" t="str">
        <f t="shared" si="83"/>
        <v/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44"/>
      <c r="H402" s="58"/>
      <c r="I402" s="35"/>
      <c r="J402" s="35"/>
      <c r="K402" s="34"/>
      <c r="L402" s="242"/>
      <c r="M402" s="80"/>
      <c r="N402" s="10"/>
      <c r="O402" s="10"/>
      <c r="P402" s="48" t="str">
        <f t="shared" si="82"/>
        <v/>
      </c>
      <c r="Q402" s="37" t="str">
        <f t="shared" si="83"/>
        <v/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3.5" customHeight="1">
      <c r="A403" s="22"/>
      <c r="B403" s="4"/>
      <c r="C403" s="10"/>
      <c r="D403" s="9"/>
      <c r="E403" s="9"/>
      <c r="F403" s="43"/>
      <c r="G403" s="44"/>
      <c r="H403" s="58"/>
      <c r="I403" s="35"/>
      <c r="J403" s="35"/>
      <c r="K403" s="34"/>
      <c r="L403" s="242"/>
      <c r="M403" s="80"/>
      <c r="N403" s="10"/>
      <c r="O403" s="10"/>
      <c r="P403" s="48" t="str">
        <f t="shared" si="82"/>
        <v/>
      </c>
      <c r="Q403" s="37" t="str">
        <f t="shared" si="83"/>
        <v/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3.5" customHeight="1">
      <c r="A404" s="22"/>
      <c r="B404" s="4"/>
      <c r="C404" s="10"/>
      <c r="D404" s="9"/>
      <c r="E404" s="9"/>
      <c r="F404" s="43"/>
      <c r="G404" s="44"/>
      <c r="H404" s="58"/>
      <c r="I404" s="35"/>
      <c r="J404" s="35"/>
      <c r="K404" s="34"/>
      <c r="L404" s="242"/>
      <c r="M404" s="80"/>
      <c r="N404" s="10"/>
      <c r="O404" s="10"/>
      <c r="P404" s="48" t="str">
        <f t="shared" ref="P404:P421" si="84">IF(COUNTIF(H398,"*vale*"),I398,"")</f>
        <v/>
      </c>
      <c r="Q404" s="37" t="str">
        <f t="shared" ref="Q404:Q421" si="85">IF(COUNTIF(H398,"*vale*"),MID(H398,5,70),"")</f>
        <v/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3.5" customHeight="1">
      <c r="A405" s="22"/>
      <c r="B405" s="4"/>
      <c r="C405" s="10"/>
      <c r="D405" s="9"/>
      <c r="E405" s="9"/>
      <c r="F405" s="43"/>
      <c r="G405" s="44"/>
      <c r="H405" s="58"/>
      <c r="I405" s="35"/>
      <c r="J405" s="35"/>
      <c r="K405" s="34"/>
      <c r="L405" s="242"/>
      <c r="M405" s="80"/>
      <c r="N405" s="10"/>
      <c r="O405" s="10"/>
      <c r="P405" s="48" t="str">
        <f t="shared" si="84"/>
        <v/>
      </c>
      <c r="Q405" s="37" t="str">
        <f t="shared" si="85"/>
        <v/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3.5" customHeight="1">
      <c r="A406" s="22"/>
      <c r="B406" s="4"/>
      <c r="C406" s="10"/>
      <c r="D406" s="9"/>
      <c r="E406" s="9"/>
      <c r="F406" s="43"/>
      <c r="G406" s="44"/>
      <c r="H406" s="58"/>
      <c r="I406" s="35"/>
      <c r="J406" s="35"/>
      <c r="K406" s="34"/>
      <c r="L406" s="242"/>
      <c r="M406" s="80"/>
      <c r="N406" s="10"/>
      <c r="O406" s="10"/>
      <c r="P406" s="48" t="str">
        <f t="shared" si="84"/>
        <v/>
      </c>
      <c r="Q406" s="37" t="str">
        <f t="shared" si="85"/>
        <v/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3.5" customHeight="1">
      <c r="A407" s="22"/>
      <c r="B407" s="4"/>
      <c r="C407" s="10"/>
      <c r="D407" s="9"/>
      <c r="E407" s="9"/>
      <c r="F407" s="43"/>
      <c r="G407" s="44"/>
      <c r="H407" s="58"/>
      <c r="I407" s="35"/>
      <c r="J407" s="35"/>
      <c r="K407" s="34"/>
      <c r="L407" s="242"/>
      <c r="M407" s="80"/>
      <c r="N407" s="10"/>
      <c r="O407" s="10"/>
      <c r="P407" s="48" t="str">
        <f t="shared" si="84"/>
        <v/>
      </c>
      <c r="Q407" s="37" t="str">
        <f t="shared" si="85"/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2.0" customHeight="1">
      <c r="A408" s="22"/>
      <c r="B408" s="4"/>
      <c r="C408" s="10"/>
      <c r="D408" s="9"/>
      <c r="E408" s="9"/>
      <c r="F408" s="43"/>
      <c r="G408" s="44"/>
      <c r="H408" s="247"/>
      <c r="I408" s="248"/>
      <c r="J408" s="35"/>
      <c r="K408" s="34"/>
      <c r="L408" s="242"/>
      <c r="M408" s="80"/>
      <c r="N408" s="10"/>
      <c r="O408" s="10"/>
      <c r="P408" s="48" t="str">
        <f t="shared" si="84"/>
        <v/>
      </c>
      <c r="Q408" s="37" t="str">
        <f t="shared" si="85"/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2.0" customHeight="1">
      <c r="A409" s="22"/>
      <c r="B409" s="4"/>
      <c r="C409" s="10"/>
      <c r="D409" s="9"/>
      <c r="E409" s="9"/>
      <c r="F409" s="43"/>
      <c r="G409" s="44"/>
      <c r="H409" s="58"/>
      <c r="I409" s="35"/>
      <c r="J409" s="35"/>
      <c r="K409" s="34"/>
      <c r="L409" s="242"/>
      <c r="M409" s="80"/>
      <c r="N409" s="10"/>
      <c r="O409" s="10"/>
      <c r="P409" s="48" t="str">
        <f t="shared" si="84"/>
        <v/>
      </c>
      <c r="Q409" s="37" t="str">
        <f t="shared" si="85"/>
        <v/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2.0" customHeight="1">
      <c r="A410" s="22"/>
      <c r="B410" s="4"/>
      <c r="C410" s="10"/>
      <c r="D410" s="9"/>
      <c r="E410" s="9"/>
      <c r="F410" s="43"/>
      <c r="G410" s="44"/>
      <c r="H410" s="58"/>
      <c r="I410" s="35"/>
      <c r="J410" s="35"/>
      <c r="K410" s="34"/>
      <c r="L410" s="242"/>
      <c r="M410" s="80"/>
      <c r="N410" s="10"/>
      <c r="O410" s="10"/>
      <c r="P410" s="48" t="str">
        <f t="shared" si="84"/>
        <v/>
      </c>
      <c r="Q410" s="37" t="str">
        <f t="shared" si="85"/>
        <v/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2.0" customHeight="1">
      <c r="A411" s="22"/>
      <c r="B411" s="4"/>
      <c r="C411" s="10"/>
      <c r="D411" s="9"/>
      <c r="E411" s="9"/>
      <c r="F411" s="43"/>
      <c r="G411" s="44"/>
      <c r="H411" s="58"/>
      <c r="I411" s="35"/>
      <c r="J411" s="35"/>
      <c r="K411" s="34"/>
      <c r="L411" s="242"/>
      <c r="M411" s="80"/>
      <c r="N411" s="10"/>
      <c r="O411" s="10"/>
      <c r="P411" s="48" t="str">
        <f t="shared" si="84"/>
        <v/>
      </c>
      <c r="Q411" s="37" t="str">
        <f t="shared" si="85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2.0" customHeight="1">
      <c r="A412" s="22"/>
      <c r="B412" s="4"/>
      <c r="C412" s="10"/>
      <c r="D412" s="9"/>
      <c r="E412" s="9"/>
      <c r="F412" s="43"/>
      <c r="G412" s="44"/>
      <c r="H412" s="58"/>
      <c r="I412" s="35"/>
      <c r="J412" s="35"/>
      <c r="K412" s="34"/>
      <c r="L412" s="242"/>
      <c r="M412" s="80"/>
      <c r="N412" s="10"/>
      <c r="O412" s="10"/>
      <c r="P412" s="48" t="str">
        <f t="shared" si="84"/>
        <v/>
      </c>
      <c r="Q412" s="37" t="str">
        <f t="shared" si="85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2.0" customHeight="1">
      <c r="A413" s="22"/>
      <c r="B413" s="4"/>
      <c r="C413" s="10"/>
      <c r="D413" s="9"/>
      <c r="E413" s="9"/>
      <c r="F413" s="43"/>
      <c r="G413" s="44"/>
      <c r="H413" s="58"/>
      <c r="I413" s="35"/>
      <c r="J413" s="35"/>
      <c r="K413" s="34"/>
      <c r="L413" s="242"/>
      <c r="M413" s="80"/>
      <c r="N413" s="10"/>
      <c r="O413" s="10"/>
      <c r="P413" s="48" t="str">
        <f t="shared" si="84"/>
        <v/>
      </c>
      <c r="Q413" s="37" t="str">
        <f t="shared" si="85"/>
        <v/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44"/>
      <c r="H414" s="58"/>
      <c r="I414" s="35"/>
      <c r="J414" s="35"/>
      <c r="K414" s="34"/>
      <c r="L414" s="242"/>
      <c r="M414" s="80"/>
      <c r="N414" s="10"/>
      <c r="O414" s="10"/>
      <c r="P414" s="48" t="str">
        <f t="shared" si="84"/>
        <v/>
      </c>
      <c r="Q414" s="37" t="str">
        <f t="shared" si="85"/>
        <v/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58"/>
      <c r="I415" s="35"/>
      <c r="J415" s="35"/>
      <c r="K415" s="34"/>
      <c r="L415" s="242"/>
      <c r="M415" s="80"/>
      <c r="N415" s="10"/>
      <c r="O415" s="10"/>
      <c r="P415" s="48" t="str">
        <f t="shared" si="84"/>
        <v/>
      </c>
      <c r="Q415" s="37" t="str">
        <f t="shared" si="85"/>
        <v/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44"/>
      <c r="H416" s="58"/>
      <c r="I416" s="35"/>
      <c r="J416" s="35"/>
      <c r="K416" s="34"/>
      <c r="L416" s="242"/>
      <c r="M416" s="80"/>
      <c r="N416" s="10"/>
      <c r="O416" s="10"/>
      <c r="P416" s="48" t="str">
        <f t="shared" si="84"/>
        <v/>
      </c>
      <c r="Q416" s="37" t="str">
        <f t="shared" si="85"/>
        <v/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58"/>
      <c r="I417" s="35"/>
      <c r="J417" s="35"/>
      <c r="K417" s="34"/>
      <c r="L417" s="242"/>
      <c r="M417" s="80"/>
      <c r="N417" s="10"/>
      <c r="O417" s="10"/>
      <c r="P417" s="48" t="str">
        <f t="shared" si="84"/>
        <v/>
      </c>
      <c r="Q417" s="37" t="str">
        <f t="shared" si="85"/>
        <v/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44"/>
      <c r="H418" s="58"/>
      <c r="I418" s="35"/>
      <c r="J418" s="35"/>
      <c r="K418" s="34"/>
      <c r="L418" s="242"/>
      <c r="M418" s="80"/>
      <c r="N418" s="10"/>
      <c r="O418" s="10"/>
      <c r="P418" s="48" t="str">
        <f t="shared" si="84"/>
        <v/>
      </c>
      <c r="Q418" s="37" t="str">
        <f t="shared" si="85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58"/>
      <c r="I419" s="35"/>
      <c r="J419" s="35"/>
      <c r="K419" s="34"/>
      <c r="L419" s="242"/>
      <c r="M419" s="80"/>
      <c r="N419" s="10"/>
      <c r="O419" s="10"/>
      <c r="P419" s="48" t="str">
        <f t="shared" si="84"/>
        <v/>
      </c>
      <c r="Q419" s="37" t="str">
        <f t="shared" si="85"/>
        <v/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249"/>
      <c r="I420" s="235"/>
      <c r="J420" s="52"/>
      <c r="K420" s="34"/>
      <c r="L420" s="242"/>
      <c r="M420" s="80"/>
      <c r="N420" s="10"/>
      <c r="O420" s="10"/>
      <c r="P420" s="48" t="str">
        <f t="shared" si="84"/>
        <v/>
      </c>
      <c r="Q420" s="37" t="str">
        <f t="shared" si="85"/>
        <v/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44"/>
      <c r="H421" s="58"/>
      <c r="I421" s="35"/>
      <c r="J421" s="35"/>
      <c r="K421" s="34"/>
      <c r="L421" s="242"/>
      <c r="M421" s="80"/>
      <c r="N421" s="10"/>
      <c r="O421" s="10"/>
      <c r="P421" s="48" t="str">
        <f t="shared" si="84"/>
        <v/>
      </c>
      <c r="Q421" s="37" t="str">
        <f t="shared" si="85"/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44"/>
      <c r="H422" s="58"/>
      <c r="I422" s="35"/>
      <c r="J422" s="35"/>
      <c r="K422" s="34"/>
      <c r="L422" s="242"/>
      <c r="M422" s="80"/>
      <c r="N422" s="10"/>
      <c r="O422" s="10"/>
      <c r="P422" s="48"/>
      <c r="Q422" s="37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44"/>
      <c r="H423" s="58"/>
      <c r="I423" s="35"/>
      <c r="J423" s="35"/>
      <c r="K423" s="34"/>
      <c r="L423" s="242"/>
      <c r="M423" s="80"/>
      <c r="N423" s="10"/>
      <c r="O423" s="10"/>
      <c r="P423" s="48" t="str">
        <f t="shared" ref="P423:P428" si="86">IF(COUNTIF(H416,"*vale*"),I416,"")</f>
        <v/>
      </c>
      <c r="Q423" s="37" t="str">
        <f t="shared" ref="Q423:Q428" si="87">IF(COUNTIF(H416,"*vale*"),MID(H416,5,70),"")</f>
        <v/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58"/>
      <c r="I424" s="35"/>
      <c r="J424" s="35"/>
      <c r="K424" s="34"/>
      <c r="L424" s="242"/>
      <c r="M424" s="80"/>
      <c r="N424" s="10"/>
      <c r="O424" s="10"/>
      <c r="P424" s="48" t="str">
        <f t="shared" si="86"/>
        <v/>
      </c>
      <c r="Q424" s="37" t="str">
        <f t="shared" si="87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44"/>
      <c r="H425" s="58"/>
      <c r="I425" s="35"/>
      <c r="J425" s="35"/>
      <c r="K425" s="34"/>
      <c r="L425" s="242"/>
      <c r="M425" s="80"/>
      <c r="N425" s="10"/>
      <c r="O425" s="10"/>
      <c r="P425" s="48" t="str">
        <f t="shared" si="86"/>
        <v/>
      </c>
      <c r="Q425" s="37" t="str">
        <f t="shared" si="87"/>
        <v/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58"/>
      <c r="I426" s="35"/>
      <c r="J426" s="35"/>
      <c r="K426" s="34"/>
      <c r="L426" s="242"/>
      <c r="M426" s="80"/>
      <c r="N426" s="10"/>
      <c r="O426" s="10"/>
      <c r="P426" s="48" t="str">
        <f t="shared" si="86"/>
        <v/>
      </c>
      <c r="Q426" s="37" t="str">
        <f t="shared" si="87"/>
        <v/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0" customHeight="1">
      <c r="A427" s="22"/>
      <c r="B427" s="4"/>
      <c r="C427" s="10"/>
      <c r="D427" s="9"/>
      <c r="E427" s="9"/>
      <c r="F427" s="43"/>
      <c r="G427" s="44"/>
      <c r="H427" s="58"/>
      <c r="I427" s="35"/>
      <c r="J427" s="35"/>
      <c r="K427" s="34"/>
      <c r="L427" s="242"/>
      <c r="M427" s="80"/>
      <c r="N427" s="10"/>
      <c r="O427" s="10"/>
      <c r="P427" s="48" t="str">
        <f t="shared" si="86"/>
        <v/>
      </c>
      <c r="Q427" s="37" t="str">
        <f t="shared" si="87"/>
        <v/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0" customHeight="1">
      <c r="A428" s="22"/>
      <c r="B428" s="4"/>
      <c r="C428" s="10"/>
      <c r="D428" s="9"/>
      <c r="E428" s="9"/>
      <c r="F428" s="43"/>
      <c r="G428" s="44"/>
      <c r="H428" s="58"/>
      <c r="I428" s="35"/>
      <c r="J428" s="35"/>
      <c r="K428" s="34"/>
      <c r="L428" s="242"/>
      <c r="M428" s="80"/>
      <c r="N428" s="10"/>
      <c r="O428" s="10"/>
      <c r="P428" s="48" t="str">
        <f t="shared" si="86"/>
        <v/>
      </c>
      <c r="Q428" s="37" t="str">
        <f t="shared" si="87"/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0" customHeight="1">
      <c r="A429" s="22"/>
      <c r="B429" s="4"/>
      <c r="C429" s="10"/>
      <c r="D429" s="9"/>
      <c r="E429" s="9"/>
      <c r="F429" s="43"/>
      <c r="G429" s="44"/>
      <c r="H429" s="58"/>
      <c r="I429" s="35"/>
      <c r="J429" s="35"/>
      <c r="K429" s="34"/>
      <c r="L429" s="242"/>
      <c r="M429" s="80"/>
      <c r="N429" s="10"/>
      <c r="O429" s="10"/>
      <c r="P429" s="48" t="str">
        <f t="shared" ref="P429:P441" si="88">IF(COUNTIF(H423,"*vale*"),I423,"")</f>
        <v/>
      </c>
      <c r="Q429" s="37" t="str">
        <f t="shared" ref="Q429:Q441" si="89">IF(COUNTIF(H423,"*vale*"),MID(H423,5,70),"")</f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0" customHeight="1">
      <c r="A430" s="22"/>
      <c r="B430" s="4"/>
      <c r="C430" s="10"/>
      <c r="D430" s="9"/>
      <c r="E430" s="9"/>
      <c r="F430" s="43"/>
      <c r="G430" s="44"/>
      <c r="H430" s="58"/>
      <c r="I430" s="35"/>
      <c r="J430" s="35"/>
      <c r="K430" s="34"/>
      <c r="L430" s="242"/>
      <c r="M430" s="80"/>
      <c r="N430" s="10"/>
      <c r="O430" s="10"/>
      <c r="P430" s="48" t="str">
        <f t="shared" si="88"/>
        <v/>
      </c>
      <c r="Q430" s="37" t="str">
        <f t="shared" si="89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58"/>
      <c r="I431" s="35"/>
      <c r="J431" s="35"/>
      <c r="K431" s="34"/>
      <c r="L431" s="242"/>
      <c r="M431" s="80"/>
      <c r="N431" s="10"/>
      <c r="O431" s="10"/>
      <c r="P431" s="48" t="str">
        <f t="shared" si="88"/>
        <v/>
      </c>
      <c r="Q431" s="37" t="str">
        <f t="shared" si="89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58"/>
      <c r="I432" s="35"/>
      <c r="J432" s="35"/>
      <c r="K432" s="34"/>
      <c r="L432" s="242"/>
      <c r="M432" s="80"/>
      <c r="N432" s="10"/>
      <c r="O432" s="10"/>
      <c r="P432" s="48" t="str">
        <f t="shared" si="88"/>
        <v/>
      </c>
      <c r="Q432" s="37" t="str">
        <f t="shared" si="89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0" customHeight="1">
      <c r="A433" s="22"/>
      <c r="B433" s="4"/>
      <c r="C433" s="10"/>
      <c r="D433" s="9"/>
      <c r="E433" s="9"/>
      <c r="F433" s="43"/>
      <c r="G433" s="44"/>
      <c r="H433" s="58"/>
      <c r="I433" s="35"/>
      <c r="J433" s="35"/>
      <c r="K433" s="34"/>
      <c r="L433" s="242"/>
      <c r="M433" s="80"/>
      <c r="N433" s="10"/>
      <c r="O433" s="10"/>
      <c r="P433" s="48" t="str">
        <f t="shared" si="88"/>
        <v/>
      </c>
      <c r="Q433" s="37" t="str">
        <f t="shared" si="89"/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0" customHeight="1">
      <c r="A434" s="22"/>
      <c r="B434" s="4"/>
      <c r="C434" s="10"/>
      <c r="D434" s="9"/>
      <c r="E434" s="9"/>
      <c r="F434" s="43"/>
      <c r="G434" s="44"/>
      <c r="H434" s="58"/>
      <c r="I434" s="35"/>
      <c r="J434" s="35"/>
      <c r="K434" s="34"/>
      <c r="L434" s="242"/>
      <c r="M434" s="80"/>
      <c r="N434" s="10"/>
      <c r="O434" s="10"/>
      <c r="P434" s="48" t="str">
        <f t="shared" si="88"/>
        <v/>
      </c>
      <c r="Q434" s="37" t="str">
        <f t="shared" si="89"/>
        <v/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0" customHeight="1">
      <c r="A435" s="22"/>
      <c r="B435" s="4"/>
      <c r="C435" s="10"/>
      <c r="D435" s="9"/>
      <c r="E435" s="9"/>
      <c r="F435" s="43"/>
      <c r="G435" s="44"/>
      <c r="H435" s="58"/>
      <c r="I435" s="35"/>
      <c r="J435" s="35"/>
      <c r="K435" s="34"/>
      <c r="L435" s="242"/>
      <c r="M435" s="80"/>
      <c r="N435" s="10"/>
      <c r="O435" s="10"/>
      <c r="P435" s="48" t="str">
        <f t="shared" si="88"/>
        <v/>
      </c>
      <c r="Q435" s="37" t="str">
        <f t="shared" si="89"/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0" customHeight="1">
      <c r="A436" s="22"/>
      <c r="B436" s="4"/>
      <c r="C436" s="10"/>
      <c r="D436" s="9"/>
      <c r="E436" s="9"/>
      <c r="F436" s="43"/>
      <c r="G436" s="44"/>
      <c r="H436" s="58"/>
      <c r="I436" s="35"/>
      <c r="J436" s="35"/>
      <c r="K436" s="34"/>
      <c r="L436" s="242"/>
      <c r="M436" s="80"/>
      <c r="N436" s="10"/>
      <c r="O436" s="10"/>
      <c r="P436" s="48" t="str">
        <f t="shared" si="88"/>
        <v/>
      </c>
      <c r="Q436" s="37" t="str">
        <f t="shared" si="89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58"/>
      <c r="I437" s="35"/>
      <c r="J437" s="35"/>
      <c r="K437" s="34"/>
      <c r="L437" s="242"/>
      <c r="M437" s="80"/>
      <c r="N437" s="10"/>
      <c r="O437" s="10"/>
      <c r="P437" s="48" t="str">
        <f t="shared" si="88"/>
        <v/>
      </c>
      <c r="Q437" s="37" t="str">
        <f t="shared" si="89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58"/>
      <c r="I438" s="35"/>
      <c r="J438" s="35"/>
      <c r="K438" s="34"/>
      <c r="L438" s="242"/>
      <c r="M438" s="80"/>
      <c r="N438" s="10"/>
      <c r="O438" s="10"/>
      <c r="P438" s="48" t="str">
        <f t="shared" si="88"/>
        <v/>
      </c>
      <c r="Q438" s="37" t="str">
        <f t="shared" si="89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58"/>
      <c r="I439" s="35"/>
      <c r="J439" s="35"/>
      <c r="K439" s="34"/>
      <c r="L439" s="242"/>
      <c r="M439" s="80"/>
      <c r="N439" s="10"/>
      <c r="O439" s="10"/>
      <c r="P439" s="48" t="str">
        <f t="shared" si="88"/>
        <v/>
      </c>
      <c r="Q439" s="37" t="str">
        <f t="shared" si="89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58"/>
      <c r="I440" s="35"/>
      <c r="J440" s="35"/>
      <c r="K440" s="34"/>
      <c r="L440" s="242"/>
      <c r="M440" s="80"/>
      <c r="N440" s="10"/>
      <c r="O440" s="10"/>
      <c r="P440" s="48" t="str">
        <f t="shared" si="88"/>
        <v/>
      </c>
      <c r="Q440" s="37" t="str">
        <f t="shared" si="89"/>
        <v/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58"/>
      <c r="I441" s="35"/>
      <c r="J441" s="35"/>
      <c r="K441" s="34"/>
      <c r="L441" s="242"/>
      <c r="M441" s="80"/>
      <c r="N441" s="10"/>
      <c r="O441" s="10"/>
      <c r="P441" s="48" t="str">
        <f t="shared" si="88"/>
        <v/>
      </c>
      <c r="Q441" s="37" t="str">
        <f t="shared" si="89"/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58"/>
      <c r="I442" s="35"/>
      <c r="J442" s="35"/>
      <c r="K442" s="34"/>
      <c r="L442" s="242"/>
      <c r="M442" s="80"/>
      <c r="N442" s="10"/>
      <c r="O442" s="10"/>
      <c r="P442" s="48"/>
      <c r="Q442" s="37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58"/>
      <c r="I443" s="35"/>
      <c r="J443" s="35"/>
      <c r="K443" s="34"/>
      <c r="L443" s="242"/>
      <c r="M443" s="80"/>
      <c r="N443" s="10"/>
      <c r="O443" s="10"/>
      <c r="P443" s="48" t="str">
        <f t="shared" ref="P443:P448" si="90">IF(COUNTIF(H436,"*vale*"),I436,"")</f>
        <v/>
      </c>
      <c r="Q443" s="37" t="str">
        <f t="shared" ref="Q443:Q448" si="91">IF(COUNTIF(H436,"*vale*"),MID(H436,5,70),"")</f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58"/>
      <c r="I444" s="35"/>
      <c r="J444" s="35"/>
      <c r="K444" s="34"/>
      <c r="L444" s="242"/>
      <c r="M444" s="80"/>
      <c r="N444" s="10"/>
      <c r="O444" s="10"/>
      <c r="P444" s="48" t="str">
        <f t="shared" si="90"/>
        <v/>
      </c>
      <c r="Q444" s="37" t="str">
        <f t="shared" si="91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58"/>
      <c r="I445" s="35"/>
      <c r="J445" s="35"/>
      <c r="K445" s="34"/>
      <c r="L445" s="242"/>
      <c r="M445" s="80"/>
      <c r="N445" s="10"/>
      <c r="O445" s="10"/>
      <c r="P445" s="48" t="str">
        <f t="shared" si="90"/>
        <v/>
      </c>
      <c r="Q445" s="37" t="str">
        <f t="shared" si="91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58"/>
      <c r="I446" s="35"/>
      <c r="J446" s="35"/>
      <c r="K446" s="34"/>
      <c r="L446" s="242"/>
      <c r="M446" s="80"/>
      <c r="N446" s="10"/>
      <c r="O446" s="10"/>
      <c r="P446" s="48" t="str">
        <f t="shared" si="90"/>
        <v/>
      </c>
      <c r="Q446" s="37" t="str">
        <f t="shared" si="91"/>
        <v/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58"/>
      <c r="I447" s="35"/>
      <c r="J447" s="35"/>
      <c r="K447" s="34"/>
      <c r="L447" s="242"/>
      <c r="M447" s="80"/>
      <c r="N447" s="10"/>
      <c r="O447" s="10"/>
      <c r="P447" s="48" t="str">
        <f t="shared" si="90"/>
        <v/>
      </c>
      <c r="Q447" s="37" t="str">
        <f t="shared" si="91"/>
        <v/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58"/>
      <c r="I448" s="35"/>
      <c r="J448" s="35"/>
      <c r="K448" s="34"/>
      <c r="L448" s="242"/>
      <c r="M448" s="80"/>
      <c r="N448" s="10"/>
      <c r="O448" s="10"/>
      <c r="P448" s="48" t="str">
        <f t="shared" si="90"/>
        <v/>
      </c>
      <c r="Q448" s="37" t="str">
        <f t="shared" si="91"/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58"/>
      <c r="I449" s="35"/>
      <c r="J449" s="35"/>
      <c r="K449" s="34"/>
      <c r="L449" s="242"/>
      <c r="M449" s="80"/>
      <c r="N449" s="10"/>
      <c r="O449" s="10"/>
      <c r="P449" s="48" t="str">
        <f t="shared" ref="P449:P513" si="92">IF(COUNTIF(H443,"*vale*"),I443,"")</f>
        <v/>
      </c>
      <c r="Q449" s="37" t="str">
        <f t="shared" ref="Q449:Q513" si="93">IF(COUNTIF(H443,"*vale*"),MID(H443,5,70),"")</f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58"/>
      <c r="I450" s="35"/>
      <c r="J450" s="35"/>
      <c r="K450" s="34"/>
      <c r="L450" s="242"/>
      <c r="M450" s="80"/>
      <c r="N450" s="10"/>
      <c r="O450" s="10"/>
      <c r="P450" s="48" t="str">
        <f t="shared" si="92"/>
        <v/>
      </c>
      <c r="Q450" s="37" t="str">
        <f t="shared" si="93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58"/>
      <c r="I451" s="35"/>
      <c r="J451" s="35"/>
      <c r="K451" s="34"/>
      <c r="L451" s="242"/>
      <c r="M451" s="80"/>
      <c r="N451" s="10"/>
      <c r="O451" s="10"/>
      <c r="P451" s="48" t="str">
        <f t="shared" si="92"/>
        <v/>
      </c>
      <c r="Q451" s="37" t="str">
        <f t="shared" si="93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58"/>
      <c r="I452" s="35"/>
      <c r="J452" s="35"/>
      <c r="K452" s="34"/>
      <c r="L452" s="242"/>
      <c r="M452" s="80"/>
      <c r="N452" s="10"/>
      <c r="O452" s="10"/>
      <c r="P452" s="48" t="str">
        <f t="shared" si="92"/>
        <v/>
      </c>
      <c r="Q452" s="37" t="str">
        <f t="shared" si="93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58"/>
      <c r="I453" s="35"/>
      <c r="J453" s="35"/>
      <c r="K453" s="34"/>
      <c r="L453" s="242"/>
      <c r="M453" s="80"/>
      <c r="N453" s="10"/>
      <c r="O453" s="10"/>
      <c r="P453" s="48" t="str">
        <f t="shared" si="92"/>
        <v/>
      </c>
      <c r="Q453" s="37" t="str">
        <f t="shared" si="93"/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58"/>
      <c r="I454" s="35"/>
      <c r="J454" s="35"/>
      <c r="K454" s="34"/>
      <c r="L454" s="242"/>
      <c r="M454" s="80"/>
      <c r="N454" s="10"/>
      <c r="O454" s="10"/>
      <c r="P454" s="48" t="str">
        <f t="shared" si="92"/>
        <v/>
      </c>
      <c r="Q454" s="37" t="str">
        <f t="shared" si="93"/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58"/>
      <c r="I455" s="35"/>
      <c r="J455" s="35"/>
      <c r="K455" s="34"/>
      <c r="L455" s="242"/>
      <c r="M455" s="80"/>
      <c r="N455" s="10"/>
      <c r="O455" s="10"/>
      <c r="P455" s="48" t="str">
        <f t="shared" si="92"/>
        <v/>
      </c>
      <c r="Q455" s="37" t="str">
        <f t="shared" si="93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58"/>
      <c r="I456" s="35"/>
      <c r="J456" s="35"/>
      <c r="K456" s="34"/>
      <c r="L456" s="242"/>
      <c r="M456" s="80"/>
      <c r="N456" s="10"/>
      <c r="O456" s="10"/>
      <c r="P456" s="48" t="str">
        <f t="shared" si="92"/>
        <v/>
      </c>
      <c r="Q456" s="37" t="str">
        <f t="shared" si="93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58"/>
      <c r="I457" s="35"/>
      <c r="J457" s="35"/>
      <c r="K457" s="34"/>
      <c r="L457" s="242"/>
      <c r="M457" s="80"/>
      <c r="N457" s="10"/>
      <c r="O457" s="10"/>
      <c r="P457" s="48" t="str">
        <f t="shared" si="92"/>
        <v/>
      </c>
      <c r="Q457" s="37" t="str">
        <f t="shared" si="93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58"/>
      <c r="I458" s="35"/>
      <c r="J458" s="35"/>
      <c r="K458" s="34"/>
      <c r="L458" s="242"/>
      <c r="M458" s="80"/>
      <c r="N458" s="10"/>
      <c r="O458" s="10"/>
      <c r="P458" s="48" t="str">
        <f t="shared" si="92"/>
        <v/>
      </c>
      <c r="Q458" s="37" t="str">
        <f t="shared" si="93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58"/>
      <c r="I459" s="35"/>
      <c r="J459" s="35"/>
      <c r="K459" s="34"/>
      <c r="L459" s="242"/>
      <c r="M459" s="80"/>
      <c r="N459" s="10"/>
      <c r="O459" s="10"/>
      <c r="P459" s="48" t="str">
        <f t="shared" si="92"/>
        <v/>
      </c>
      <c r="Q459" s="37" t="str">
        <f t="shared" si="93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44"/>
      <c r="H460" s="58"/>
      <c r="I460" s="35"/>
      <c r="J460" s="35"/>
      <c r="K460" s="34"/>
      <c r="L460" s="242"/>
      <c r="M460" s="80"/>
      <c r="N460" s="10"/>
      <c r="O460" s="10"/>
      <c r="P460" s="48" t="str">
        <f t="shared" si="92"/>
        <v/>
      </c>
      <c r="Q460" s="37" t="str">
        <f t="shared" si="93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58"/>
      <c r="I461" s="35"/>
      <c r="J461" s="35"/>
      <c r="K461" s="34"/>
      <c r="L461" s="242"/>
      <c r="M461" s="80"/>
      <c r="N461" s="10"/>
      <c r="O461" s="10"/>
      <c r="P461" s="48" t="str">
        <f t="shared" si="92"/>
        <v/>
      </c>
      <c r="Q461" s="37" t="str">
        <f t="shared" si="93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58"/>
      <c r="I462" s="35"/>
      <c r="J462" s="35"/>
      <c r="K462" s="34"/>
      <c r="L462" s="242"/>
      <c r="M462" s="80"/>
      <c r="N462" s="10"/>
      <c r="O462" s="10"/>
      <c r="P462" s="48" t="str">
        <f t="shared" si="92"/>
        <v/>
      </c>
      <c r="Q462" s="37" t="str">
        <f t="shared" si="93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58"/>
      <c r="I463" s="35"/>
      <c r="J463" s="35"/>
      <c r="K463" s="34"/>
      <c r="L463" s="242"/>
      <c r="M463" s="80"/>
      <c r="N463" s="10"/>
      <c r="O463" s="10"/>
      <c r="P463" s="48" t="str">
        <f t="shared" si="92"/>
        <v/>
      </c>
      <c r="Q463" s="37" t="str">
        <f t="shared" si="93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58"/>
      <c r="I464" s="35"/>
      <c r="J464" s="35"/>
      <c r="K464" s="34"/>
      <c r="L464" s="242"/>
      <c r="M464" s="80"/>
      <c r="N464" s="10"/>
      <c r="O464" s="10"/>
      <c r="P464" s="48" t="str">
        <f t="shared" si="92"/>
        <v/>
      </c>
      <c r="Q464" s="37" t="str">
        <f t="shared" si="93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58"/>
      <c r="I465" s="35"/>
      <c r="J465" s="35"/>
      <c r="K465" s="34"/>
      <c r="L465" s="242"/>
      <c r="M465" s="80"/>
      <c r="N465" s="10"/>
      <c r="O465" s="10"/>
      <c r="P465" s="48" t="str">
        <f t="shared" si="92"/>
        <v/>
      </c>
      <c r="Q465" s="37" t="str">
        <f t="shared" si="93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58"/>
      <c r="I466" s="35"/>
      <c r="J466" s="35"/>
      <c r="K466" s="34"/>
      <c r="L466" s="242"/>
      <c r="M466" s="80"/>
      <c r="N466" s="10"/>
      <c r="O466" s="10"/>
      <c r="P466" s="48" t="str">
        <f t="shared" si="92"/>
        <v/>
      </c>
      <c r="Q466" s="37" t="str">
        <f t="shared" si="93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58"/>
      <c r="I467" s="35"/>
      <c r="J467" s="35"/>
      <c r="K467" s="34"/>
      <c r="L467" s="242"/>
      <c r="M467" s="80"/>
      <c r="N467" s="10"/>
      <c r="O467" s="10"/>
      <c r="P467" s="48" t="str">
        <f t="shared" si="92"/>
        <v/>
      </c>
      <c r="Q467" s="37" t="str">
        <f t="shared" si="93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58"/>
      <c r="I468" s="35"/>
      <c r="J468" s="35"/>
      <c r="K468" s="34"/>
      <c r="L468" s="132"/>
      <c r="M468" s="80"/>
      <c r="N468" s="10"/>
      <c r="O468" s="10"/>
      <c r="P468" s="48" t="str">
        <f t="shared" si="92"/>
        <v/>
      </c>
      <c r="Q468" s="37" t="str">
        <f t="shared" si="93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44"/>
      <c r="H469" s="58"/>
      <c r="I469" s="35"/>
      <c r="J469" s="35"/>
      <c r="K469" s="34"/>
      <c r="L469" s="132"/>
      <c r="M469" s="80"/>
      <c r="N469" s="10"/>
      <c r="O469" s="10"/>
      <c r="P469" s="48" t="str">
        <f t="shared" si="92"/>
        <v/>
      </c>
      <c r="Q469" s="37" t="str">
        <f t="shared" si="93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58"/>
      <c r="I470" s="35"/>
      <c r="J470" s="35"/>
      <c r="K470" s="34"/>
      <c r="L470" s="132"/>
      <c r="M470" s="80"/>
      <c r="N470" s="10"/>
      <c r="O470" s="10"/>
      <c r="P470" s="48" t="str">
        <f t="shared" si="92"/>
        <v/>
      </c>
      <c r="Q470" s="37" t="str">
        <f t="shared" si="93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58"/>
      <c r="I471" s="35"/>
      <c r="J471" s="35"/>
      <c r="K471" s="34"/>
      <c r="L471" s="132"/>
      <c r="M471" s="80"/>
      <c r="N471" s="10"/>
      <c r="O471" s="10"/>
      <c r="P471" s="48" t="str">
        <f t="shared" si="92"/>
        <v/>
      </c>
      <c r="Q471" s="37" t="str">
        <f t="shared" si="93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58"/>
      <c r="I472" s="35"/>
      <c r="J472" s="35"/>
      <c r="K472" s="34"/>
      <c r="L472" s="132"/>
      <c r="M472" s="80"/>
      <c r="N472" s="10"/>
      <c r="O472" s="10"/>
      <c r="P472" s="48" t="str">
        <f t="shared" si="92"/>
        <v/>
      </c>
      <c r="Q472" s="37" t="str">
        <f t="shared" si="93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58"/>
      <c r="I473" s="35"/>
      <c r="J473" s="35"/>
      <c r="K473" s="34"/>
      <c r="L473" s="132"/>
      <c r="M473" s="80"/>
      <c r="N473" s="10"/>
      <c r="O473" s="10"/>
      <c r="P473" s="48" t="str">
        <f t="shared" si="92"/>
        <v/>
      </c>
      <c r="Q473" s="37" t="str">
        <f t="shared" si="93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58"/>
      <c r="I474" s="35"/>
      <c r="J474" s="35"/>
      <c r="K474" s="34"/>
      <c r="L474" s="132"/>
      <c r="M474" s="80"/>
      <c r="N474" s="10"/>
      <c r="O474" s="10"/>
      <c r="P474" s="48" t="str">
        <f t="shared" si="92"/>
        <v/>
      </c>
      <c r="Q474" s="37" t="str">
        <f t="shared" si="93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58"/>
      <c r="I475" s="35"/>
      <c r="J475" s="35"/>
      <c r="K475" s="34"/>
      <c r="L475" s="132"/>
      <c r="M475" s="80"/>
      <c r="N475" s="10"/>
      <c r="O475" s="10"/>
      <c r="P475" s="48" t="str">
        <f t="shared" si="92"/>
        <v/>
      </c>
      <c r="Q475" s="37" t="str">
        <f t="shared" si="93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58"/>
      <c r="I476" s="35"/>
      <c r="J476" s="35"/>
      <c r="K476" s="34"/>
      <c r="L476" s="132"/>
      <c r="M476" s="80"/>
      <c r="N476" s="10"/>
      <c r="O476" s="10"/>
      <c r="P476" s="48" t="str">
        <f t="shared" si="92"/>
        <v/>
      </c>
      <c r="Q476" s="37" t="str">
        <f t="shared" si="93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58"/>
      <c r="I477" s="35"/>
      <c r="J477" s="35"/>
      <c r="K477" s="34"/>
      <c r="L477" s="132"/>
      <c r="M477" s="80"/>
      <c r="N477" s="10"/>
      <c r="O477" s="10"/>
      <c r="P477" s="48" t="str">
        <f t="shared" si="92"/>
        <v/>
      </c>
      <c r="Q477" s="37" t="str">
        <f t="shared" si="93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58"/>
      <c r="I478" s="35"/>
      <c r="J478" s="35"/>
      <c r="K478" s="34"/>
      <c r="L478" s="132"/>
      <c r="M478" s="80"/>
      <c r="N478" s="10"/>
      <c r="O478" s="10"/>
      <c r="P478" s="48" t="str">
        <f t="shared" si="92"/>
        <v/>
      </c>
      <c r="Q478" s="37" t="str">
        <f t="shared" si="93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58"/>
      <c r="I479" s="35"/>
      <c r="J479" s="35"/>
      <c r="K479" s="34"/>
      <c r="L479" s="132"/>
      <c r="M479" s="80"/>
      <c r="N479" s="10"/>
      <c r="O479" s="10"/>
      <c r="P479" s="48" t="str">
        <f t="shared" si="92"/>
        <v/>
      </c>
      <c r="Q479" s="37" t="str">
        <f t="shared" si="93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58"/>
      <c r="I480" s="35"/>
      <c r="J480" s="35"/>
      <c r="K480" s="34"/>
      <c r="L480" s="79"/>
      <c r="M480" s="80"/>
      <c r="N480" s="10"/>
      <c r="O480" s="10"/>
      <c r="P480" s="48" t="str">
        <f t="shared" si="92"/>
        <v/>
      </c>
      <c r="Q480" s="37" t="str">
        <f t="shared" si="93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0" customHeight="1">
      <c r="A481" s="22"/>
      <c r="B481" s="4"/>
      <c r="C481" s="10"/>
      <c r="D481" s="9"/>
      <c r="E481" s="9"/>
      <c r="F481" s="43"/>
      <c r="G481" s="44"/>
      <c r="H481" s="58"/>
      <c r="I481" s="35"/>
      <c r="J481" s="35"/>
      <c r="K481" s="34"/>
      <c r="L481" s="79"/>
      <c r="M481" s="80"/>
      <c r="N481" s="10"/>
      <c r="O481" s="10"/>
      <c r="P481" s="48" t="str">
        <f t="shared" si="92"/>
        <v/>
      </c>
      <c r="Q481" s="37" t="str">
        <f t="shared" si="93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43"/>
      <c r="G482" s="44"/>
      <c r="H482" s="58"/>
      <c r="I482" s="35"/>
      <c r="J482" s="35"/>
      <c r="K482" s="34"/>
      <c r="L482" s="79"/>
      <c r="M482" s="80"/>
      <c r="N482" s="10"/>
      <c r="O482" s="10"/>
      <c r="P482" s="48" t="str">
        <f t="shared" si="92"/>
        <v/>
      </c>
      <c r="Q482" s="37" t="str">
        <f t="shared" si="93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43"/>
      <c r="G483" s="44"/>
      <c r="H483" s="58"/>
      <c r="I483" s="35"/>
      <c r="J483" s="35"/>
      <c r="K483" s="34"/>
      <c r="L483" s="79"/>
      <c r="M483" s="80"/>
      <c r="N483" s="10"/>
      <c r="O483" s="10"/>
      <c r="P483" s="48" t="str">
        <f t="shared" si="92"/>
        <v/>
      </c>
      <c r="Q483" s="37" t="str">
        <f t="shared" si="93"/>
        <v/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43"/>
      <c r="G484" s="44"/>
      <c r="H484" s="58"/>
      <c r="I484" s="35"/>
      <c r="J484" s="35"/>
      <c r="K484" s="34"/>
      <c r="L484" s="79"/>
      <c r="M484" s="80"/>
      <c r="N484" s="10"/>
      <c r="O484" s="10"/>
      <c r="P484" s="48" t="str">
        <f t="shared" si="92"/>
        <v/>
      </c>
      <c r="Q484" s="37" t="str">
        <f t="shared" si="93"/>
        <v/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43"/>
      <c r="G485" s="240"/>
      <c r="H485" s="250"/>
      <c r="I485" s="52"/>
      <c r="J485" s="52"/>
      <c r="K485" s="34"/>
      <c r="L485" s="79"/>
      <c r="M485" s="80"/>
      <c r="N485" s="10"/>
      <c r="O485" s="10"/>
      <c r="P485" s="48" t="str">
        <f t="shared" si="92"/>
        <v/>
      </c>
      <c r="Q485" s="37" t="str">
        <f t="shared" si="93"/>
        <v/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43"/>
      <c r="G486" s="44"/>
      <c r="H486" s="58"/>
      <c r="I486" s="35"/>
      <c r="J486" s="35"/>
      <c r="K486" s="34"/>
      <c r="L486" s="79"/>
      <c r="M486" s="80"/>
      <c r="N486" s="10"/>
      <c r="O486" s="10"/>
      <c r="P486" s="48" t="str">
        <f t="shared" si="92"/>
        <v/>
      </c>
      <c r="Q486" s="37" t="str">
        <f t="shared" si="93"/>
        <v/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43"/>
      <c r="G487" s="44"/>
      <c r="H487" s="58"/>
      <c r="I487" s="35"/>
      <c r="J487" s="35"/>
      <c r="K487" s="34"/>
      <c r="L487" s="79"/>
      <c r="M487" s="80"/>
      <c r="N487" s="10"/>
      <c r="O487" s="10"/>
      <c r="P487" s="48" t="str">
        <f t="shared" si="92"/>
        <v/>
      </c>
      <c r="Q487" s="37" t="str">
        <f t="shared" si="93"/>
        <v/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43"/>
      <c r="G488" s="44"/>
      <c r="H488" s="58"/>
      <c r="I488" s="35"/>
      <c r="J488" s="35"/>
      <c r="K488" s="34"/>
      <c r="L488" s="79"/>
      <c r="M488" s="80"/>
      <c r="N488" s="10"/>
      <c r="O488" s="10"/>
      <c r="P488" s="48" t="str">
        <f t="shared" si="92"/>
        <v/>
      </c>
      <c r="Q488" s="37" t="str">
        <f t="shared" si="93"/>
        <v/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43"/>
      <c r="G489" s="44"/>
      <c r="H489" s="58"/>
      <c r="I489" s="35"/>
      <c r="J489" s="35"/>
      <c r="K489" s="34"/>
      <c r="L489" s="79"/>
      <c r="M489" s="80"/>
      <c r="N489" s="10"/>
      <c r="O489" s="10"/>
      <c r="P489" s="48" t="str">
        <f t="shared" si="92"/>
        <v/>
      </c>
      <c r="Q489" s="37" t="str">
        <f t="shared" si="93"/>
        <v/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0" customHeight="1">
      <c r="A490" s="22"/>
      <c r="B490" s="4"/>
      <c r="C490" s="10"/>
      <c r="D490" s="9"/>
      <c r="E490" s="9"/>
      <c r="F490" s="43"/>
      <c r="G490" s="44"/>
      <c r="H490" s="58"/>
      <c r="I490" s="35"/>
      <c r="J490" s="35"/>
      <c r="K490" s="34"/>
      <c r="L490" s="79"/>
      <c r="M490" s="80"/>
      <c r="N490" s="10"/>
      <c r="O490" s="10"/>
      <c r="P490" s="48" t="str">
        <f t="shared" si="92"/>
        <v/>
      </c>
      <c r="Q490" s="37" t="str">
        <f t="shared" si="93"/>
        <v/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43"/>
      <c r="G491" s="44"/>
      <c r="H491" s="58"/>
      <c r="I491" s="35"/>
      <c r="J491" s="35"/>
      <c r="K491" s="34"/>
      <c r="L491" s="79"/>
      <c r="M491" s="80"/>
      <c r="N491" s="10"/>
      <c r="O491" s="10"/>
      <c r="P491" s="48" t="str">
        <f t="shared" si="92"/>
        <v/>
      </c>
      <c r="Q491" s="37" t="str">
        <f t="shared" si="93"/>
        <v/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43"/>
      <c r="G492" s="44"/>
      <c r="H492" s="58"/>
      <c r="I492" s="35"/>
      <c r="J492" s="35"/>
      <c r="K492" s="34"/>
      <c r="L492" s="79"/>
      <c r="M492" s="80"/>
      <c r="N492" s="10"/>
      <c r="O492" s="10"/>
      <c r="P492" s="48" t="str">
        <f t="shared" si="92"/>
        <v/>
      </c>
      <c r="Q492" s="37" t="str">
        <f t="shared" si="93"/>
        <v/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43"/>
      <c r="G493" s="44"/>
      <c r="H493" s="250"/>
      <c r="I493" s="52"/>
      <c r="J493" s="52"/>
      <c r="K493" s="34"/>
      <c r="L493" s="79"/>
      <c r="M493" s="80"/>
      <c r="N493" s="10"/>
      <c r="O493" s="10"/>
      <c r="P493" s="48" t="str">
        <f t="shared" si="92"/>
        <v/>
      </c>
      <c r="Q493" s="37" t="str">
        <f t="shared" si="93"/>
        <v/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43"/>
      <c r="G494" s="44"/>
      <c r="H494" s="58"/>
      <c r="I494" s="35"/>
      <c r="J494" s="35"/>
      <c r="K494" s="34"/>
      <c r="L494" s="79"/>
      <c r="M494" s="80"/>
      <c r="N494" s="10"/>
      <c r="O494" s="10"/>
      <c r="P494" s="48" t="str">
        <f t="shared" si="92"/>
        <v/>
      </c>
      <c r="Q494" s="37" t="str">
        <f t="shared" si="93"/>
        <v/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43"/>
      <c r="G495" s="44"/>
      <c r="H495" s="58"/>
      <c r="I495" s="35"/>
      <c r="J495" s="35"/>
      <c r="K495" s="34"/>
      <c r="L495" s="79"/>
      <c r="M495" s="80"/>
      <c r="N495" s="10"/>
      <c r="O495" s="10"/>
      <c r="P495" s="48" t="str">
        <f t="shared" si="92"/>
        <v/>
      </c>
      <c r="Q495" s="37" t="str">
        <f t="shared" si="93"/>
        <v/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43"/>
      <c r="G496" s="44"/>
      <c r="H496" s="58"/>
      <c r="I496" s="35"/>
      <c r="J496" s="35"/>
      <c r="K496" s="34"/>
      <c r="L496" s="79"/>
      <c r="M496" s="80"/>
      <c r="N496" s="10"/>
      <c r="O496" s="10"/>
      <c r="P496" s="48" t="str">
        <f t="shared" si="92"/>
        <v/>
      </c>
      <c r="Q496" s="37" t="str">
        <f t="shared" si="93"/>
        <v/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43"/>
      <c r="G497" s="44"/>
      <c r="H497" s="58"/>
      <c r="I497" s="35"/>
      <c r="J497" s="35"/>
      <c r="K497" s="34"/>
      <c r="L497" s="79"/>
      <c r="M497" s="80"/>
      <c r="N497" s="10"/>
      <c r="O497" s="10"/>
      <c r="P497" s="48" t="str">
        <f t="shared" si="92"/>
        <v/>
      </c>
      <c r="Q497" s="37" t="str">
        <f t="shared" si="93"/>
        <v/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43"/>
      <c r="G498" s="44"/>
      <c r="H498" s="58"/>
      <c r="I498" s="35"/>
      <c r="J498" s="35"/>
      <c r="K498" s="34"/>
      <c r="L498" s="79"/>
      <c r="M498" s="80"/>
      <c r="N498" s="10"/>
      <c r="O498" s="10"/>
      <c r="P498" s="48" t="str">
        <f t="shared" si="92"/>
        <v/>
      </c>
      <c r="Q498" s="37" t="str">
        <f t="shared" si="93"/>
        <v/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43"/>
      <c r="G499" s="44"/>
      <c r="H499" s="58"/>
      <c r="I499" s="35"/>
      <c r="J499" s="35"/>
      <c r="K499" s="34"/>
      <c r="L499" s="79"/>
      <c r="M499" s="80"/>
      <c r="N499" s="10"/>
      <c r="O499" s="10"/>
      <c r="P499" s="48" t="str">
        <f t="shared" si="92"/>
        <v/>
      </c>
      <c r="Q499" s="37" t="str">
        <f t="shared" si="93"/>
        <v/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43"/>
      <c r="G500" s="44"/>
      <c r="H500" s="58"/>
      <c r="I500" s="35"/>
      <c r="J500" s="35"/>
      <c r="K500" s="34"/>
      <c r="L500" s="79"/>
      <c r="M500" s="80"/>
      <c r="N500" s="10"/>
      <c r="O500" s="10"/>
      <c r="P500" s="48" t="str">
        <f t="shared" si="92"/>
        <v/>
      </c>
      <c r="Q500" s="37" t="str">
        <f t="shared" si="93"/>
        <v/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43"/>
      <c r="G501" s="44"/>
      <c r="H501" s="58"/>
      <c r="I501" s="35"/>
      <c r="J501" s="35"/>
      <c r="K501" s="34"/>
      <c r="L501" s="79"/>
      <c r="M501" s="80"/>
      <c r="N501" s="10"/>
      <c r="O501" s="10"/>
      <c r="P501" s="48" t="str">
        <f t="shared" si="92"/>
        <v/>
      </c>
      <c r="Q501" s="37" t="str">
        <f t="shared" si="93"/>
        <v/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43"/>
      <c r="G502" s="44"/>
      <c r="H502" s="58"/>
      <c r="I502" s="35"/>
      <c r="J502" s="35"/>
      <c r="K502" s="34"/>
      <c r="L502" s="79"/>
      <c r="M502" s="80"/>
      <c r="N502" s="10"/>
      <c r="O502" s="10"/>
      <c r="P502" s="48" t="str">
        <f t="shared" si="92"/>
        <v/>
      </c>
      <c r="Q502" s="37" t="str">
        <f t="shared" si="93"/>
        <v/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43"/>
      <c r="G503" s="44"/>
      <c r="H503" s="58"/>
      <c r="I503" s="35"/>
      <c r="J503" s="35"/>
      <c r="K503" s="34"/>
      <c r="L503" s="79"/>
      <c r="M503" s="80"/>
      <c r="N503" s="10"/>
      <c r="O503" s="10"/>
      <c r="P503" s="48" t="str">
        <f t="shared" si="92"/>
        <v/>
      </c>
      <c r="Q503" s="37" t="str">
        <f t="shared" si="93"/>
        <v/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43"/>
      <c r="G504" s="44"/>
      <c r="H504" s="58"/>
      <c r="I504" s="35"/>
      <c r="J504" s="35"/>
      <c r="K504" s="34"/>
      <c r="L504" s="79"/>
      <c r="M504" s="80"/>
      <c r="N504" s="10"/>
      <c r="O504" s="10"/>
      <c r="P504" s="48" t="str">
        <f t="shared" si="92"/>
        <v/>
      </c>
      <c r="Q504" s="37" t="str">
        <f t="shared" si="93"/>
        <v/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43"/>
      <c r="G505" s="44"/>
      <c r="H505" s="58"/>
      <c r="I505" s="35"/>
      <c r="J505" s="35"/>
      <c r="K505" s="34"/>
      <c r="L505" s="79"/>
      <c r="M505" s="80"/>
      <c r="N505" s="10"/>
      <c r="O505" s="10"/>
      <c r="P505" s="48" t="str">
        <f t="shared" si="92"/>
        <v/>
      </c>
      <c r="Q505" s="37" t="str">
        <f t="shared" si="93"/>
        <v/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43"/>
      <c r="G506" s="44"/>
      <c r="H506" s="58"/>
      <c r="I506" s="251">
        <f>SUM(I6:I505)</f>
        <v>18314247.98</v>
      </c>
      <c r="J506" s="252"/>
      <c r="K506" s="252"/>
      <c r="L506" s="79"/>
      <c r="M506" s="80"/>
      <c r="N506" s="10"/>
      <c r="O506" s="10"/>
      <c r="P506" s="48" t="str">
        <f t="shared" si="92"/>
        <v/>
      </c>
      <c r="Q506" s="37" t="str">
        <f t="shared" si="93"/>
        <v/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43"/>
      <c r="G507" s="15"/>
      <c r="H507" s="11"/>
      <c r="I507" s="9"/>
      <c r="J507" s="9"/>
      <c r="K507" s="9"/>
      <c r="L507" s="79"/>
      <c r="M507" s="80"/>
      <c r="N507" s="10"/>
      <c r="O507" s="10"/>
      <c r="P507" s="48" t="str">
        <f t="shared" si="92"/>
        <v/>
      </c>
      <c r="Q507" s="37" t="str">
        <f t="shared" si="93"/>
        <v/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43"/>
      <c r="G508" s="15"/>
      <c r="H508" s="10"/>
      <c r="J508" s="10"/>
      <c r="K508" s="10"/>
      <c r="L508" s="79"/>
      <c r="M508" s="80"/>
      <c r="N508" s="10"/>
      <c r="O508" s="10"/>
      <c r="P508" s="48" t="str">
        <f t="shared" si="92"/>
        <v/>
      </c>
      <c r="Q508" s="37" t="str">
        <f t="shared" si="93"/>
        <v/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43"/>
      <c r="G509" s="15"/>
      <c r="H509" s="11"/>
      <c r="I509" s="9"/>
      <c r="J509" s="9"/>
      <c r="K509" s="9"/>
      <c r="L509" s="79"/>
      <c r="M509" s="80"/>
      <c r="N509" s="10"/>
      <c r="O509" s="10"/>
      <c r="P509" s="48" t="str">
        <f t="shared" si="92"/>
        <v/>
      </c>
      <c r="Q509" s="37" t="str">
        <f t="shared" si="93"/>
        <v/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43"/>
      <c r="G510" s="15"/>
      <c r="H510" s="253">
        <f>E176-I506-L517</f>
        <v>535480.78</v>
      </c>
      <c r="I510" s="9"/>
      <c r="J510" s="9"/>
      <c r="K510" s="9"/>
      <c r="L510" s="79"/>
      <c r="M510" s="80"/>
      <c r="N510" s="10"/>
      <c r="O510" s="10"/>
      <c r="P510" s="48" t="str">
        <f t="shared" si="92"/>
        <v/>
      </c>
      <c r="Q510" s="37" t="str">
        <f t="shared" si="93"/>
        <v/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43"/>
      <c r="G511" s="15"/>
      <c r="H511" s="11"/>
      <c r="I511" s="9"/>
      <c r="J511" s="9"/>
      <c r="K511" s="9"/>
      <c r="L511" s="79"/>
      <c r="M511" s="80"/>
      <c r="N511" s="10"/>
      <c r="O511" s="10"/>
      <c r="P511" s="48" t="str">
        <f t="shared" si="92"/>
        <v/>
      </c>
      <c r="Q511" s="37" t="str">
        <f t="shared" si="93"/>
        <v/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75" customHeight="1">
      <c r="A512" s="22"/>
      <c r="B512" s="4"/>
      <c r="C512" s="10"/>
      <c r="D512" s="9"/>
      <c r="E512" s="9"/>
      <c r="F512" s="31"/>
      <c r="G512" s="15"/>
      <c r="H512" s="11"/>
      <c r="I512" s="9"/>
      <c r="J512" s="9"/>
      <c r="K512" s="9"/>
      <c r="L512" s="79"/>
      <c r="M512" s="80"/>
      <c r="N512" s="10"/>
      <c r="O512" s="10"/>
      <c r="P512" s="48" t="str">
        <f t="shared" si="92"/>
        <v/>
      </c>
      <c r="Q512" s="37" t="str">
        <f t="shared" si="93"/>
        <v/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11"/>
      <c r="G513" s="15"/>
      <c r="H513" s="11"/>
      <c r="I513" s="9"/>
      <c r="J513" s="9"/>
      <c r="K513" s="9"/>
      <c r="L513" s="79"/>
      <c r="M513" s="80"/>
      <c r="N513" s="10"/>
      <c r="O513" s="10"/>
      <c r="P513" s="48" t="str">
        <f t="shared" si="92"/>
        <v/>
      </c>
      <c r="Q513" s="37" t="str">
        <f t="shared" si="93"/>
        <v/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11"/>
      <c r="G514" s="15"/>
      <c r="H514" s="11"/>
      <c r="I514" s="9"/>
      <c r="J514" s="9"/>
      <c r="K514" s="9"/>
      <c r="L514" s="79"/>
      <c r="M514" s="80"/>
      <c r="N514" s="10"/>
      <c r="O514" s="10"/>
      <c r="P514" s="254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11"/>
      <c r="G515" s="15"/>
      <c r="H515" s="11"/>
      <c r="I515" s="9"/>
      <c r="J515" s="9"/>
      <c r="K515" s="9"/>
      <c r="L515" s="79"/>
      <c r="M515" s="80"/>
      <c r="N515" s="10"/>
      <c r="O515" s="10"/>
      <c r="P515" s="255" t="str">
        <f>SUM(P6:P514)</f>
        <v>#REF!</v>
      </c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0" customHeight="1">
      <c r="A516" s="22"/>
      <c r="B516" s="4"/>
      <c r="C516" s="10"/>
      <c r="D516" s="9"/>
      <c r="E516" s="9"/>
      <c r="F516" s="11"/>
      <c r="G516" s="15"/>
      <c r="H516" s="11"/>
      <c r="I516" s="9"/>
      <c r="J516" s="9"/>
      <c r="K516" s="9"/>
      <c r="L516" s="79"/>
      <c r="M516" s="9"/>
      <c r="N516" s="10"/>
      <c r="O516" s="10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0" customHeight="1">
      <c r="A517" s="22"/>
      <c r="B517" s="4"/>
      <c r="C517" s="10"/>
      <c r="D517" s="9"/>
      <c r="E517" s="9"/>
      <c r="F517" s="11"/>
      <c r="G517" s="15"/>
      <c r="H517" s="11"/>
      <c r="I517" s="9"/>
      <c r="J517" s="9"/>
      <c r="K517" s="9"/>
      <c r="L517" s="79">
        <f>SUM(L6:L514)</f>
        <v>4949900</v>
      </c>
      <c r="M517" s="9"/>
      <c r="N517" s="10"/>
      <c r="O517" s="10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11"/>
      <c r="G518" s="15"/>
      <c r="H518" s="11"/>
      <c r="I518" s="9"/>
      <c r="J518" s="9"/>
      <c r="K518" s="9"/>
      <c r="L518" s="10"/>
      <c r="M518" s="9"/>
      <c r="N518" s="10"/>
      <c r="O518" s="10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11"/>
      <c r="G519" s="15"/>
      <c r="H519" s="11"/>
      <c r="I519" s="9"/>
      <c r="J519" s="9"/>
      <c r="K519" s="9"/>
      <c r="L519" s="10"/>
      <c r="M519" s="9"/>
      <c r="N519" s="10"/>
      <c r="O519" s="10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0" customHeight="1">
      <c r="A520" s="22"/>
      <c r="B520" s="4"/>
      <c r="C520" s="10"/>
      <c r="D520" s="9"/>
      <c r="E520" s="9"/>
      <c r="F520" s="11"/>
      <c r="G520" s="15"/>
      <c r="H520" s="11"/>
      <c r="I520" s="9"/>
      <c r="J520" s="9"/>
      <c r="K520" s="9"/>
      <c r="L520" s="10"/>
      <c r="M520" s="9"/>
      <c r="N520" s="10"/>
      <c r="O520" s="10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11"/>
      <c r="G521" s="15"/>
      <c r="H521" s="11"/>
      <c r="I521" s="9"/>
      <c r="J521" s="9"/>
      <c r="K521" s="9"/>
      <c r="L521" s="10"/>
      <c r="M521" s="9"/>
      <c r="N521" s="10"/>
      <c r="O521" s="10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11"/>
      <c r="G522" s="15"/>
      <c r="H522" s="11"/>
      <c r="I522" s="9"/>
      <c r="J522" s="9"/>
      <c r="K522" s="9"/>
      <c r="L522" s="10"/>
      <c r="M522" s="9"/>
      <c r="N522" s="10"/>
      <c r="O522" s="10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11"/>
      <c r="G523" s="15"/>
      <c r="H523" s="11"/>
      <c r="I523" s="9"/>
      <c r="J523" s="9"/>
      <c r="K523" s="9"/>
      <c r="L523" s="10"/>
      <c r="M523" s="9"/>
      <c r="N523" s="10"/>
      <c r="O523" s="10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11"/>
      <c r="G524" s="15"/>
      <c r="H524" s="11"/>
      <c r="I524" s="9"/>
      <c r="J524" s="9"/>
      <c r="K524" s="9"/>
      <c r="L524" s="10"/>
      <c r="M524" s="9"/>
      <c r="N524" s="10"/>
      <c r="O524" s="10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11"/>
      <c r="G525" s="15"/>
      <c r="H525" s="11"/>
      <c r="I525" s="9"/>
      <c r="J525" s="9"/>
      <c r="K525" s="9"/>
      <c r="L525" s="10"/>
      <c r="M525" s="9"/>
      <c r="N525" s="10"/>
      <c r="O525" s="10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11"/>
      <c r="G526" s="15"/>
      <c r="H526" s="11"/>
      <c r="I526" s="9"/>
      <c r="J526" s="9"/>
      <c r="K526" s="9"/>
      <c r="L526" s="10"/>
      <c r="M526" s="9"/>
      <c r="N526" s="10"/>
      <c r="O526" s="10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11"/>
      <c r="G527" s="15"/>
      <c r="H527" s="11"/>
      <c r="I527" s="9"/>
      <c r="J527" s="9"/>
      <c r="K527" s="9"/>
      <c r="L527" s="10"/>
      <c r="M527" s="9"/>
      <c r="N527" s="10"/>
      <c r="O527" s="10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11"/>
      <c r="G528" s="15"/>
      <c r="H528" s="11"/>
      <c r="I528" s="9"/>
      <c r="J528" s="9"/>
      <c r="K528" s="9"/>
      <c r="L528" s="10"/>
      <c r="M528" s="9"/>
      <c r="N528" s="10"/>
      <c r="O528" s="10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11"/>
      <c r="G529" s="15"/>
      <c r="H529" s="11"/>
      <c r="I529" s="9"/>
      <c r="J529" s="9"/>
      <c r="K529" s="9"/>
      <c r="L529" s="10"/>
      <c r="M529" s="9"/>
      <c r="N529" s="10"/>
      <c r="O529" s="10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11"/>
      <c r="G530" s="15"/>
      <c r="H530" s="11"/>
      <c r="I530" s="9"/>
      <c r="J530" s="9"/>
      <c r="K530" s="9"/>
      <c r="L530" s="10"/>
      <c r="M530" s="9"/>
      <c r="N530" s="10"/>
      <c r="O530" s="10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11"/>
      <c r="G531" s="15"/>
      <c r="H531" s="11"/>
      <c r="I531" s="9"/>
      <c r="J531" s="9"/>
      <c r="K531" s="9"/>
      <c r="L531" s="10"/>
      <c r="M531" s="9"/>
      <c r="N531" s="10"/>
      <c r="O531" s="10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11"/>
      <c r="G532" s="15"/>
      <c r="H532" s="11"/>
      <c r="I532" s="9"/>
      <c r="J532" s="9"/>
      <c r="K532" s="9"/>
      <c r="L532" s="10"/>
      <c r="M532" s="9"/>
      <c r="N532" s="10"/>
      <c r="O532" s="10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11"/>
      <c r="G533" s="15"/>
      <c r="H533" s="11"/>
      <c r="I533" s="9"/>
      <c r="J533" s="9"/>
      <c r="K533" s="9"/>
      <c r="L533" s="10"/>
      <c r="M533" s="9"/>
      <c r="N533" s="10"/>
      <c r="O533" s="10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11"/>
      <c r="G534" s="15"/>
      <c r="H534" s="11"/>
      <c r="I534" s="9"/>
      <c r="J534" s="9"/>
      <c r="K534" s="9"/>
      <c r="L534" s="10"/>
      <c r="M534" s="9"/>
      <c r="N534" s="10"/>
      <c r="O534" s="10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11"/>
      <c r="G535" s="15"/>
      <c r="H535" s="11"/>
      <c r="I535" s="9"/>
      <c r="J535" s="9"/>
      <c r="K535" s="9"/>
      <c r="L535" s="10"/>
      <c r="M535" s="9"/>
      <c r="N535" s="10"/>
      <c r="O535" s="10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11"/>
      <c r="G536" s="15"/>
      <c r="H536" s="11"/>
      <c r="I536" s="9"/>
      <c r="J536" s="9"/>
      <c r="K536" s="9"/>
      <c r="L536" s="10"/>
      <c r="M536" s="9"/>
      <c r="N536" s="10"/>
      <c r="O536" s="10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11"/>
      <c r="G537" s="15"/>
      <c r="H537" s="11"/>
      <c r="I537" s="9"/>
      <c r="J537" s="9"/>
      <c r="K537" s="9"/>
      <c r="L537" s="10"/>
      <c r="M537" s="9"/>
      <c r="N537" s="10"/>
      <c r="O537" s="10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11"/>
      <c r="G538" s="15"/>
      <c r="H538" s="11"/>
      <c r="I538" s="9"/>
      <c r="J538" s="9"/>
      <c r="K538" s="9"/>
      <c r="L538" s="10"/>
      <c r="M538" s="9"/>
      <c r="N538" s="10"/>
      <c r="O538" s="10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11"/>
      <c r="G539" s="15"/>
      <c r="H539" s="11"/>
      <c r="I539" s="9"/>
      <c r="J539" s="9"/>
      <c r="K539" s="9"/>
      <c r="L539" s="10"/>
      <c r="M539" s="9"/>
      <c r="N539" s="10"/>
      <c r="O539" s="10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11"/>
      <c r="G540" s="15"/>
      <c r="H540" s="11"/>
      <c r="I540" s="9"/>
      <c r="J540" s="9"/>
      <c r="K540" s="9"/>
      <c r="L540" s="10"/>
      <c r="M540" s="9"/>
      <c r="N540" s="10"/>
      <c r="O540" s="10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11"/>
      <c r="G541" s="15"/>
      <c r="H541" s="11"/>
      <c r="I541" s="9"/>
      <c r="J541" s="9"/>
      <c r="K541" s="9"/>
      <c r="L541" s="10"/>
      <c r="M541" s="9"/>
      <c r="N541" s="10"/>
      <c r="O541" s="10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11"/>
      <c r="G542" s="15"/>
      <c r="H542" s="11"/>
      <c r="I542" s="9"/>
      <c r="J542" s="9"/>
      <c r="K542" s="9"/>
      <c r="L542" s="10"/>
      <c r="M542" s="9"/>
      <c r="N542" s="10"/>
      <c r="O542" s="10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11"/>
      <c r="G543" s="15"/>
      <c r="H543" s="11"/>
      <c r="I543" s="9"/>
      <c r="J543" s="9"/>
      <c r="K543" s="9"/>
      <c r="L543" s="10"/>
      <c r="M543" s="9"/>
      <c r="N543" s="10"/>
      <c r="O543" s="10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11"/>
      <c r="G544" s="15"/>
      <c r="H544" s="11"/>
      <c r="I544" s="9"/>
      <c r="J544" s="9"/>
      <c r="K544" s="9"/>
      <c r="L544" s="10"/>
      <c r="M544" s="9"/>
      <c r="N544" s="10"/>
      <c r="O544" s="10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11"/>
      <c r="G545" s="15"/>
      <c r="H545" s="11"/>
      <c r="I545" s="9"/>
      <c r="J545" s="9"/>
      <c r="K545" s="9"/>
      <c r="L545" s="10"/>
      <c r="M545" s="9"/>
      <c r="N545" s="10"/>
      <c r="O545" s="10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11"/>
      <c r="G546" s="15"/>
      <c r="H546" s="11"/>
      <c r="I546" s="9"/>
      <c r="J546" s="9"/>
      <c r="K546" s="9"/>
      <c r="L546" s="10"/>
      <c r="M546" s="9"/>
      <c r="N546" s="10"/>
      <c r="O546" s="10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11"/>
      <c r="G547" s="15"/>
      <c r="H547" s="11"/>
      <c r="I547" s="9"/>
      <c r="J547" s="9"/>
      <c r="K547" s="9"/>
      <c r="L547" s="10"/>
      <c r="M547" s="9"/>
      <c r="N547" s="10"/>
      <c r="O547" s="10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11"/>
      <c r="G548" s="15"/>
      <c r="H548" s="11"/>
      <c r="I548" s="9"/>
      <c r="J548" s="9"/>
      <c r="K548" s="9"/>
      <c r="L548" s="10"/>
      <c r="M548" s="9"/>
      <c r="N548" s="10"/>
      <c r="O548" s="10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11"/>
      <c r="G549" s="15"/>
      <c r="H549" s="11"/>
      <c r="I549" s="9"/>
      <c r="J549" s="9"/>
      <c r="K549" s="9"/>
      <c r="L549" s="10"/>
      <c r="M549" s="9"/>
      <c r="N549" s="10"/>
      <c r="O549" s="10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0" customHeight="1">
      <c r="A550" s="22"/>
      <c r="B550" s="4"/>
      <c r="C550" s="10"/>
      <c r="D550" s="9"/>
      <c r="E550" s="9"/>
      <c r="F550" s="11"/>
      <c r="G550" s="15"/>
      <c r="H550" s="11"/>
      <c r="I550" s="9"/>
      <c r="J550" s="9"/>
      <c r="K550" s="9"/>
      <c r="L550" s="10"/>
      <c r="M550" s="9"/>
      <c r="N550" s="10"/>
      <c r="O550" s="10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11"/>
      <c r="G551" s="15"/>
      <c r="H551" s="11"/>
      <c r="I551" s="9"/>
      <c r="J551" s="9"/>
      <c r="K551" s="9"/>
      <c r="L551" s="10"/>
      <c r="M551" s="9"/>
      <c r="N551" s="10"/>
      <c r="O551" s="10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11"/>
      <c r="G552" s="15"/>
      <c r="H552" s="11"/>
      <c r="I552" s="9"/>
      <c r="J552" s="9"/>
      <c r="K552" s="9"/>
      <c r="L552" s="10"/>
      <c r="M552" s="9"/>
      <c r="N552" s="10"/>
      <c r="O552" s="10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11"/>
      <c r="G553" s="15"/>
      <c r="H553" s="11"/>
      <c r="I553" s="9"/>
      <c r="J553" s="9"/>
      <c r="K553" s="9"/>
      <c r="L553" s="10"/>
      <c r="M553" s="9"/>
      <c r="N553" s="10"/>
      <c r="O553" s="10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11"/>
      <c r="G554" s="15"/>
      <c r="H554" s="11"/>
      <c r="I554" s="9"/>
      <c r="J554" s="9"/>
      <c r="K554" s="9"/>
      <c r="L554" s="10"/>
      <c r="M554" s="9"/>
      <c r="N554" s="10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11"/>
      <c r="G555" s="15"/>
      <c r="H555" s="11"/>
      <c r="I555" s="9"/>
      <c r="J555" s="9"/>
      <c r="K555" s="9"/>
      <c r="L555" s="10"/>
      <c r="M555" s="9"/>
      <c r="N555" s="10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0" customHeight="1">
      <c r="A556" s="22"/>
      <c r="B556" s="4"/>
      <c r="C556" s="10"/>
      <c r="D556" s="9"/>
      <c r="E556" s="9"/>
      <c r="F556" s="11"/>
      <c r="G556" s="15"/>
      <c r="H556" s="11"/>
      <c r="I556" s="9"/>
      <c r="J556" s="9"/>
      <c r="K556" s="9"/>
      <c r="L556" s="10"/>
      <c r="M556" s="9"/>
      <c r="N556" s="10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10"/>
      <c r="M557" s="9"/>
      <c r="N557" s="10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10"/>
      <c r="M558" s="9"/>
      <c r="N558" s="10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10"/>
      <c r="M559" s="9"/>
      <c r="N559" s="10"/>
      <c r="O559" s="10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10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10"/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0" customHeight="1">
      <c r="A686" s="22"/>
      <c r="B686" s="4"/>
      <c r="C686" s="10"/>
      <c r="D686" s="9"/>
      <c r="E686" s="9"/>
      <c r="F686" s="11"/>
      <c r="G686" s="15"/>
      <c r="H686" s="11"/>
      <c r="I686" s="9"/>
      <c r="J686" s="9"/>
      <c r="K686" s="9"/>
      <c r="L686" s="10"/>
      <c r="M686" s="9"/>
      <c r="N686" s="10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0" customHeight="1">
      <c r="A687" s="22"/>
      <c r="B687" s="4"/>
      <c r="C687" s="10"/>
      <c r="D687" s="9"/>
      <c r="E687" s="9"/>
      <c r="F687" s="11"/>
      <c r="G687" s="15"/>
      <c r="H687" s="11"/>
      <c r="I687" s="9"/>
      <c r="J687" s="9"/>
      <c r="K687" s="9"/>
      <c r="L687" s="10"/>
      <c r="M687" s="9"/>
      <c r="N687" s="10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0" customHeight="1">
      <c r="A688" s="22"/>
      <c r="B688" s="4"/>
      <c r="C688" s="10"/>
      <c r="D688" s="9"/>
      <c r="E688" s="9"/>
      <c r="F688" s="11"/>
      <c r="G688" s="15"/>
      <c r="H688" s="11"/>
      <c r="I688" s="9"/>
      <c r="J688" s="9"/>
      <c r="K688" s="9"/>
      <c r="L688" s="10"/>
      <c r="M688" s="9"/>
      <c r="N688" s="10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0" customHeight="1">
      <c r="A689" s="22"/>
      <c r="B689" s="4"/>
      <c r="C689" s="10"/>
      <c r="D689" s="9"/>
      <c r="E689" s="9"/>
      <c r="F689" s="11"/>
      <c r="G689" s="15"/>
      <c r="H689" s="11"/>
      <c r="I689" s="9"/>
      <c r="J689" s="9"/>
      <c r="K689" s="9"/>
      <c r="L689" s="10"/>
      <c r="M689" s="9"/>
      <c r="N689" s="10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0" customHeight="1">
      <c r="A690" s="22"/>
      <c r="B690" s="4"/>
      <c r="C690" s="10"/>
      <c r="D690" s="9"/>
      <c r="E690" s="9"/>
      <c r="F690" s="11"/>
      <c r="G690" s="15"/>
      <c r="H690" s="11"/>
      <c r="I690" s="9"/>
      <c r="J690" s="9"/>
      <c r="K690" s="9"/>
      <c r="L690" s="10"/>
      <c r="M690" s="9"/>
      <c r="N690" s="10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0" customHeight="1">
      <c r="A691" s="22"/>
      <c r="B691" s="4"/>
      <c r="C691" s="10"/>
      <c r="D691" s="9"/>
      <c r="E691" s="9"/>
      <c r="F691" s="11"/>
      <c r="G691" s="15"/>
      <c r="H691" s="11"/>
      <c r="I691" s="9"/>
      <c r="J691" s="9"/>
      <c r="K691" s="9"/>
      <c r="L691" s="10"/>
      <c r="M691" s="9"/>
      <c r="N691" s="10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0" customHeight="1">
      <c r="A692" s="22"/>
      <c r="B692" s="4"/>
      <c r="C692" s="10"/>
      <c r="D692" s="9"/>
      <c r="E692" s="9"/>
      <c r="F692" s="11"/>
      <c r="G692" s="15"/>
      <c r="H692" s="11"/>
      <c r="I692" s="9"/>
      <c r="J692" s="9"/>
      <c r="K692" s="9"/>
      <c r="L692" s="10"/>
      <c r="M692" s="9"/>
      <c r="N692" s="10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0" customHeight="1">
      <c r="A693" s="22"/>
      <c r="B693" s="4"/>
      <c r="C693" s="10"/>
      <c r="D693" s="9"/>
      <c r="E693" s="9"/>
      <c r="F693" s="11"/>
      <c r="G693" s="15"/>
      <c r="H693" s="11"/>
      <c r="I693" s="9"/>
      <c r="J693" s="9"/>
      <c r="K693" s="9"/>
      <c r="L693" s="10"/>
      <c r="M693" s="9"/>
      <c r="N693" s="10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0" customHeight="1">
      <c r="A694" s="22"/>
      <c r="B694" s="4"/>
      <c r="C694" s="10"/>
      <c r="D694" s="9"/>
      <c r="E694" s="9"/>
      <c r="F694" s="11"/>
      <c r="G694" s="15"/>
      <c r="H694" s="11"/>
      <c r="I694" s="9"/>
      <c r="J694" s="9"/>
      <c r="K694" s="9"/>
      <c r="L694" s="10"/>
      <c r="M694" s="9"/>
      <c r="N694" s="10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2.0" customHeight="1">
      <c r="A695" s="22"/>
      <c r="B695" s="4"/>
      <c r="C695" s="10"/>
      <c r="D695" s="9"/>
      <c r="E695" s="9"/>
      <c r="F695" s="11"/>
      <c r="G695" s="15"/>
      <c r="H695" s="11"/>
      <c r="I695" s="9"/>
      <c r="J695" s="9"/>
      <c r="K695" s="9"/>
      <c r="L695" s="10"/>
      <c r="M695" s="9"/>
      <c r="N695" s="10"/>
      <c r="O695" s="10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2.0" customHeight="1">
      <c r="A696" s="22"/>
      <c r="B696" s="4"/>
      <c r="C696" s="10"/>
      <c r="D696" s="9"/>
      <c r="E696" s="9"/>
      <c r="F696" s="11"/>
      <c r="G696" s="15"/>
      <c r="H696" s="11"/>
      <c r="I696" s="9"/>
      <c r="J696" s="9"/>
      <c r="K696" s="9"/>
      <c r="L696" s="10"/>
      <c r="M696" s="9"/>
      <c r="N696" s="10"/>
      <c r="O696" s="10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2.0" customHeight="1">
      <c r="A697" s="22"/>
      <c r="B697" s="4"/>
      <c r="C697" s="10"/>
      <c r="D697" s="9"/>
      <c r="E697" s="9"/>
      <c r="F697" s="11"/>
      <c r="G697" s="15"/>
      <c r="H697" s="11"/>
      <c r="I697" s="9"/>
      <c r="J697" s="9"/>
      <c r="K697" s="9"/>
      <c r="L697" s="10"/>
      <c r="M697" s="9"/>
      <c r="N697" s="10"/>
      <c r="O697" s="10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2.0" customHeight="1">
      <c r="A698" s="22"/>
      <c r="B698" s="4"/>
      <c r="C698" s="10"/>
      <c r="D698" s="9"/>
      <c r="E698" s="9"/>
      <c r="F698" s="11"/>
      <c r="G698" s="15"/>
      <c r="H698" s="11"/>
      <c r="I698" s="9"/>
      <c r="J698" s="9"/>
      <c r="K698" s="9"/>
      <c r="L698" s="10"/>
      <c r="M698" s="9"/>
      <c r="N698" s="10"/>
      <c r="O698" s="10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2.0" customHeight="1">
      <c r="A699" s="22"/>
      <c r="B699" s="4"/>
      <c r="C699" s="10"/>
      <c r="D699" s="9"/>
      <c r="E699" s="9"/>
      <c r="F699" s="11"/>
      <c r="G699" s="15"/>
      <c r="H699" s="11"/>
      <c r="I699" s="9"/>
      <c r="J699" s="9"/>
      <c r="K699" s="9"/>
      <c r="L699" s="10"/>
      <c r="M699" s="9"/>
      <c r="N699" s="10"/>
      <c r="O699" s="10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2.0" customHeight="1">
      <c r="A700" s="22"/>
      <c r="B700" s="4"/>
      <c r="C700" s="10"/>
      <c r="D700" s="9"/>
      <c r="E700" s="9"/>
      <c r="F700" s="11"/>
      <c r="G700" s="15"/>
      <c r="H700" s="11"/>
      <c r="I700" s="9"/>
      <c r="J700" s="9"/>
      <c r="K700" s="9"/>
      <c r="L700" s="10"/>
      <c r="M700" s="9"/>
      <c r="N700" s="10"/>
      <c r="O700" s="10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2.0" customHeight="1">
      <c r="A701" s="22"/>
      <c r="B701" s="4"/>
      <c r="C701" s="10"/>
      <c r="D701" s="9"/>
      <c r="E701" s="9"/>
      <c r="F701" s="11"/>
      <c r="G701" s="15"/>
      <c r="H701" s="11"/>
      <c r="I701" s="9"/>
      <c r="J701" s="9"/>
      <c r="K701" s="9"/>
      <c r="L701" s="10"/>
      <c r="M701" s="9"/>
      <c r="N701" s="10"/>
      <c r="O701" s="10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2.0" customHeight="1">
      <c r="A702" s="22"/>
      <c r="B702" s="4"/>
      <c r="C702" s="10"/>
      <c r="D702" s="9"/>
      <c r="E702" s="9"/>
      <c r="F702" s="11"/>
      <c r="G702" s="15"/>
      <c r="H702" s="11"/>
      <c r="I702" s="9"/>
      <c r="J702" s="9"/>
      <c r="K702" s="9"/>
      <c r="L702" s="10"/>
      <c r="M702" s="9"/>
      <c r="N702" s="10"/>
      <c r="O702" s="10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2.0" customHeight="1">
      <c r="A703" s="22"/>
      <c r="B703" s="4"/>
      <c r="C703" s="10"/>
      <c r="D703" s="9"/>
      <c r="E703" s="9"/>
      <c r="F703" s="11"/>
      <c r="G703" s="15"/>
      <c r="H703" s="11"/>
      <c r="I703" s="9"/>
      <c r="J703" s="9"/>
      <c r="K703" s="9"/>
      <c r="L703" s="10"/>
      <c r="M703" s="9"/>
      <c r="N703" s="10"/>
      <c r="O703" s="10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2.0" customHeight="1">
      <c r="A704" s="22"/>
      <c r="B704" s="4"/>
      <c r="C704" s="10"/>
      <c r="D704" s="9"/>
      <c r="E704" s="9"/>
      <c r="F704" s="11"/>
      <c r="G704" s="15"/>
      <c r="H704" s="11"/>
      <c r="I704" s="9"/>
      <c r="J704" s="9"/>
      <c r="K704" s="9"/>
      <c r="L704" s="10"/>
      <c r="M704" s="9"/>
      <c r="N704" s="10"/>
      <c r="O704" s="10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2.0" customHeight="1">
      <c r="A705" s="22"/>
      <c r="B705" s="4"/>
      <c r="C705" s="10"/>
      <c r="D705" s="9"/>
      <c r="E705" s="9"/>
      <c r="F705" s="11"/>
      <c r="G705" s="15"/>
      <c r="H705" s="11"/>
      <c r="I705" s="9"/>
      <c r="J705" s="9"/>
      <c r="K705" s="9"/>
      <c r="L705" s="10"/>
      <c r="M705" s="9"/>
      <c r="N705" s="10"/>
      <c r="O705" s="10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2.0" customHeight="1">
      <c r="A706" s="22"/>
      <c r="B706" s="4"/>
      <c r="C706" s="10"/>
      <c r="D706" s="9"/>
      <c r="E706" s="9"/>
      <c r="F706" s="11"/>
      <c r="G706" s="15"/>
      <c r="H706" s="11"/>
      <c r="I706" s="9"/>
      <c r="J706" s="9"/>
      <c r="K706" s="9"/>
      <c r="L706" s="10"/>
      <c r="M706" s="9"/>
      <c r="N706" s="10"/>
      <c r="O706" s="10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2.0" customHeight="1">
      <c r="A707" s="22"/>
      <c r="B707" s="4"/>
      <c r="C707" s="10"/>
      <c r="D707" s="9"/>
      <c r="E707" s="9"/>
      <c r="F707" s="11"/>
      <c r="G707" s="15"/>
      <c r="H707" s="11"/>
      <c r="I707" s="9"/>
      <c r="J707" s="9"/>
      <c r="K707" s="9"/>
      <c r="L707" s="10"/>
      <c r="M707" s="9"/>
      <c r="N707" s="10"/>
      <c r="O707" s="10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2.0" customHeight="1">
      <c r="A708" s="22"/>
      <c r="B708" s="4"/>
      <c r="C708" s="10"/>
      <c r="D708" s="9"/>
      <c r="E708" s="9"/>
      <c r="F708" s="11"/>
      <c r="G708" s="15"/>
      <c r="H708" s="11"/>
      <c r="I708" s="9"/>
      <c r="J708" s="9"/>
      <c r="K708" s="9"/>
      <c r="L708" s="10"/>
      <c r="M708" s="9"/>
      <c r="N708" s="10"/>
      <c r="O708" s="10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2.0" customHeight="1">
      <c r="A709" s="22"/>
      <c r="B709" s="4"/>
      <c r="C709" s="10"/>
      <c r="D709" s="9"/>
      <c r="E709" s="9"/>
      <c r="F709" s="11"/>
      <c r="G709" s="15"/>
      <c r="H709" s="11"/>
      <c r="I709" s="9"/>
      <c r="J709" s="9"/>
      <c r="K709" s="9"/>
      <c r="L709" s="10"/>
      <c r="M709" s="9"/>
      <c r="N709" s="10"/>
      <c r="O709" s="10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2.0" customHeight="1">
      <c r="A710" s="22"/>
      <c r="B710" s="4"/>
      <c r="C710" s="10"/>
      <c r="D710" s="9"/>
      <c r="E710" s="9"/>
      <c r="F710" s="11"/>
      <c r="G710" s="15"/>
      <c r="H710" s="11"/>
      <c r="I710" s="9"/>
      <c r="J710" s="9"/>
      <c r="K710" s="9"/>
      <c r="L710" s="10"/>
      <c r="M710" s="9"/>
      <c r="N710" s="10"/>
      <c r="O710" s="10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2.0" customHeight="1">
      <c r="A711" s="22"/>
      <c r="B711" s="4"/>
      <c r="C711" s="10"/>
      <c r="D711" s="9"/>
      <c r="E711" s="9"/>
      <c r="F711" s="11"/>
      <c r="G711" s="19"/>
      <c r="L711" s="10"/>
      <c r="M711" s="9"/>
      <c r="N711" s="10"/>
      <c r="O711" s="10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2.0" customHeight="1">
      <c r="A712" s="22"/>
      <c r="B712" s="4"/>
      <c r="C712" s="10"/>
      <c r="D712" s="9"/>
      <c r="E712" s="9"/>
      <c r="F712" s="11"/>
      <c r="G712" s="19"/>
      <c r="L712" s="10"/>
      <c r="M712" s="9"/>
      <c r="N712" s="10"/>
      <c r="O712" s="10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2.0" customHeight="1">
      <c r="A713" s="22"/>
      <c r="B713" s="4"/>
      <c r="C713" s="10"/>
      <c r="D713" s="9"/>
      <c r="E713" s="9"/>
      <c r="F713" s="11"/>
      <c r="G713" s="19"/>
      <c r="L713" s="10"/>
      <c r="M713" s="9"/>
      <c r="N713" s="10"/>
      <c r="O713" s="10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2.0" customHeight="1">
      <c r="A714" s="22"/>
      <c r="B714" s="4"/>
      <c r="C714" s="10"/>
      <c r="D714" s="9"/>
      <c r="E714" s="9"/>
      <c r="F714" s="11"/>
      <c r="G714" s="19"/>
      <c r="L714" s="10"/>
      <c r="M714" s="9"/>
      <c r="N714" s="10"/>
      <c r="O714" s="10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2.0" customHeight="1">
      <c r="A715" s="22"/>
      <c r="B715" s="4"/>
      <c r="C715" s="10"/>
      <c r="D715" s="9"/>
      <c r="E715" s="9"/>
      <c r="F715" s="11"/>
      <c r="G715" s="19"/>
      <c r="L715" s="10"/>
      <c r="M715" s="9"/>
      <c r="N715" s="10"/>
      <c r="O715" s="10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2.0" customHeight="1">
      <c r="A716" s="22"/>
      <c r="B716" s="4"/>
      <c r="C716" s="10"/>
      <c r="D716" s="9"/>
      <c r="E716" s="9"/>
      <c r="F716" s="11"/>
      <c r="G716" s="19"/>
      <c r="L716" s="10"/>
      <c r="M716" s="9"/>
      <c r="N716" s="10"/>
      <c r="O716" s="10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256"/>
      <c r="C717" s="257"/>
      <c r="G717" s="19"/>
    </row>
    <row r="718" ht="15.75" customHeight="1">
      <c r="A718" s="256"/>
      <c r="C718" s="257"/>
      <c r="G718" s="19"/>
    </row>
    <row r="719" ht="15.75" customHeight="1">
      <c r="A719" s="256"/>
      <c r="C719" s="257"/>
      <c r="G719" s="19"/>
    </row>
    <row r="720" ht="15.75" customHeight="1">
      <c r="A720" s="256"/>
      <c r="C720" s="257"/>
      <c r="G720" s="19"/>
    </row>
    <row r="721" ht="15.75" customHeight="1">
      <c r="A721" s="256"/>
      <c r="C721" s="257"/>
      <c r="G721" s="19"/>
    </row>
    <row r="722" ht="15.75" customHeight="1">
      <c r="A722" s="256"/>
      <c r="C722" s="257"/>
      <c r="G722" s="19"/>
    </row>
    <row r="723" ht="15.75" customHeight="1">
      <c r="A723" s="256"/>
      <c r="C723" s="257"/>
      <c r="G723" s="19"/>
    </row>
    <row r="724" ht="15.75" customHeight="1">
      <c r="A724" s="256"/>
      <c r="C724" s="257"/>
      <c r="G724" s="19"/>
    </row>
    <row r="725" ht="15.75" customHeight="1">
      <c r="A725" s="256"/>
      <c r="C725" s="257"/>
      <c r="G725" s="19"/>
    </row>
    <row r="726" ht="15.75" customHeight="1">
      <c r="A726" s="256"/>
      <c r="C726" s="257"/>
      <c r="G726" s="19"/>
    </row>
    <row r="727" ht="15.75" customHeight="1">
      <c r="A727" s="256"/>
      <c r="C727" s="257"/>
      <c r="G727" s="19"/>
    </row>
    <row r="728" ht="15.75" customHeight="1">
      <c r="A728" s="256"/>
      <c r="C728" s="257"/>
      <c r="G728" s="19"/>
    </row>
    <row r="729" ht="15.75" customHeight="1">
      <c r="A729" s="256"/>
      <c r="C729" s="257"/>
      <c r="G729" s="19"/>
    </row>
    <row r="730" ht="15.75" customHeight="1">
      <c r="A730" s="256"/>
      <c r="C730" s="257"/>
      <c r="G730" s="19"/>
    </row>
    <row r="731" ht="15.75" customHeight="1">
      <c r="A731" s="256"/>
      <c r="C731" s="257"/>
      <c r="G731" s="19"/>
    </row>
    <row r="732" ht="15.75" customHeight="1">
      <c r="A732" s="256"/>
      <c r="C732" s="257"/>
      <c r="G732" s="19"/>
    </row>
    <row r="733" ht="15.75" customHeight="1">
      <c r="A733" s="256"/>
      <c r="C733" s="257"/>
      <c r="G733" s="19"/>
    </row>
    <row r="734" ht="15.75" customHeight="1">
      <c r="A734" s="256"/>
      <c r="C734" s="257"/>
      <c r="G734" s="19"/>
    </row>
    <row r="735" ht="15.75" customHeight="1">
      <c r="A735" s="256"/>
      <c r="C735" s="257"/>
      <c r="G735" s="19"/>
    </row>
    <row r="736" ht="15.75" customHeight="1">
      <c r="A736" s="256"/>
      <c r="C736" s="257"/>
      <c r="G736" s="19"/>
    </row>
    <row r="737" ht="15.75" customHeight="1">
      <c r="A737" s="256"/>
      <c r="C737" s="257"/>
      <c r="G737" s="19"/>
    </row>
    <row r="738" ht="15.75" customHeight="1">
      <c r="A738" s="256"/>
      <c r="C738" s="257"/>
      <c r="G738" s="19"/>
    </row>
    <row r="739" ht="15.75" customHeight="1">
      <c r="A739" s="256"/>
      <c r="C739" s="257"/>
      <c r="G739" s="19"/>
    </row>
    <row r="740" ht="15.75" customHeight="1">
      <c r="A740" s="256"/>
      <c r="C740" s="257"/>
      <c r="G740" s="19"/>
    </row>
    <row r="741" ht="15.75" customHeight="1">
      <c r="A741" s="256"/>
      <c r="C741" s="257"/>
      <c r="G741" s="19"/>
    </row>
    <row r="742" ht="15.75" customHeight="1">
      <c r="A742" s="256"/>
      <c r="C742" s="257"/>
      <c r="G742" s="19"/>
    </row>
    <row r="743" ht="15.75" customHeight="1">
      <c r="A743" s="256"/>
      <c r="C743" s="257"/>
      <c r="G743" s="19"/>
    </row>
    <row r="744" ht="15.75" customHeight="1">
      <c r="A744" s="256"/>
      <c r="C744" s="257"/>
      <c r="G744" s="19"/>
    </row>
    <row r="745" ht="15.75" customHeight="1">
      <c r="A745" s="256"/>
      <c r="C745" s="257"/>
      <c r="G745" s="19"/>
    </row>
    <row r="746" ht="15.75" customHeight="1">
      <c r="A746" s="256"/>
      <c r="C746" s="257"/>
      <c r="G746" s="19"/>
    </row>
    <row r="747" ht="15.75" customHeight="1">
      <c r="A747" s="256"/>
      <c r="C747" s="257"/>
      <c r="G747" s="19"/>
    </row>
    <row r="748" ht="15.75" customHeight="1">
      <c r="A748" s="256"/>
      <c r="C748" s="257"/>
      <c r="G748" s="19"/>
    </row>
    <row r="749" ht="15.75" customHeight="1">
      <c r="A749" s="256"/>
      <c r="C749" s="257"/>
      <c r="G749" s="19"/>
    </row>
    <row r="750" ht="15.75" customHeight="1">
      <c r="A750" s="256"/>
      <c r="C750" s="257"/>
      <c r="G750" s="19"/>
    </row>
    <row r="751" ht="15.75" customHeight="1">
      <c r="A751" s="256"/>
      <c r="C751" s="257"/>
      <c r="G751" s="19"/>
    </row>
    <row r="752" ht="15.75" customHeight="1">
      <c r="A752" s="256"/>
      <c r="C752" s="257"/>
      <c r="G752" s="19"/>
    </row>
    <row r="753" ht="15.75" customHeight="1">
      <c r="A753" s="256"/>
      <c r="C753" s="257"/>
      <c r="G753" s="19"/>
    </row>
    <row r="754" ht="15.75" customHeight="1">
      <c r="A754" s="256"/>
      <c r="C754" s="257"/>
      <c r="G754" s="19"/>
    </row>
    <row r="755" ht="15.75" customHeight="1">
      <c r="A755" s="256"/>
      <c r="C755" s="257"/>
      <c r="G755" s="19"/>
    </row>
    <row r="756" ht="15.75" customHeight="1">
      <c r="A756" s="256"/>
      <c r="C756" s="257"/>
      <c r="G756" s="19"/>
    </row>
    <row r="757" ht="15.75" customHeight="1">
      <c r="A757" s="256"/>
      <c r="C757" s="257"/>
      <c r="G757" s="19"/>
    </row>
    <row r="758" ht="15.75" customHeight="1">
      <c r="A758" s="256"/>
      <c r="C758" s="257"/>
      <c r="G758" s="19"/>
    </row>
    <row r="759" ht="15.75" customHeight="1">
      <c r="A759" s="256"/>
      <c r="C759" s="257"/>
      <c r="G759" s="19"/>
    </row>
    <row r="760" ht="15.75" customHeight="1">
      <c r="A760" s="256"/>
      <c r="C760" s="257"/>
      <c r="G760" s="19"/>
    </row>
    <row r="761" ht="15.75" customHeight="1">
      <c r="A761" s="256"/>
      <c r="C761" s="257"/>
      <c r="G761" s="19"/>
    </row>
    <row r="762" ht="15.75" customHeight="1">
      <c r="A762" s="256"/>
      <c r="C762" s="257"/>
      <c r="G762" s="19"/>
    </row>
    <row r="763" ht="15.75" customHeight="1">
      <c r="A763" s="256"/>
      <c r="C763" s="257"/>
      <c r="G763" s="19"/>
    </row>
    <row r="764" ht="15.75" customHeight="1">
      <c r="A764" s="256"/>
      <c r="C764" s="257"/>
      <c r="G764" s="19"/>
    </row>
    <row r="765" ht="15.75" customHeight="1">
      <c r="A765" s="256"/>
      <c r="C765" s="257"/>
      <c r="G765" s="19"/>
    </row>
    <row r="766" ht="15.75" customHeight="1">
      <c r="A766" s="256"/>
      <c r="C766" s="257"/>
      <c r="G766" s="19"/>
    </row>
    <row r="767" ht="15.75" customHeight="1">
      <c r="A767" s="256"/>
      <c r="C767" s="257"/>
      <c r="G767" s="19"/>
    </row>
    <row r="768" ht="15.75" customHeight="1">
      <c r="A768" s="256"/>
      <c r="C768" s="257"/>
      <c r="G768" s="19"/>
    </row>
    <row r="769" ht="15.75" customHeight="1">
      <c r="A769" s="256"/>
      <c r="C769" s="257"/>
      <c r="G769" s="19"/>
    </row>
    <row r="770" ht="15.75" customHeight="1">
      <c r="A770" s="256"/>
      <c r="C770" s="257"/>
      <c r="G770" s="19"/>
    </row>
    <row r="771" ht="15.75" customHeight="1">
      <c r="A771" s="256"/>
      <c r="C771" s="257"/>
      <c r="G771" s="19"/>
    </row>
    <row r="772" ht="15.75" customHeight="1">
      <c r="A772" s="256"/>
      <c r="C772" s="257"/>
      <c r="G772" s="19"/>
    </row>
    <row r="773" ht="15.75" customHeight="1">
      <c r="A773" s="256"/>
      <c r="C773" s="257"/>
      <c r="G773" s="19"/>
    </row>
    <row r="774" ht="15.75" customHeight="1">
      <c r="A774" s="256"/>
      <c r="C774" s="257"/>
      <c r="G774" s="19"/>
    </row>
    <row r="775" ht="15.75" customHeight="1">
      <c r="A775" s="256"/>
      <c r="C775" s="257"/>
      <c r="G775" s="19"/>
    </row>
    <row r="776" ht="15.75" customHeight="1">
      <c r="A776" s="256"/>
      <c r="C776" s="257"/>
      <c r="G776" s="19"/>
    </row>
    <row r="777" ht="15.75" customHeight="1">
      <c r="A777" s="256"/>
      <c r="C777" s="257"/>
      <c r="G777" s="19"/>
    </row>
    <row r="778" ht="15.75" customHeight="1">
      <c r="A778" s="256"/>
      <c r="C778" s="257"/>
      <c r="G778" s="19"/>
    </row>
    <row r="779" ht="15.75" customHeight="1">
      <c r="A779" s="256"/>
      <c r="C779" s="257"/>
      <c r="G779" s="19"/>
    </row>
    <row r="780" ht="15.75" customHeight="1">
      <c r="A780" s="256"/>
      <c r="C780" s="257"/>
      <c r="G780" s="19"/>
    </row>
    <row r="781" ht="15.75" customHeight="1">
      <c r="A781" s="256"/>
      <c r="C781" s="257"/>
      <c r="G781" s="19"/>
    </row>
    <row r="782" ht="15.75" customHeight="1">
      <c r="A782" s="256"/>
      <c r="C782" s="257"/>
      <c r="G782" s="19"/>
    </row>
    <row r="783" ht="15.75" customHeight="1">
      <c r="A783" s="256"/>
      <c r="C783" s="257"/>
      <c r="G783" s="19"/>
    </row>
    <row r="784" ht="15.75" customHeight="1">
      <c r="A784" s="256"/>
      <c r="C784" s="257"/>
      <c r="G784" s="19"/>
    </row>
    <row r="785" ht="15.75" customHeight="1">
      <c r="A785" s="256"/>
      <c r="C785" s="257"/>
      <c r="G785" s="19"/>
    </row>
    <row r="786" ht="15.75" customHeight="1">
      <c r="A786" s="256"/>
      <c r="C786" s="257"/>
      <c r="G786" s="19"/>
    </row>
    <row r="787" ht="15.75" customHeight="1">
      <c r="A787" s="256"/>
      <c r="C787" s="257"/>
      <c r="G787" s="19"/>
    </row>
    <row r="788" ht="15.75" customHeight="1">
      <c r="A788" s="256"/>
      <c r="C788" s="257"/>
      <c r="G788" s="19"/>
    </row>
    <row r="789" ht="15.75" customHeight="1">
      <c r="A789" s="256"/>
      <c r="C789" s="257"/>
      <c r="G789" s="19"/>
    </row>
    <row r="790" ht="15.75" customHeight="1">
      <c r="A790" s="256"/>
      <c r="C790" s="257"/>
      <c r="G790" s="19"/>
    </row>
    <row r="791" ht="15.75" customHeight="1">
      <c r="A791" s="256"/>
      <c r="C791" s="257"/>
      <c r="G791" s="19"/>
    </row>
    <row r="792" ht="15.75" customHeight="1">
      <c r="A792" s="256"/>
      <c r="C792" s="257"/>
      <c r="G792" s="19"/>
    </row>
    <row r="793" ht="15.75" customHeight="1">
      <c r="A793" s="256"/>
      <c r="C793" s="257"/>
      <c r="G793" s="19"/>
    </row>
    <row r="794" ht="15.75" customHeight="1">
      <c r="A794" s="256"/>
      <c r="C794" s="257"/>
      <c r="G794" s="19"/>
    </row>
    <row r="795" ht="15.75" customHeight="1">
      <c r="A795" s="256"/>
      <c r="C795" s="257"/>
      <c r="G795" s="19"/>
    </row>
    <row r="796" ht="15.75" customHeight="1">
      <c r="A796" s="256"/>
      <c r="C796" s="257"/>
      <c r="G796" s="19"/>
    </row>
    <row r="797" ht="15.75" customHeight="1">
      <c r="A797" s="256"/>
      <c r="C797" s="257"/>
      <c r="G797" s="19"/>
    </row>
    <row r="798" ht="15.75" customHeight="1">
      <c r="A798" s="256"/>
      <c r="C798" s="257"/>
      <c r="G798" s="19"/>
    </row>
    <row r="799" ht="15.75" customHeight="1">
      <c r="A799" s="256"/>
      <c r="C799" s="257"/>
      <c r="G799" s="19"/>
    </row>
    <row r="800" ht="15.75" customHeight="1">
      <c r="A800" s="256"/>
      <c r="C800" s="257"/>
      <c r="G800" s="19"/>
    </row>
    <row r="801" ht="15.75" customHeight="1">
      <c r="A801" s="256"/>
      <c r="C801" s="257"/>
      <c r="G801" s="19"/>
    </row>
    <row r="802" ht="15.75" customHeight="1">
      <c r="A802" s="256"/>
      <c r="C802" s="257"/>
      <c r="G802" s="19"/>
    </row>
    <row r="803" ht="15.75" customHeight="1">
      <c r="A803" s="256"/>
      <c r="C803" s="257"/>
      <c r="G803" s="19"/>
    </row>
    <row r="804" ht="15.75" customHeight="1">
      <c r="A804" s="256"/>
      <c r="C804" s="257"/>
      <c r="G804" s="19"/>
    </row>
    <row r="805" ht="15.75" customHeight="1">
      <c r="A805" s="256"/>
      <c r="C805" s="257"/>
      <c r="G805" s="19"/>
    </row>
    <row r="806" ht="15.75" customHeight="1">
      <c r="A806" s="256"/>
      <c r="C806" s="257"/>
      <c r="G806" s="19"/>
    </row>
    <row r="807" ht="15.75" customHeight="1">
      <c r="A807" s="256"/>
      <c r="C807" s="257"/>
      <c r="G807" s="19"/>
    </row>
    <row r="808" ht="15.75" customHeight="1">
      <c r="A808" s="256"/>
      <c r="C808" s="257"/>
      <c r="G808" s="19"/>
    </row>
    <row r="809" ht="15.75" customHeight="1">
      <c r="A809" s="256"/>
      <c r="C809" s="257"/>
      <c r="G809" s="19"/>
    </row>
    <row r="810" ht="15.75" customHeight="1">
      <c r="A810" s="256"/>
      <c r="C810" s="257"/>
      <c r="G810" s="19"/>
    </row>
    <row r="811" ht="15.75" customHeight="1">
      <c r="A811" s="256"/>
      <c r="C811" s="257"/>
      <c r="G811" s="19"/>
    </row>
    <row r="812" ht="15.75" customHeight="1">
      <c r="A812" s="256"/>
      <c r="C812" s="257"/>
      <c r="G812" s="19"/>
    </row>
    <row r="813" ht="15.75" customHeight="1">
      <c r="A813" s="256"/>
      <c r="C813" s="257"/>
      <c r="G813" s="19"/>
    </row>
    <row r="814" ht="15.75" customHeight="1">
      <c r="A814" s="256"/>
      <c r="C814" s="257"/>
      <c r="G814" s="19"/>
    </row>
    <row r="815" ht="15.75" customHeight="1">
      <c r="A815" s="256"/>
      <c r="C815" s="257"/>
      <c r="G815" s="19"/>
    </row>
    <row r="816" ht="15.75" customHeight="1">
      <c r="A816" s="256"/>
      <c r="C816" s="257"/>
      <c r="G816" s="19"/>
    </row>
    <row r="817" ht="15.75" customHeight="1">
      <c r="A817" s="256"/>
      <c r="C817" s="257"/>
      <c r="G817" s="19"/>
    </row>
    <row r="818" ht="15.75" customHeight="1">
      <c r="A818" s="256"/>
      <c r="C818" s="257"/>
      <c r="G818" s="19"/>
    </row>
    <row r="819" ht="15.75" customHeight="1">
      <c r="A819" s="256"/>
      <c r="C819" s="257"/>
      <c r="G819" s="19"/>
    </row>
    <row r="820" ht="15.75" customHeight="1">
      <c r="A820" s="256"/>
      <c r="C820" s="257"/>
      <c r="G820" s="19"/>
    </row>
    <row r="821" ht="15.75" customHeight="1">
      <c r="A821" s="256"/>
      <c r="C821" s="257"/>
      <c r="G821" s="19"/>
    </row>
    <row r="822" ht="15.75" customHeight="1">
      <c r="A822" s="256"/>
      <c r="C822" s="257"/>
      <c r="G822" s="19"/>
    </row>
    <row r="823" ht="15.75" customHeight="1">
      <c r="A823" s="256"/>
      <c r="C823" s="257"/>
      <c r="G823" s="19"/>
    </row>
    <row r="824" ht="15.75" customHeight="1">
      <c r="A824" s="256"/>
      <c r="C824" s="257"/>
      <c r="G824" s="19"/>
    </row>
    <row r="825" ht="15.75" customHeight="1">
      <c r="A825" s="256"/>
      <c r="C825" s="257"/>
      <c r="G825" s="19"/>
    </row>
    <row r="826" ht="15.75" customHeight="1">
      <c r="A826" s="256"/>
      <c r="C826" s="257"/>
      <c r="G826" s="19"/>
    </row>
    <row r="827" ht="15.75" customHeight="1">
      <c r="A827" s="256"/>
      <c r="C827" s="257"/>
      <c r="G827" s="19"/>
    </row>
    <row r="828" ht="15.75" customHeight="1">
      <c r="A828" s="256"/>
      <c r="C828" s="257"/>
      <c r="G828" s="19"/>
    </row>
    <row r="829" ht="15.75" customHeight="1">
      <c r="A829" s="256"/>
      <c r="C829" s="257"/>
      <c r="G829" s="19"/>
    </row>
    <row r="830" ht="15.75" customHeight="1">
      <c r="A830" s="256"/>
      <c r="C830" s="257"/>
      <c r="G830" s="19"/>
    </row>
    <row r="831" ht="15.75" customHeight="1">
      <c r="A831" s="256"/>
      <c r="C831" s="257"/>
      <c r="G831" s="19"/>
    </row>
    <row r="832" ht="15.75" customHeight="1">
      <c r="A832" s="256"/>
      <c r="C832" s="257"/>
      <c r="G832" s="19"/>
    </row>
    <row r="833" ht="15.75" customHeight="1">
      <c r="A833" s="256"/>
      <c r="C833" s="257"/>
      <c r="G833" s="19"/>
    </row>
    <row r="834" ht="15.75" customHeight="1">
      <c r="A834" s="256"/>
      <c r="C834" s="257"/>
      <c r="G834" s="19"/>
    </row>
    <row r="835" ht="15.75" customHeight="1">
      <c r="A835" s="256"/>
      <c r="C835" s="257"/>
      <c r="G835" s="19"/>
    </row>
    <row r="836" ht="15.75" customHeight="1">
      <c r="A836" s="256"/>
      <c r="C836" s="257"/>
      <c r="G836" s="19"/>
    </row>
    <row r="837" ht="15.75" customHeight="1">
      <c r="A837" s="256"/>
      <c r="C837" s="257"/>
      <c r="G837" s="19"/>
    </row>
    <row r="838" ht="15.75" customHeight="1">
      <c r="A838" s="256"/>
      <c r="C838" s="257"/>
      <c r="G838" s="19"/>
    </row>
    <row r="839" ht="15.75" customHeight="1">
      <c r="A839" s="256"/>
      <c r="C839" s="257"/>
      <c r="G839" s="19"/>
    </row>
    <row r="840" ht="15.75" customHeight="1">
      <c r="A840" s="256"/>
      <c r="C840" s="257"/>
      <c r="G840" s="19"/>
    </row>
    <row r="841" ht="15.75" customHeight="1">
      <c r="A841" s="256"/>
      <c r="C841" s="257"/>
      <c r="G841" s="19"/>
    </row>
    <row r="842" ht="15.75" customHeight="1">
      <c r="A842" s="256"/>
      <c r="C842" s="257"/>
      <c r="G842" s="19"/>
    </row>
    <row r="843" ht="15.75" customHeight="1">
      <c r="A843" s="256"/>
      <c r="C843" s="257"/>
      <c r="G843" s="19"/>
    </row>
    <row r="844" ht="15.75" customHeight="1">
      <c r="A844" s="256"/>
      <c r="C844" s="257"/>
      <c r="G844" s="19"/>
    </row>
    <row r="845" ht="15.75" customHeight="1">
      <c r="A845" s="256"/>
      <c r="C845" s="257"/>
      <c r="G845" s="19"/>
    </row>
    <row r="846" ht="15.75" customHeight="1">
      <c r="A846" s="256"/>
      <c r="C846" s="257"/>
      <c r="G846" s="19"/>
    </row>
    <row r="847" ht="15.75" customHeight="1">
      <c r="A847" s="256"/>
      <c r="C847" s="257"/>
      <c r="G847" s="19"/>
    </row>
    <row r="848" ht="15.75" customHeight="1">
      <c r="A848" s="256"/>
      <c r="C848" s="257"/>
      <c r="G848" s="19"/>
    </row>
    <row r="849" ht="15.75" customHeight="1">
      <c r="A849" s="256"/>
      <c r="C849" s="257"/>
      <c r="G849" s="19"/>
    </row>
    <row r="850" ht="15.75" customHeight="1">
      <c r="A850" s="256"/>
      <c r="C850" s="257"/>
      <c r="G850" s="19"/>
    </row>
    <row r="851" ht="15.75" customHeight="1">
      <c r="A851" s="256"/>
      <c r="C851" s="257"/>
      <c r="G851" s="19"/>
    </row>
    <row r="852" ht="15.75" customHeight="1">
      <c r="A852" s="256"/>
      <c r="C852" s="257"/>
      <c r="G852" s="19"/>
    </row>
    <row r="853" ht="15.75" customHeight="1">
      <c r="A853" s="256"/>
      <c r="C853" s="257"/>
      <c r="G853" s="19"/>
    </row>
    <row r="854" ht="15.75" customHeight="1">
      <c r="A854" s="256"/>
      <c r="C854" s="257"/>
      <c r="G854" s="19"/>
    </row>
    <row r="855" ht="15.75" customHeight="1">
      <c r="A855" s="256"/>
      <c r="C855" s="257"/>
      <c r="G855" s="19"/>
    </row>
    <row r="856" ht="15.75" customHeight="1">
      <c r="A856" s="256"/>
      <c r="C856" s="257"/>
      <c r="G856" s="19"/>
    </row>
    <row r="857" ht="15.75" customHeight="1">
      <c r="A857" s="256"/>
      <c r="C857" s="257"/>
      <c r="G857" s="19"/>
    </row>
    <row r="858" ht="15.75" customHeight="1">
      <c r="A858" s="256"/>
      <c r="C858" s="257"/>
      <c r="G858" s="19"/>
    </row>
    <row r="859" ht="15.75" customHeight="1">
      <c r="A859" s="256"/>
      <c r="C859" s="257"/>
      <c r="G859" s="19"/>
    </row>
    <row r="860" ht="15.75" customHeight="1">
      <c r="A860" s="256"/>
      <c r="C860" s="257"/>
      <c r="G860" s="19"/>
    </row>
    <row r="861" ht="15.75" customHeight="1">
      <c r="A861" s="256"/>
      <c r="C861" s="257"/>
      <c r="G861" s="19"/>
    </row>
    <row r="862" ht="15.75" customHeight="1">
      <c r="A862" s="256"/>
      <c r="C862" s="257"/>
      <c r="G862" s="19"/>
    </row>
    <row r="863" ht="15.75" customHeight="1">
      <c r="A863" s="256"/>
      <c r="C863" s="257"/>
      <c r="G863" s="19"/>
    </row>
    <row r="864" ht="15.75" customHeight="1">
      <c r="A864" s="256"/>
      <c r="C864" s="257"/>
      <c r="G864" s="19"/>
    </row>
    <row r="865" ht="15.75" customHeight="1">
      <c r="A865" s="256"/>
      <c r="C865" s="257"/>
      <c r="G865" s="19"/>
    </row>
    <row r="866" ht="15.75" customHeight="1">
      <c r="A866" s="256"/>
      <c r="C866" s="257"/>
      <c r="G866" s="19"/>
    </row>
    <row r="867" ht="15.75" customHeight="1">
      <c r="A867" s="256"/>
      <c r="C867" s="257"/>
      <c r="G867" s="19"/>
    </row>
    <row r="868" ht="15.75" customHeight="1">
      <c r="A868" s="256"/>
      <c r="C868" s="257"/>
      <c r="G868" s="19"/>
    </row>
    <row r="869" ht="15.75" customHeight="1">
      <c r="A869" s="256"/>
      <c r="C869" s="257"/>
      <c r="G869" s="19"/>
    </row>
    <row r="870" ht="15.75" customHeight="1">
      <c r="A870" s="256"/>
      <c r="C870" s="257"/>
      <c r="G870" s="19"/>
    </row>
    <row r="871" ht="15.75" customHeight="1">
      <c r="A871" s="256"/>
      <c r="C871" s="257"/>
      <c r="G871" s="19"/>
    </row>
    <row r="872" ht="15.75" customHeight="1">
      <c r="A872" s="256"/>
      <c r="C872" s="257"/>
      <c r="G872" s="19"/>
    </row>
    <row r="873" ht="15.75" customHeight="1">
      <c r="A873" s="256"/>
      <c r="C873" s="257"/>
      <c r="G873" s="19"/>
    </row>
    <row r="874" ht="15.75" customHeight="1">
      <c r="A874" s="256"/>
      <c r="C874" s="257"/>
      <c r="G874" s="19"/>
    </row>
    <row r="875" ht="15.75" customHeight="1">
      <c r="A875" s="256"/>
      <c r="C875" s="257"/>
      <c r="G875" s="19"/>
    </row>
    <row r="876" ht="15.75" customHeight="1">
      <c r="A876" s="256"/>
      <c r="C876" s="257"/>
      <c r="G876" s="19"/>
    </row>
    <row r="877" ht="15.75" customHeight="1">
      <c r="A877" s="256"/>
      <c r="C877" s="257"/>
      <c r="G877" s="19"/>
    </row>
    <row r="878" ht="15.75" customHeight="1">
      <c r="A878" s="256"/>
      <c r="C878" s="257"/>
      <c r="G878" s="19"/>
    </row>
    <row r="879" ht="15.75" customHeight="1">
      <c r="A879" s="256"/>
      <c r="C879" s="257"/>
      <c r="G879" s="19"/>
    </row>
    <row r="880" ht="15.75" customHeight="1">
      <c r="A880" s="256"/>
      <c r="C880" s="257"/>
      <c r="G880" s="19"/>
    </row>
    <row r="881" ht="15.75" customHeight="1">
      <c r="A881" s="256"/>
      <c r="C881" s="257"/>
      <c r="G881" s="19"/>
    </row>
    <row r="882" ht="15.75" customHeight="1">
      <c r="A882" s="256"/>
      <c r="C882" s="257"/>
      <c r="G882" s="19"/>
    </row>
    <row r="883" ht="15.75" customHeight="1">
      <c r="A883" s="256"/>
      <c r="C883" s="257"/>
      <c r="G883" s="19"/>
    </row>
    <row r="884" ht="15.75" customHeight="1">
      <c r="A884" s="256"/>
      <c r="C884" s="257"/>
      <c r="G884" s="19"/>
    </row>
    <row r="885" ht="15.75" customHeight="1">
      <c r="A885" s="256"/>
      <c r="C885" s="257"/>
      <c r="G885" s="19"/>
    </row>
    <row r="886" ht="15.75" customHeight="1">
      <c r="A886" s="256"/>
      <c r="C886" s="257"/>
      <c r="G886" s="19"/>
    </row>
    <row r="887" ht="15.75" customHeight="1">
      <c r="A887" s="256"/>
      <c r="C887" s="257"/>
      <c r="G887" s="19"/>
    </row>
    <row r="888" ht="15.75" customHeight="1">
      <c r="A888" s="256"/>
      <c r="C888" s="257"/>
      <c r="G888" s="19"/>
    </row>
    <row r="889" ht="15.75" customHeight="1">
      <c r="A889" s="256"/>
      <c r="C889" s="257"/>
      <c r="G889" s="19"/>
    </row>
    <row r="890" ht="15.75" customHeight="1">
      <c r="A890" s="256"/>
      <c r="C890" s="257"/>
      <c r="G890" s="19"/>
    </row>
    <row r="891" ht="15.75" customHeight="1">
      <c r="A891" s="256"/>
      <c r="C891" s="257"/>
      <c r="G891" s="19"/>
    </row>
    <row r="892" ht="15.75" customHeight="1">
      <c r="A892" s="256"/>
      <c r="C892" s="257"/>
      <c r="G892" s="19"/>
    </row>
    <row r="893" ht="15.75" customHeight="1">
      <c r="A893" s="256"/>
      <c r="C893" s="257"/>
      <c r="G893" s="19"/>
    </row>
    <row r="894" ht="15.75" customHeight="1">
      <c r="A894" s="256"/>
      <c r="C894" s="257"/>
      <c r="G894" s="19"/>
    </row>
    <row r="895" ht="15.75" customHeight="1">
      <c r="A895" s="256"/>
      <c r="C895" s="257"/>
      <c r="G895" s="19"/>
    </row>
    <row r="896" ht="15.75" customHeight="1">
      <c r="A896" s="256"/>
      <c r="C896" s="257"/>
      <c r="G896" s="19"/>
    </row>
    <row r="897" ht="15.75" customHeight="1">
      <c r="A897" s="256"/>
      <c r="C897" s="257"/>
      <c r="G897" s="19"/>
    </row>
    <row r="898" ht="15.75" customHeight="1">
      <c r="A898" s="256"/>
      <c r="C898" s="257"/>
      <c r="G898" s="19"/>
    </row>
    <row r="899" ht="15.75" customHeight="1">
      <c r="A899" s="256"/>
      <c r="C899" s="257"/>
      <c r="G899" s="19"/>
    </row>
    <row r="900" ht="15.75" customHeight="1">
      <c r="A900" s="256"/>
      <c r="C900" s="257"/>
      <c r="G900" s="19"/>
    </row>
    <row r="901" ht="15.75" customHeight="1">
      <c r="A901" s="256"/>
      <c r="C901" s="257"/>
      <c r="G901" s="19"/>
    </row>
    <row r="902" ht="15.75" customHeight="1">
      <c r="A902" s="256"/>
      <c r="C902" s="257"/>
      <c r="G902" s="19"/>
    </row>
    <row r="903" ht="15.75" customHeight="1">
      <c r="A903" s="256"/>
      <c r="C903" s="257"/>
      <c r="G903" s="19"/>
    </row>
    <row r="904" ht="15.75" customHeight="1">
      <c r="A904" s="256"/>
      <c r="C904" s="257"/>
      <c r="G904" s="19"/>
    </row>
    <row r="905" ht="15.75" customHeight="1">
      <c r="A905" s="256"/>
      <c r="C905" s="257"/>
      <c r="G905" s="19"/>
    </row>
    <row r="906" ht="15.75" customHeight="1">
      <c r="A906" s="256"/>
      <c r="C906" s="257"/>
      <c r="G906" s="19"/>
    </row>
    <row r="907" ht="15.75" customHeight="1">
      <c r="A907" s="256"/>
      <c r="C907" s="257"/>
      <c r="G907" s="19"/>
    </row>
    <row r="908" ht="15.75" customHeight="1">
      <c r="A908" s="256"/>
      <c r="C908" s="257"/>
      <c r="G908" s="19"/>
    </row>
    <row r="909" ht="15.75" customHeight="1">
      <c r="A909" s="256"/>
      <c r="C909" s="257"/>
      <c r="G909" s="19"/>
    </row>
    <row r="910" ht="15.75" customHeight="1">
      <c r="A910" s="256"/>
      <c r="C910" s="257"/>
      <c r="G910" s="19"/>
    </row>
    <row r="911" ht="15.75" customHeight="1">
      <c r="A911" s="256"/>
      <c r="C911" s="257"/>
      <c r="G911" s="19"/>
    </row>
    <row r="912" ht="15.75" customHeight="1">
      <c r="A912" s="256"/>
      <c r="C912" s="257"/>
      <c r="G912" s="19"/>
    </row>
    <row r="913" ht="15.75" customHeight="1">
      <c r="A913" s="256"/>
      <c r="C913" s="257"/>
      <c r="G913" s="19"/>
    </row>
    <row r="914" ht="15.75" customHeight="1">
      <c r="A914" s="256"/>
      <c r="C914" s="257"/>
      <c r="G914" s="19"/>
    </row>
    <row r="915" ht="15.75" customHeight="1">
      <c r="A915" s="256"/>
      <c r="C915" s="257"/>
      <c r="G915" s="19"/>
    </row>
    <row r="916" ht="15.75" customHeight="1">
      <c r="A916" s="256"/>
      <c r="C916" s="257"/>
      <c r="G916" s="19"/>
    </row>
    <row r="917" ht="15.75" customHeight="1">
      <c r="A917" s="256"/>
      <c r="C917" s="257"/>
      <c r="G917" s="19"/>
    </row>
    <row r="918" ht="15.75" customHeight="1">
      <c r="A918" s="256"/>
      <c r="C918" s="257"/>
      <c r="G918" s="19"/>
    </row>
    <row r="919" ht="15.75" customHeight="1">
      <c r="A919" s="256"/>
      <c r="C919" s="257"/>
      <c r="G919" s="19"/>
    </row>
    <row r="920" ht="15.75" customHeight="1">
      <c r="A920" s="256"/>
      <c r="C920" s="257"/>
      <c r="G920" s="19"/>
    </row>
    <row r="921" ht="15.75" customHeight="1">
      <c r="A921" s="256"/>
      <c r="C921" s="257"/>
      <c r="G921" s="19"/>
    </row>
    <row r="922" ht="15.75" customHeight="1">
      <c r="A922" s="256"/>
      <c r="C922" s="257"/>
      <c r="G922" s="19"/>
    </row>
    <row r="923" ht="15.75" customHeight="1">
      <c r="A923" s="256"/>
      <c r="C923" s="257"/>
      <c r="G923" s="19"/>
    </row>
    <row r="924" ht="15.75" customHeight="1">
      <c r="A924" s="256"/>
      <c r="C924" s="257"/>
      <c r="G924" s="19"/>
    </row>
    <row r="925" ht="15.75" customHeight="1">
      <c r="A925" s="256"/>
      <c r="C925" s="257"/>
      <c r="G925" s="19"/>
    </row>
    <row r="926" ht="15.75" customHeight="1">
      <c r="A926" s="256"/>
      <c r="C926" s="257"/>
      <c r="G926" s="19"/>
    </row>
    <row r="927" ht="15.75" customHeight="1">
      <c r="A927" s="256"/>
      <c r="C927" s="257"/>
      <c r="G927" s="19"/>
    </row>
    <row r="928" ht="15.75" customHeight="1">
      <c r="A928" s="256"/>
      <c r="C928" s="257"/>
      <c r="G928" s="19"/>
    </row>
    <row r="929" ht="15.75" customHeight="1">
      <c r="A929" s="256"/>
      <c r="C929" s="257"/>
      <c r="G929" s="19"/>
    </row>
    <row r="930" ht="15.75" customHeight="1">
      <c r="A930" s="256"/>
      <c r="C930" s="257"/>
      <c r="G930" s="19"/>
    </row>
    <row r="931" ht="15.75" customHeight="1">
      <c r="A931" s="256"/>
      <c r="C931" s="257"/>
      <c r="G931" s="19"/>
    </row>
    <row r="932" ht="15.75" customHeight="1">
      <c r="A932" s="256"/>
      <c r="C932" s="257"/>
      <c r="G932" s="19"/>
    </row>
    <row r="933" ht="15.75" customHeight="1">
      <c r="A933" s="256"/>
      <c r="C933" s="257"/>
      <c r="G933" s="19"/>
    </row>
    <row r="934" ht="15.75" customHeight="1">
      <c r="A934" s="256"/>
      <c r="C934" s="257"/>
      <c r="G934" s="19"/>
    </row>
    <row r="935" ht="15.75" customHeight="1">
      <c r="A935" s="256"/>
      <c r="C935" s="257"/>
      <c r="G935" s="19"/>
    </row>
    <row r="936" ht="15.75" customHeight="1">
      <c r="A936" s="256"/>
      <c r="C936" s="257"/>
      <c r="G936" s="19"/>
    </row>
    <row r="937" ht="15.75" customHeight="1">
      <c r="A937" s="256"/>
      <c r="C937" s="257"/>
      <c r="G937" s="19"/>
    </row>
    <row r="938" ht="15.75" customHeight="1">
      <c r="A938" s="256"/>
      <c r="C938" s="257"/>
      <c r="G938" s="19"/>
    </row>
    <row r="939" ht="15.75" customHeight="1">
      <c r="A939" s="256"/>
      <c r="C939" s="257"/>
      <c r="G939" s="19"/>
    </row>
    <row r="940" ht="15.75" customHeight="1">
      <c r="A940" s="256"/>
      <c r="C940" s="257"/>
      <c r="G940" s="19"/>
    </row>
    <row r="941" ht="15.75" customHeight="1">
      <c r="A941" s="256"/>
      <c r="C941" s="257"/>
      <c r="G941" s="19"/>
    </row>
    <row r="942" ht="15.75" customHeight="1">
      <c r="A942" s="256"/>
      <c r="C942" s="257"/>
      <c r="G942" s="19"/>
    </row>
    <row r="943" ht="15.75" customHeight="1">
      <c r="A943" s="256"/>
      <c r="C943" s="257"/>
      <c r="G943" s="19"/>
    </row>
    <row r="944" ht="15.75" customHeight="1">
      <c r="A944" s="256"/>
      <c r="C944" s="257"/>
      <c r="G944" s="19"/>
    </row>
    <row r="945" ht="15.75" customHeight="1">
      <c r="A945" s="256"/>
      <c r="C945" s="257"/>
      <c r="G945" s="19"/>
    </row>
    <row r="946" ht="15.75" customHeight="1">
      <c r="A946" s="256"/>
      <c r="C946" s="257"/>
      <c r="G946" s="19"/>
    </row>
    <row r="947" ht="15.75" customHeight="1">
      <c r="A947" s="256"/>
      <c r="C947" s="257"/>
      <c r="G947" s="19"/>
    </row>
    <row r="948" ht="15.75" customHeight="1">
      <c r="A948" s="256"/>
      <c r="C948" s="257"/>
      <c r="G948" s="19"/>
    </row>
    <row r="949" ht="15.75" customHeight="1">
      <c r="A949" s="256"/>
      <c r="C949" s="257"/>
      <c r="G949" s="19"/>
    </row>
    <row r="950" ht="15.75" customHeight="1">
      <c r="A950" s="256"/>
      <c r="C950" s="257"/>
      <c r="G950" s="19"/>
    </row>
    <row r="951" ht="15.75" customHeight="1">
      <c r="A951" s="256"/>
      <c r="C951" s="257"/>
      <c r="G951" s="19"/>
    </row>
    <row r="952" ht="15.75" customHeight="1">
      <c r="A952" s="256"/>
      <c r="C952" s="257"/>
      <c r="G952" s="19"/>
    </row>
    <row r="953" ht="15.75" customHeight="1">
      <c r="A953" s="256"/>
      <c r="C953" s="257"/>
      <c r="G953" s="19"/>
    </row>
    <row r="954" ht="15.75" customHeight="1">
      <c r="A954" s="256"/>
      <c r="C954" s="257"/>
      <c r="G954" s="19"/>
    </row>
    <row r="955" ht="15.75" customHeight="1">
      <c r="A955" s="256"/>
      <c r="C955" s="257"/>
      <c r="G955" s="19"/>
    </row>
    <row r="956" ht="15.75" customHeight="1">
      <c r="A956" s="256"/>
      <c r="C956" s="257"/>
      <c r="G956" s="19"/>
    </row>
    <row r="957" ht="15.75" customHeight="1">
      <c r="A957" s="256"/>
      <c r="C957" s="257"/>
      <c r="G957" s="19"/>
    </row>
    <row r="958" ht="15.75" customHeight="1">
      <c r="A958" s="256"/>
      <c r="C958" s="257"/>
      <c r="G958" s="19"/>
    </row>
    <row r="959" ht="15.75" customHeight="1">
      <c r="A959" s="256"/>
      <c r="C959" s="257"/>
      <c r="G959" s="19"/>
    </row>
    <row r="960" ht="15.75" customHeight="1">
      <c r="A960" s="256"/>
      <c r="C960" s="257"/>
      <c r="G960" s="19"/>
    </row>
    <row r="961" ht="15.75" customHeight="1">
      <c r="A961" s="256"/>
      <c r="C961" s="257"/>
      <c r="G961" s="19"/>
    </row>
    <row r="962" ht="15.75" customHeight="1">
      <c r="A962" s="256"/>
      <c r="C962" s="257"/>
      <c r="G962" s="19"/>
    </row>
    <row r="963" ht="15.75" customHeight="1">
      <c r="A963" s="256"/>
      <c r="C963" s="257"/>
      <c r="G963" s="19"/>
    </row>
    <row r="964" ht="15.75" customHeight="1">
      <c r="A964" s="256"/>
      <c r="C964" s="257"/>
      <c r="G964" s="19"/>
    </row>
    <row r="965" ht="15.75" customHeight="1">
      <c r="A965" s="256"/>
      <c r="C965" s="257"/>
      <c r="G965" s="19"/>
    </row>
    <row r="966" ht="15.75" customHeight="1">
      <c r="A966" s="256"/>
      <c r="C966" s="257"/>
      <c r="G966" s="19"/>
    </row>
    <row r="967" ht="15.75" customHeight="1">
      <c r="A967" s="256"/>
      <c r="C967" s="257"/>
      <c r="G967" s="19"/>
    </row>
    <row r="968" ht="15.75" customHeight="1">
      <c r="A968" s="256"/>
      <c r="C968" s="257"/>
      <c r="G968" s="19"/>
    </row>
    <row r="969" ht="15.75" customHeight="1">
      <c r="A969" s="256"/>
      <c r="C969" s="257"/>
      <c r="G969" s="19"/>
    </row>
    <row r="970" ht="15.75" customHeight="1">
      <c r="A970" s="256"/>
      <c r="C970" s="257"/>
      <c r="G970" s="19"/>
    </row>
    <row r="971" ht="15.75" customHeight="1">
      <c r="A971" s="256"/>
      <c r="C971" s="257"/>
      <c r="G971" s="19"/>
    </row>
    <row r="972" ht="15.75" customHeight="1">
      <c r="A972" s="256"/>
      <c r="C972" s="257"/>
      <c r="G972" s="19"/>
    </row>
    <row r="973" ht="15.75" customHeight="1">
      <c r="A973" s="256"/>
      <c r="C973" s="257"/>
      <c r="G973" s="19"/>
    </row>
    <row r="974" ht="15.75" customHeight="1">
      <c r="A974" s="256"/>
      <c r="C974" s="257"/>
      <c r="G974" s="19"/>
    </row>
    <row r="975" ht="15.75" customHeight="1">
      <c r="A975" s="256"/>
      <c r="C975" s="257"/>
      <c r="G975" s="19"/>
    </row>
    <row r="976" ht="15.75" customHeight="1">
      <c r="A976" s="256"/>
      <c r="C976" s="257"/>
      <c r="G976" s="19"/>
    </row>
    <row r="977" ht="15.75" customHeight="1">
      <c r="A977" s="256"/>
      <c r="C977" s="257"/>
      <c r="G977" s="19"/>
    </row>
    <row r="978" ht="15.75" customHeight="1">
      <c r="A978" s="256"/>
      <c r="C978" s="257"/>
      <c r="G978" s="19"/>
    </row>
    <row r="979" ht="15.75" customHeight="1">
      <c r="A979" s="256"/>
      <c r="C979" s="257"/>
      <c r="G979" s="19"/>
    </row>
    <row r="980" ht="15.75" customHeight="1">
      <c r="A980" s="256"/>
      <c r="C980" s="257"/>
      <c r="G980" s="19"/>
    </row>
    <row r="981" ht="15.75" customHeight="1">
      <c r="A981" s="256"/>
      <c r="C981" s="257"/>
      <c r="G981" s="19"/>
    </row>
    <row r="982" ht="15.75" customHeight="1">
      <c r="A982" s="256"/>
      <c r="C982" s="257"/>
      <c r="G982" s="19"/>
    </row>
    <row r="983" ht="15.75" customHeight="1">
      <c r="A983" s="256"/>
      <c r="C983" s="257"/>
      <c r="G983" s="19"/>
    </row>
    <row r="984" ht="15.75" customHeight="1">
      <c r="A984" s="256"/>
      <c r="C984" s="257"/>
      <c r="G984" s="19"/>
    </row>
    <row r="985" ht="15.75" customHeight="1">
      <c r="A985" s="256"/>
      <c r="C985" s="257"/>
      <c r="G985" s="19"/>
    </row>
    <row r="986" ht="15.75" customHeight="1">
      <c r="A986" s="256"/>
      <c r="C986" s="257"/>
      <c r="G986" s="19"/>
    </row>
    <row r="987" ht="15.75" customHeight="1">
      <c r="A987" s="256"/>
      <c r="C987" s="257"/>
      <c r="G987" s="19"/>
    </row>
    <row r="988" ht="15.75" customHeight="1">
      <c r="A988" s="256"/>
      <c r="C988" s="257"/>
      <c r="G988" s="19"/>
    </row>
    <row r="989" ht="15.75" customHeight="1">
      <c r="A989" s="256"/>
      <c r="C989" s="257"/>
      <c r="G989" s="19"/>
    </row>
    <row r="990" ht="15.75" customHeight="1">
      <c r="A990" s="256"/>
      <c r="C990" s="257"/>
      <c r="G990" s="19"/>
    </row>
    <row r="991" ht="15.75" customHeight="1">
      <c r="A991" s="256"/>
      <c r="C991" s="257"/>
      <c r="G991" s="19"/>
    </row>
    <row r="992" ht="15.75" customHeight="1">
      <c r="A992" s="256"/>
      <c r="C992" s="257"/>
      <c r="G992" s="19"/>
    </row>
    <row r="993" ht="15.75" customHeight="1">
      <c r="A993" s="256"/>
      <c r="C993" s="257"/>
      <c r="G993" s="19"/>
    </row>
    <row r="994" ht="15.75" customHeight="1">
      <c r="A994" s="256"/>
      <c r="C994" s="257"/>
      <c r="G994" s="19"/>
    </row>
    <row r="995" ht="15.75" customHeight="1">
      <c r="A995" s="256"/>
      <c r="C995" s="257"/>
      <c r="G995" s="19"/>
    </row>
    <row r="996" ht="15.75" customHeight="1">
      <c r="A996" s="256"/>
      <c r="C996" s="257"/>
      <c r="G996" s="19"/>
    </row>
    <row r="997" ht="15.75" customHeight="1">
      <c r="A997" s="256"/>
      <c r="C997" s="257"/>
      <c r="G997" s="19"/>
    </row>
    <row r="998" ht="15.75" customHeight="1">
      <c r="A998" s="256"/>
      <c r="C998" s="257"/>
      <c r="G998" s="19"/>
    </row>
    <row r="999" ht="15.75" customHeight="1">
      <c r="A999" s="256"/>
      <c r="C999" s="257"/>
      <c r="G999" s="19"/>
    </row>
    <row r="1000" ht="15.75" customHeight="1">
      <c r="A1000" s="256"/>
      <c r="C1000" s="257"/>
      <c r="G1000" s="19"/>
    </row>
    <row r="1001" ht="15.75" customHeight="1">
      <c r="A1001" s="256"/>
      <c r="C1001" s="257"/>
      <c r="G1001" s="19"/>
    </row>
    <row r="1002" ht="15.75" customHeight="1">
      <c r="A1002" s="256"/>
      <c r="C1002" s="257"/>
      <c r="G1002" s="19"/>
    </row>
    <row r="1003" ht="15.75" customHeight="1">
      <c r="A1003" s="256"/>
      <c r="C1003" s="257"/>
      <c r="G1003" s="19"/>
    </row>
    <row r="1004" ht="15.75" customHeight="1">
      <c r="A1004" s="256"/>
      <c r="C1004" s="257"/>
      <c r="G1004" s="19"/>
    </row>
    <row r="1005" ht="15.75" customHeight="1">
      <c r="A1005" s="256"/>
      <c r="C1005" s="257"/>
      <c r="G1005" s="19"/>
    </row>
    <row r="1006" ht="15.75" customHeight="1">
      <c r="A1006" s="256"/>
      <c r="C1006" s="257"/>
      <c r="G1006" s="19"/>
    </row>
    <row r="1007" ht="15.75" customHeight="1">
      <c r="A1007" s="256"/>
      <c r="C1007" s="257"/>
      <c r="G1007" s="19"/>
    </row>
    <row r="1008" ht="15.75" customHeight="1">
      <c r="A1008" s="256"/>
      <c r="C1008" s="257"/>
      <c r="G1008" s="19"/>
    </row>
    <row r="1009" ht="15.75" customHeight="1">
      <c r="A1009" s="256"/>
      <c r="C1009" s="257"/>
      <c r="G1009" s="19"/>
    </row>
    <row r="1010" ht="15.75" customHeight="1">
      <c r="A1010" s="256"/>
      <c r="C1010" s="257"/>
      <c r="G1010" s="19"/>
    </row>
    <row r="1011" ht="15.75" customHeight="1">
      <c r="A1011" s="256"/>
      <c r="C1011" s="257"/>
      <c r="G1011" s="19"/>
    </row>
    <row r="1012" ht="15.75" customHeight="1">
      <c r="A1012" s="256"/>
      <c r="C1012" s="257"/>
      <c r="G1012" s="19"/>
    </row>
    <row r="1013" ht="15.75" customHeight="1">
      <c r="A1013" s="256"/>
      <c r="C1013" s="257"/>
      <c r="G1013" s="19"/>
    </row>
    <row r="1014" ht="15.75" customHeight="1">
      <c r="A1014" s="256"/>
      <c r="C1014" s="257"/>
      <c r="G1014" s="19"/>
    </row>
    <row r="1015" ht="15.75" customHeight="1">
      <c r="A1015" s="256"/>
      <c r="C1015" s="257"/>
      <c r="G1015" s="19"/>
    </row>
    <row r="1016" ht="15.75" customHeight="1">
      <c r="A1016" s="256"/>
      <c r="C1016" s="257"/>
      <c r="G1016" s="19"/>
    </row>
    <row r="1017" ht="15.75" customHeight="1">
      <c r="A1017" s="256"/>
      <c r="C1017" s="257"/>
      <c r="G1017" s="19"/>
    </row>
    <row r="1018" ht="15.75" customHeight="1">
      <c r="A1018" s="256"/>
      <c r="C1018" s="257"/>
      <c r="G1018" s="19"/>
    </row>
    <row r="1019" ht="15.75" customHeight="1">
      <c r="A1019" s="256"/>
      <c r="C1019" s="257"/>
      <c r="G1019" s="19"/>
    </row>
    <row r="1020" ht="15.75" customHeight="1">
      <c r="A1020" s="256"/>
      <c r="C1020" s="257"/>
      <c r="G1020" s="19"/>
    </row>
    <row r="1021" ht="15.75" customHeight="1">
      <c r="A1021" s="256"/>
      <c r="C1021" s="257"/>
      <c r="G1021" s="19"/>
    </row>
    <row r="1022" ht="15.75" customHeight="1">
      <c r="A1022" s="256"/>
      <c r="C1022" s="257"/>
      <c r="G1022" s="19"/>
    </row>
    <row r="1023" ht="15.75" customHeight="1">
      <c r="A1023" s="256"/>
      <c r="C1023" s="257"/>
      <c r="G1023" s="19"/>
    </row>
    <row r="1024" ht="15.75" customHeight="1">
      <c r="A1024" s="256"/>
      <c r="C1024" s="257"/>
      <c r="G1024" s="19"/>
    </row>
    <row r="1025" ht="15.75" customHeight="1">
      <c r="A1025" s="256"/>
      <c r="C1025" s="257"/>
      <c r="G1025" s="19"/>
    </row>
    <row r="1026" ht="15.75" customHeight="1">
      <c r="A1026" s="256"/>
      <c r="C1026" s="257"/>
      <c r="G1026" s="19"/>
    </row>
    <row r="1027" ht="15.75" customHeight="1">
      <c r="A1027" s="256"/>
      <c r="C1027" s="257"/>
      <c r="G1027" s="19"/>
    </row>
    <row r="1028" ht="15.75" customHeight="1">
      <c r="A1028" s="256"/>
      <c r="C1028" s="257"/>
    </row>
    <row r="1029" ht="15.75" customHeight="1">
      <c r="A1029" s="256"/>
      <c r="C1029" s="257"/>
    </row>
    <row r="1030" ht="15.75" customHeight="1">
      <c r="A1030" s="256"/>
      <c r="C1030" s="257"/>
    </row>
    <row r="1031" ht="15.75" customHeight="1">
      <c r="A1031" s="256"/>
      <c r="C1031" s="257"/>
    </row>
    <row r="1032" ht="15.75" customHeight="1">
      <c r="A1032" s="256"/>
      <c r="C1032" s="257"/>
    </row>
    <row r="1033" ht="15.75" customHeight="1">
      <c r="A1033" s="256"/>
      <c r="C1033" s="257"/>
    </row>
  </sheetData>
  <mergeCells count="1">
    <mergeCell ref="H508:I508"/>
  </mergeCells>
  <conditionalFormatting sqref="G1:G2 G4:G5 G7:G1033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8"/>
      <c r="B1" s="259"/>
      <c r="C1" s="260"/>
      <c r="D1" s="261"/>
      <c r="E1" s="262"/>
      <c r="F1" s="263" t="s">
        <v>1</v>
      </c>
      <c r="G1" s="264"/>
      <c r="H1" s="264" t="s">
        <v>173</v>
      </c>
      <c r="I1" s="265"/>
      <c r="J1" s="262"/>
      <c r="K1" s="262"/>
      <c r="L1" s="266"/>
      <c r="M1" s="267"/>
      <c r="N1" s="262"/>
      <c r="O1" s="262"/>
      <c r="P1" s="262"/>
    </row>
    <row r="2" ht="12.0" customHeight="1">
      <c r="A2" s="268"/>
      <c r="B2" s="262"/>
      <c r="C2" s="260"/>
      <c r="D2" s="261"/>
      <c r="E2" s="262"/>
      <c r="F2" s="262"/>
      <c r="G2" s="262"/>
      <c r="H2" s="262"/>
      <c r="I2" s="262"/>
      <c r="J2" s="262"/>
      <c r="K2" s="262"/>
      <c r="L2" s="269">
        <f>L38</f>
        <v>33434039.94</v>
      </c>
      <c r="M2" s="267"/>
      <c r="N2" s="262"/>
      <c r="O2" s="262"/>
      <c r="P2" s="262"/>
    </row>
    <row r="3" ht="12.0" customHeight="1">
      <c r="A3" s="270" t="s">
        <v>174</v>
      </c>
      <c r="B3" s="270" t="s">
        <v>8</v>
      </c>
      <c r="C3" s="270" t="s">
        <v>175</v>
      </c>
      <c r="D3" s="271" t="s">
        <v>176</v>
      </c>
      <c r="E3" s="272" t="s">
        <v>177</v>
      </c>
      <c r="F3" s="272" t="s">
        <v>178</v>
      </c>
      <c r="G3" s="272" t="s">
        <v>179</v>
      </c>
      <c r="H3" s="272" t="s">
        <v>180</v>
      </c>
      <c r="I3" s="272" t="s">
        <v>181</v>
      </c>
      <c r="J3" s="272" t="s">
        <v>182</v>
      </c>
      <c r="K3" s="272" t="s">
        <v>183</v>
      </c>
      <c r="L3" s="273" t="s">
        <v>184</v>
      </c>
      <c r="M3" s="274"/>
      <c r="N3" s="275" t="s">
        <v>185</v>
      </c>
      <c r="O3" s="275" t="s">
        <v>186</v>
      </c>
      <c r="P3" s="275" t="s">
        <v>8</v>
      </c>
    </row>
    <row r="4" ht="13.5" customHeight="1">
      <c r="A4" s="276" t="s">
        <v>187</v>
      </c>
      <c r="B4" s="277">
        <v>45292.0</v>
      </c>
      <c r="C4" s="278"/>
      <c r="D4" s="279"/>
      <c r="E4" s="278"/>
      <c r="F4" s="278"/>
      <c r="G4" s="278"/>
      <c r="H4" s="278"/>
      <c r="I4" s="278"/>
      <c r="J4" s="278"/>
      <c r="K4" s="278"/>
      <c r="L4" s="278">
        <f t="shared" ref="L4:L5" si="1">SUM(C4:I4)</f>
        <v>0</v>
      </c>
      <c r="M4" s="280"/>
      <c r="N4" s="281"/>
      <c r="O4" s="281"/>
      <c r="P4" s="282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ht="12.0" customHeight="1">
      <c r="A5" s="276" t="s">
        <v>188</v>
      </c>
      <c r="B5" s="277">
        <v>45293.0</v>
      </c>
      <c r="C5" s="283">
        <v>458800.0</v>
      </c>
      <c r="D5" s="284">
        <v>346000.0</v>
      </c>
      <c r="E5" s="283">
        <v>56400.0</v>
      </c>
      <c r="F5" s="283">
        <v>58600.0</v>
      </c>
      <c r="G5" s="283">
        <v>122100.0</v>
      </c>
      <c r="H5" s="283">
        <v>165500.0</v>
      </c>
      <c r="I5" s="285"/>
      <c r="J5" s="285"/>
      <c r="K5" s="285"/>
      <c r="L5" s="281">
        <f t="shared" si="1"/>
        <v>1207400</v>
      </c>
      <c r="M5" s="280"/>
      <c r="N5" s="281"/>
      <c r="O5" s="281"/>
      <c r="P5" s="282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</row>
    <row r="6" ht="12.0" customHeight="1">
      <c r="A6" s="276" t="s">
        <v>189</v>
      </c>
      <c r="B6" s="277">
        <v>45294.0</v>
      </c>
      <c r="C6" s="286">
        <v>408700.0</v>
      </c>
      <c r="D6" s="287">
        <v>94584.0</v>
      </c>
      <c r="E6" s="288">
        <v>85800.0</v>
      </c>
      <c r="F6" s="289"/>
      <c r="G6" s="288">
        <v>481000.0</v>
      </c>
      <c r="H6" s="288">
        <v>285615.96</v>
      </c>
      <c r="I6" s="289"/>
      <c r="J6" s="289"/>
      <c r="K6" s="289"/>
      <c r="L6" s="281">
        <f t="shared" ref="L6:L38" si="2">SUM(C6:K6)</f>
        <v>1355699.96</v>
      </c>
      <c r="M6" s="280"/>
      <c r="N6" s="281"/>
      <c r="O6" s="281"/>
      <c r="P6" s="282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</row>
    <row r="7" ht="12.0" customHeight="1">
      <c r="A7" s="290" t="s">
        <v>190</v>
      </c>
      <c r="B7" s="277">
        <v>45295.0</v>
      </c>
      <c r="C7" s="288">
        <v>856540.0</v>
      </c>
      <c r="D7" s="287">
        <v>245450.0</v>
      </c>
      <c r="E7" s="288">
        <v>86950.0</v>
      </c>
      <c r="F7" s="289"/>
      <c r="G7" s="288">
        <v>158170.0</v>
      </c>
      <c r="H7" s="288">
        <v>79800.0</v>
      </c>
      <c r="I7" s="289"/>
      <c r="J7" s="289"/>
      <c r="K7" s="289"/>
      <c r="L7" s="281">
        <f t="shared" si="2"/>
        <v>1426910</v>
      </c>
      <c r="M7" s="280"/>
      <c r="N7" s="281"/>
      <c r="O7" s="281"/>
      <c r="P7" s="291"/>
    </row>
    <row r="8" ht="12.0" customHeight="1">
      <c r="A8" s="290" t="s">
        <v>191</v>
      </c>
      <c r="B8" s="277">
        <v>45296.0</v>
      </c>
      <c r="C8" s="288">
        <v>524550.0</v>
      </c>
      <c r="D8" s="287">
        <v>450050.0</v>
      </c>
      <c r="E8" s="288">
        <v>16300.0</v>
      </c>
      <c r="F8" s="289"/>
      <c r="G8" s="288">
        <v>103500.0</v>
      </c>
      <c r="H8" s="288">
        <v>28600.0</v>
      </c>
      <c r="I8" s="289"/>
      <c r="J8" s="289"/>
      <c r="K8" s="289"/>
      <c r="L8" s="281">
        <f t="shared" si="2"/>
        <v>1123000</v>
      </c>
      <c r="M8" s="280"/>
      <c r="N8" s="281"/>
      <c r="O8" s="281"/>
      <c r="P8" s="291"/>
    </row>
    <row r="9" ht="12.0" customHeight="1">
      <c r="A9" s="276" t="s">
        <v>192</v>
      </c>
      <c r="B9" s="277">
        <v>45297.0</v>
      </c>
      <c r="C9" s="288">
        <v>327500.0</v>
      </c>
      <c r="D9" s="287">
        <v>512850.0</v>
      </c>
      <c r="E9" s="288">
        <v>174825.0</v>
      </c>
      <c r="F9" s="288">
        <v>82050.0</v>
      </c>
      <c r="G9" s="288">
        <v>97650.0</v>
      </c>
      <c r="H9" s="288">
        <v>30800.0</v>
      </c>
      <c r="I9" s="289"/>
      <c r="J9" s="289"/>
      <c r="K9" s="289"/>
      <c r="L9" s="281">
        <f t="shared" si="2"/>
        <v>1225675</v>
      </c>
      <c r="M9" s="280"/>
      <c r="N9" s="281"/>
      <c r="O9" s="281"/>
      <c r="P9" s="291"/>
    </row>
    <row r="10" ht="12.0" customHeight="1">
      <c r="A10" s="276" t="s">
        <v>193</v>
      </c>
      <c r="B10" s="277">
        <v>45298.0</v>
      </c>
      <c r="C10" s="288">
        <v>634250.0</v>
      </c>
      <c r="D10" s="287">
        <v>370600.0</v>
      </c>
      <c r="E10" s="288">
        <v>176850.0</v>
      </c>
      <c r="F10" s="288">
        <v>30000.0</v>
      </c>
      <c r="G10" s="288">
        <v>30900.0</v>
      </c>
      <c r="H10" s="288">
        <v>125600.0</v>
      </c>
      <c r="I10" s="289"/>
      <c r="J10" s="289"/>
      <c r="K10" s="289"/>
      <c r="L10" s="281">
        <f t="shared" si="2"/>
        <v>1368200</v>
      </c>
      <c r="M10" s="280"/>
      <c r="N10" s="281"/>
      <c r="O10" s="281"/>
      <c r="P10" s="291"/>
    </row>
    <row r="11" ht="12.0" customHeight="1">
      <c r="A11" s="276" t="s">
        <v>187</v>
      </c>
      <c r="B11" s="277">
        <v>45299.0</v>
      </c>
      <c r="C11" s="288">
        <v>320900.0</v>
      </c>
      <c r="D11" s="287">
        <v>73700.0</v>
      </c>
      <c r="E11" s="288">
        <v>188200.0</v>
      </c>
      <c r="F11" s="289"/>
      <c r="G11" s="288">
        <v>85400.0</v>
      </c>
      <c r="H11" s="288">
        <v>66300.0</v>
      </c>
      <c r="I11" s="289"/>
      <c r="J11" s="289"/>
      <c r="K11" s="289"/>
      <c r="L11" s="281">
        <f t="shared" si="2"/>
        <v>734500</v>
      </c>
      <c r="M11" s="280"/>
      <c r="N11" s="281"/>
      <c r="O11" s="281"/>
      <c r="P11" s="291"/>
    </row>
    <row r="12" ht="12.0" customHeight="1">
      <c r="A12" s="276" t="s">
        <v>188</v>
      </c>
      <c r="B12" s="277">
        <v>45300.0</v>
      </c>
      <c r="C12" s="288">
        <v>700500.0</v>
      </c>
      <c r="D12" s="287">
        <v>15200.0</v>
      </c>
      <c r="E12" s="288">
        <v>28000.0</v>
      </c>
      <c r="F12" s="289"/>
      <c r="G12" s="288">
        <v>425900.0</v>
      </c>
      <c r="H12" s="288">
        <v>68300.0</v>
      </c>
      <c r="I12" s="289"/>
      <c r="J12" s="289"/>
      <c r="K12" s="288">
        <v>15200.0</v>
      </c>
      <c r="L12" s="281">
        <f t="shared" si="2"/>
        <v>1253100</v>
      </c>
      <c r="M12" s="280"/>
      <c r="N12" s="281"/>
      <c r="O12" s="281"/>
      <c r="P12" s="291"/>
    </row>
    <row r="13" ht="12.0" customHeight="1">
      <c r="A13" s="276" t="s">
        <v>189</v>
      </c>
      <c r="B13" s="277">
        <v>45301.0</v>
      </c>
      <c r="C13" s="288">
        <v>563000.0</v>
      </c>
      <c r="D13" s="287">
        <v>340100.0</v>
      </c>
      <c r="E13" s="288">
        <v>215000.0</v>
      </c>
      <c r="F13" s="288">
        <v>15200.0</v>
      </c>
      <c r="G13" s="288">
        <v>273400.0</v>
      </c>
      <c r="H13" s="288">
        <v>106700.0</v>
      </c>
      <c r="I13" s="289"/>
      <c r="J13" s="289"/>
      <c r="K13" s="289"/>
      <c r="L13" s="281">
        <f t="shared" si="2"/>
        <v>1513400</v>
      </c>
      <c r="M13" s="280"/>
      <c r="N13" s="281"/>
      <c r="O13" s="281"/>
      <c r="P13" s="291"/>
    </row>
    <row r="14" ht="12.0" customHeight="1">
      <c r="A14" s="276" t="s">
        <v>190</v>
      </c>
      <c r="B14" s="277">
        <v>45302.0</v>
      </c>
      <c r="C14" s="288">
        <v>311320.0</v>
      </c>
      <c r="D14" s="287">
        <v>324800.0</v>
      </c>
      <c r="E14" s="288">
        <v>177300.0</v>
      </c>
      <c r="F14" s="288">
        <v>65200.0</v>
      </c>
      <c r="G14" s="288">
        <v>141800.0</v>
      </c>
      <c r="H14" s="288">
        <v>96400.0</v>
      </c>
      <c r="I14" s="289"/>
      <c r="J14" s="289"/>
      <c r="K14" s="289"/>
      <c r="L14" s="281">
        <f t="shared" si="2"/>
        <v>1116820</v>
      </c>
      <c r="M14" s="280"/>
      <c r="N14" s="281"/>
      <c r="O14" s="281"/>
      <c r="P14" s="291"/>
    </row>
    <row r="15" ht="12.0" customHeight="1">
      <c r="A15" s="276" t="s">
        <v>191</v>
      </c>
      <c r="B15" s="277">
        <v>45303.0</v>
      </c>
      <c r="C15" s="288">
        <v>332425.0</v>
      </c>
      <c r="D15" s="287">
        <v>259800.0</v>
      </c>
      <c r="E15" s="288">
        <v>150625.0</v>
      </c>
      <c r="F15" s="288">
        <v>71325.0</v>
      </c>
      <c r="G15" s="288">
        <v>129600.0</v>
      </c>
      <c r="H15" s="288">
        <v>103400.0</v>
      </c>
      <c r="I15" s="289"/>
      <c r="J15" s="289"/>
      <c r="K15" s="288">
        <v>45600.0</v>
      </c>
      <c r="L15" s="281">
        <f t="shared" si="2"/>
        <v>1092775</v>
      </c>
      <c r="M15" s="280">
        <v>1912.5</v>
      </c>
      <c r="N15" s="281"/>
      <c r="O15" s="281"/>
      <c r="P15" s="291"/>
    </row>
    <row r="16" ht="12.0" customHeight="1">
      <c r="A16" s="276" t="s">
        <v>192</v>
      </c>
      <c r="B16" s="277">
        <v>45304.0</v>
      </c>
      <c r="C16" s="288">
        <v>331700.0</v>
      </c>
      <c r="D16" s="287">
        <v>275500.0</v>
      </c>
      <c r="E16" s="288">
        <v>182200.0</v>
      </c>
      <c r="F16" s="289"/>
      <c r="G16" s="288">
        <v>259100.0</v>
      </c>
      <c r="H16" s="289"/>
      <c r="I16" s="289"/>
      <c r="J16" s="289"/>
      <c r="K16" s="288">
        <v>10000.0</v>
      </c>
      <c r="L16" s="281">
        <f t="shared" si="2"/>
        <v>1058500</v>
      </c>
      <c r="M16" s="280">
        <v>1912.5</v>
      </c>
      <c r="N16" s="281"/>
      <c r="O16" s="281"/>
      <c r="P16" s="291"/>
    </row>
    <row r="17" ht="12.0" customHeight="1">
      <c r="A17" s="276" t="s">
        <v>193</v>
      </c>
      <c r="B17" s="277">
        <v>45305.0</v>
      </c>
      <c r="C17" s="288">
        <v>846400.0</v>
      </c>
      <c r="D17" s="287">
        <v>223000.0</v>
      </c>
      <c r="E17" s="288">
        <v>116950.0</v>
      </c>
      <c r="F17" s="289"/>
      <c r="G17" s="288">
        <v>40400.0</v>
      </c>
      <c r="H17" s="288">
        <v>39150.0</v>
      </c>
      <c r="I17" s="289"/>
      <c r="J17" s="289"/>
      <c r="K17" s="289"/>
      <c r="L17" s="281">
        <f t="shared" si="2"/>
        <v>1265900</v>
      </c>
      <c r="M17" s="280"/>
      <c r="N17" s="281"/>
      <c r="O17" s="281"/>
      <c r="P17" s="291"/>
    </row>
    <row r="18" ht="12.0" customHeight="1">
      <c r="A18" s="276" t="s">
        <v>191</v>
      </c>
      <c r="B18" s="277">
        <v>45306.0</v>
      </c>
      <c r="C18" s="288">
        <v>431967.0</v>
      </c>
      <c r="D18" s="287">
        <v>154167.0</v>
      </c>
      <c r="E18" s="288">
        <v>35567.0</v>
      </c>
      <c r="F18" s="289"/>
      <c r="G18" s="288">
        <v>214400.0</v>
      </c>
      <c r="H18" s="288">
        <v>233000.0</v>
      </c>
      <c r="I18" s="289"/>
      <c r="J18" s="289"/>
      <c r="K18" s="289"/>
      <c r="L18" s="281">
        <f t="shared" si="2"/>
        <v>1069101</v>
      </c>
      <c r="M18" s="280"/>
      <c r="N18" s="281"/>
      <c r="O18" s="281"/>
      <c r="P18" s="291"/>
    </row>
    <row r="19" ht="12.0" customHeight="1">
      <c r="A19" s="276" t="s">
        <v>192</v>
      </c>
      <c r="B19" s="277">
        <v>45307.0</v>
      </c>
      <c r="C19" s="288">
        <v>328400.0</v>
      </c>
      <c r="D19" s="287">
        <v>94400.0</v>
      </c>
      <c r="E19" s="288">
        <v>102500.0</v>
      </c>
      <c r="F19" s="289"/>
      <c r="G19" s="288">
        <v>49700.0</v>
      </c>
      <c r="H19" s="288">
        <v>45500.0</v>
      </c>
      <c r="I19" s="289"/>
      <c r="J19" s="289"/>
      <c r="K19" s="289"/>
      <c r="L19" s="281">
        <f t="shared" si="2"/>
        <v>620500</v>
      </c>
      <c r="M19" s="280"/>
      <c r="N19" s="281"/>
      <c r="O19" s="281"/>
      <c r="P19" s="282"/>
    </row>
    <row r="20" ht="12.0" customHeight="1">
      <c r="A20" s="276" t="s">
        <v>193</v>
      </c>
      <c r="B20" s="277">
        <v>45308.0</v>
      </c>
      <c r="C20" s="288">
        <v>275820.0</v>
      </c>
      <c r="D20" s="287">
        <v>224670.0</v>
      </c>
      <c r="E20" s="288">
        <v>95200.0</v>
      </c>
      <c r="F20" s="288">
        <v>9720.0</v>
      </c>
      <c r="G20" s="288">
        <v>399890.0</v>
      </c>
      <c r="H20" s="288">
        <v>89300.0</v>
      </c>
      <c r="I20" s="289"/>
      <c r="J20" s="289"/>
      <c r="K20" s="289"/>
      <c r="L20" s="289">
        <f t="shared" si="2"/>
        <v>1094600</v>
      </c>
      <c r="M20" s="280"/>
      <c r="N20" s="281"/>
      <c r="O20" s="281"/>
      <c r="P20" s="282"/>
    </row>
    <row r="21" ht="12.0" customHeight="1">
      <c r="A21" s="276" t="s">
        <v>187</v>
      </c>
      <c r="B21" s="277">
        <v>45309.0</v>
      </c>
      <c r="C21" s="288">
        <v>373600.0</v>
      </c>
      <c r="D21" s="287">
        <v>319750.0</v>
      </c>
      <c r="E21" s="288">
        <v>344150.0</v>
      </c>
      <c r="F21" s="288">
        <v>41000.0</v>
      </c>
      <c r="G21" s="288">
        <v>108300.0</v>
      </c>
      <c r="H21" s="288">
        <v>241500.0</v>
      </c>
      <c r="I21" s="289"/>
      <c r="J21" s="289"/>
      <c r="K21" s="288">
        <v>32400.0</v>
      </c>
      <c r="L21" s="289">
        <f t="shared" si="2"/>
        <v>1460700</v>
      </c>
      <c r="M21" s="280"/>
      <c r="N21" s="281"/>
      <c r="O21" s="281"/>
      <c r="P21" s="282"/>
    </row>
    <row r="22" ht="12.0" customHeight="1">
      <c r="A22" s="276" t="s">
        <v>188</v>
      </c>
      <c r="B22" s="277">
        <v>45310.0</v>
      </c>
      <c r="C22" s="288">
        <v>335367.0</v>
      </c>
      <c r="D22" s="287">
        <v>288600.0</v>
      </c>
      <c r="E22" s="288">
        <v>75100.0</v>
      </c>
      <c r="F22" s="288">
        <v>16200.0</v>
      </c>
      <c r="G22" s="288">
        <v>237167.0</v>
      </c>
      <c r="H22" s="288">
        <v>130699.98</v>
      </c>
      <c r="I22" s="289"/>
      <c r="J22" s="289"/>
      <c r="K22" s="288">
        <v>29900.0</v>
      </c>
      <c r="L22" s="289">
        <f t="shared" si="2"/>
        <v>1113033.98</v>
      </c>
      <c r="M22" s="280"/>
      <c r="N22" s="281"/>
      <c r="O22" s="281"/>
      <c r="P22" s="282"/>
    </row>
    <row r="23" ht="12.0" customHeight="1">
      <c r="A23" s="276" t="s">
        <v>189</v>
      </c>
      <c r="B23" s="277">
        <v>45311.0</v>
      </c>
      <c r="C23" s="288">
        <v>157700.0</v>
      </c>
      <c r="D23" s="287">
        <v>233600.0</v>
      </c>
      <c r="E23" s="288">
        <v>35600.0</v>
      </c>
      <c r="F23" s="289"/>
      <c r="G23" s="288">
        <v>121100.0</v>
      </c>
      <c r="H23" s="288">
        <v>59500.0</v>
      </c>
      <c r="I23" s="288">
        <v>26700.0</v>
      </c>
      <c r="J23" s="289"/>
      <c r="K23" s="288">
        <v>23500.0</v>
      </c>
      <c r="L23" s="289">
        <f t="shared" si="2"/>
        <v>657700</v>
      </c>
      <c r="M23" s="280"/>
      <c r="N23" s="281"/>
      <c r="O23" s="281"/>
      <c r="P23" s="282"/>
    </row>
    <row r="24" ht="12.0" customHeight="1">
      <c r="A24" s="276" t="s">
        <v>190</v>
      </c>
      <c r="B24" s="277">
        <v>45312.0</v>
      </c>
      <c r="C24" s="288">
        <v>392750.0</v>
      </c>
      <c r="D24" s="287">
        <v>341300.0</v>
      </c>
      <c r="E24" s="288">
        <v>90900.0</v>
      </c>
      <c r="F24" s="288">
        <v>59200.0</v>
      </c>
      <c r="G24" s="288">
        <v>216650.0</v>
      </c>
      <c r="H24" s="288">
        <v>23100.0</v>
      </c>
      <c r="I24" s="289"/>
      <c r="J24" s="289"/>
      <c r="K24" s="289"/>
      <c r="L24" s="289">
        <f t="shared" si="2"/>
        <v>1123900</v>
      </c>
      <c r="M24" s="280"/>
      <c r="N24" s="281"/>
      <c r="O24" s="281"/>
      <c r="P24" s="282"/>
    </row>
    <row r="25" ht="12.0" customHeight="1">
      <c r="A25" s="276" t="s">
        <v>191</v>
      </c>
      <c r="B25" s="277">
        <v>45313.0</v>
      </c>
      <c r="C25" s="288">
        <v>289700.0</v>
      </c>
      <c r="D25" s="287">
        <v>101500.0</v>
      </c>
      <c r="E25" s="288">
        <v>250800.0</v>
      </c>
      <c r="F25" s="288">
        <v>104500.0</v>
      </c>
      <c r="G25" s="288">
        <v>130100.0</v>
      </c>
      <c r="H25" s="288">
        <v>89300.0</v>
      </c>
      <c r="I25" s="289"/>
      <c r="J25" s="289"/>
      <c r="K25" s="289"/>
      <c r="L25" s="289">
        <f t="shared" si="2"/>
        <v>965900</v>
      </c>
      <c r="M25" s="280"/>
      <c r="N25" s="281"/>
      <c r="O25" s="281"/>
      <c r="P25" s="282"/>
    </row>
    <row r="26" ht="12.0" customHeight="1">
      <c r="A26" s="276" t="s">
        <v>192</v>
      </c>
      <c r="B26" s="277">
        <v>45314.0</v>
      </c>
      <c r="C26" s="288">
        <v>230700.0</v>
      </c>
      <c r="D26" s="287">
        <v>256200.0</v>
      </c>
      <c r="E26" s="288">
        <v>187360.0</v>
      </c>
      <c r="F26" s="288">
        <v>46600.0</v>
      </c>
      <c r="G26" s="288">
        <v>183440.0</v>
      </c>
      <c r="H26" s="288">
        <v>82800.0</v>
      </c>
      <c r="I26" s="289"/>
      <c r="J26" s="289"/>
      <c r="K26" s="288">
        <v>17500.0</v>
      </c>
      <c r="L26" s="289">
        <f t="shared" si="2"/>
        <v>1004600</v>
      </c>
      <c r="M26" s="280"/>
      <c r="N26" s="281"/>
      <c r="O26" s="281"/>
      <c r="P26" s="282"/>
    </row>
    <row r="27" ht="12.0" customHeight="1">
      <c r="A27" s="276" t="s">
        <v>193</v>
      </c>
      <c r="B27" s="277">
        <v>45315.0</v>
      </c>
      <c r="C27" s="283">
        <v>336500.0</v>
      </c>
      <c r="D27" s="284">
        <v>102000.0</v>
      </c>
      <c r="E27" s="283">
        <v>163100.0</v>
      </c>
      <c r="F27" s="285"/>
      <c r="G27" s="283">
        <v>185500.0</v>
      </c>
      <c r="H27" s="283">
        <v>42200.0</v>
      </c>
      <c r="I27" s="285"/>
      <c r="J27" s="285"/>
      <c r="K27" s="285"/>
      <c r="L27" s="289">
        <f t="shared" si="2"/>
        <v>829300</v>
      </c>
      <c r="M27" s="292"/>
      <c r="N27" s="285"/>
      <c r="O27" s="285"/>
      <c r="P27" s="293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</row>
    <row r="28" ht="12.0" customHeight="1">
      <c r="A28" s="276" t="s">
        <v>191</v>
      </c>
      <c r="B28" s="277">
        <v>45316.0</v>
      </c>
      <c r="C28" s="283">
        <v>377750.0</v>
      </c>
      <c r="D28" s="284">
        <v>350450.0</v>
      </c>
      <c r="E28" s="283">
        <v>120550.0</v>
      </c>
      <c r="F28" s="285"/>
      <c r="G28" s="283">
        <v>118050.0</v>
      </c>
      <c r="H28" s="283">
        <v>72400.0</v>
      </c>
      <c r="I28" s="285"/>
      <c r="J28" s="285"/>
      <c r="K28" s="285"/>
      <c r="L28" s="289">
        <f t="shared" si="2"/>
        <v>1039200</v>
      </c>
      <c r="M28" s="292"/>
      <c r="N28" s="285"/>
      <c r="O28" s="285"/>
      <c r="P28" s="293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</row>
    <row r="29" ht="12.0" customHeight="1">
      <c r="A29" s="276" t="s">
        <v>192</v>
      </c>
      <c r="B29" s="277">
        <v>45317.0</v>
      </c>
      <c r="C29" s="283">
        <v>437300.0</v>
      </c>
      <c r="D29" s="284">
        <v>252400.0</v>
      </c>
      <c r="E29" s="283">
        <v>62400.0</v>
      </c>
      <c r="F29" s="285"/>
      <c r="G29" s="283">
        <v>42200.0</v>
      </c>
      <c r="H29" s="283">
        <v>78900.0</v>
      </c>
      <c r="I29" s="285"/>
      <c r="J29" s="285"/>
      <c r="K29" s="283">
        <v>16200.0</v>
      </c>
      <c r="L29" s="285">
        <f t="shared" si="2"/>
        <v>889400</v>
      </c>
      <c r="M29" s="292"/>
      <c r="N29" s="285"/>
      <c r="O29" s="285"/>
      <c r="P29" s="282"/>
    </row>
    <row r="30" ht="12.0" customHeight="1">
      <c r="A30" s="276" t="s">
        <v>193</v>
      </c>
      <c r="B30" s="277">
        <v>45318.0</v>
      </c>
      <c r="C30" s="288">
        <v>341350.0</v>
      </c>
      <c r="D30" s="287">
        <v>340900.0</v>
      </c>
      <c r="E30" s="288">
        <v>203350.0</v>
      </c>
      <c r="F30" s="289"/>
      <c r="G30" s="288">
        <v>191050.0</v>
      </c>
      <c r="H30" s="288">
        <v>70850.0</v>
      </c>
      <c r="I30" s="289"/>
      <c r="J30" s="289"/>
      <c r="K30" s="289"/>
      <c r="L30" s="289">
        <f t="shared" si="2"/>
        <v>1147500</v>
      </c>
      <c r="M30" s="280"/>
      <c r="N30" s="281"/>
      <c r="O30" s="281"/>
      <c r="P30" s="282"/>
    </row>
    <row r="31" ht="12.0" customHeight="1">
      <c r="A31" s="276" t="s">
        <v>187</v>
      </c>
      <c r="B31" s="277">
        <v>45319.0</v>
      </c>
      <c r="C31" s="288">
        <v>388450.0</v>
      </c>
      <c r="D31" s="287">
        <v>415375.0</v>
      </c>
      <c r="E31" s="288">
        <v>465100.0</v>
      </c>
      <c r="F31" s="288">
        <v>32700.0</v>
      </c>
      <c r="G31" s="288">
        <v>306200.0</v>
      </c>
      <c r="H31" s="288">
        <v>119500.0</v>
      </c>
      <c r="I31" s="288">
        <v>36200.0</v>
      </c>
      <c r="J31" s="289"/>
      <c r="K31" s="289"/>
      <c r="L31" s="289">
        <f t="shared" si="2"/>
        <v>1763525</v>
      </c>
      <c r="M31" s="280"/>
      <c r="N31" s="281"/>
      <c r="O31" s="281"/>
      <c r="P31" s="282"/>
    </row>
    <row r="32" ht="12.0" customHeight="1">
      <c r="A32" s="276" t="s">
        <v>188</v>
      </c>
      <c r="B32" s="277">
        <v>45320.0</v>
      </c>
      <c r="C32" s="288">
        <v>303800.0</v>
      </c>
      <c r="D32" s="287">
        <v>126200.0</v>
      </c>
      <c r="E32" s="288">
        <v>55000.0</v>
      </c>
      <c r="F32" s="289"/>
      <c r="G32" s="288">
        <v>34600.0</v>
      </c>
      <c r="H32" s="288">
        <v>38500.0</v>
      </c>
      <c r="I32" s="289"/>
      <c r="J32" s="289"/>
      <c r="K32" s="289"/>
      <c r="L32" s="289">
        <f t="shared" si="2"/>
        <v>558100</v>
      </c>
      <c r="M32" s="280"/>
      <c r="N32" s="281"/>
      <c r="O32" s="281"/>
      <c r="P32" s="282"/>
    </row>
    <row r="33" ht="12.0" customHeight="1">
      <c r="A33" s="276" t="s">
        <v>189</v>
      </c>
      <c r="B33" s="277">
        <v>45321.0</v>
      </c>
      <c r="C33" s="288">
        <v>324100.0</v>
      </c>
      <c r="D33" s="287">
        <v>306300.0</v>
      </c>
      <c r="E33" s="288">
        <v>147700.0</v>
      </c>
      <c r="F33" s="289"/>
      <c r="G33" s="288">
        <v>278600.0</v>
      </c>
      <c r="H33" s="288">
        <v>83600.0</v>
      </c>
      <c r="I33" s="289"/>
      <c r="J33" s="289"/>
      <c r="K33" s="288">
        <v>17700.0</v>
      </c>
      <c r="L33" s="289">
        <f t="shared" si="2"/>
        <v>1158000</v>
      </c>
      <c r="M33" s="280"/>
      <c r="N33" s="281"/>
      <c r="O33" s="281"/>
      <c r="P33" s="282"/>
    </row>
    <row r="34" ht="12.0" customHeight="1">
      <c r="A34" s="276" t="s">
        <v>187</v>
      </c>
      <c r="B34" s="277">
        <v>45322.0</v>
      </c>
      <c r="C34" s="288">
        <v>494900.0</v>
      </c>
      <c r="D34" s="287">
        <v>182500.0</v>
      </c>
      <c r="E34" s="288">
        <v>153800.0</v>
      </c>
      <c r="F34" s="289"/>
      <c r="G34" s="289"/>
      <c r="H34" s="288">
        <v>365900.0</v>
      </c>
      <c r="I34" s="289"/>
      <c r="J34" s="289"/>
      <c r="K34" s="289"/>
      <c r="L34" s="289">
        <f t="shared" si="2"/>
        <v>1197100</v>
      </c>
      <c r="M34" s="280"/>
      <c r="N34" s="281"/>
      <c r="O34" s="281"/>
      <c r="P34" s="282"/>
    </row>
    <row r="35" ht="12.0" customHeight="1">
      <c r="A35" s="276" t="s">
        <v>188</v>
      </c>
      <c r="B35" s="277">
        <v>45323.0</v>
      </c>
      <c r="C35" s="289"/>
      <c r="D35" s="294"/>
      <c r="E35" s="289"/>
      <c r="F35" s="289"/>
      <c r="G35" s="289"/>
      <c r="H35" s="289"/>
      <c r="I35" s="289"/>
      <c r="J35" s="289"/>
      <c r="K35" s="289"/>
      <c r="L35" s="289">
        <f t="shared" si="2"/>
        <v>0</v>
      </c>
      <c r="M35" s="280"/>
      <c r="N35" s="281"/>
      <c r="O35" s="281"/>
      <c r="P35" s="282"/>
    </row>
    <row r="36" ht="12.0" customHeight="1">
      <c r="A36" s="276" t="s">
        <v>189</v>
      </c>
      <c r="B36" s="277">
        <v>45324.0</v>
      </c>
      <c r="C36" s="289"/>
      <c r="D36" s="294"/>
      <c r="E36" s="289"/>
      <c r="F36" s="289"/>
      <c r="G36" s="289"/>
      <c r="H36" s="289"/>
      <c r="I36" s="289"/>
      <c r="J36" s="289"/>
      <c r="K36" s="289"/>
      <c r="L36" s="289">
        <f t="shared" si="2"/>
        <v>0</v>
      </c>
      <c r="M36" s="280"/>
      <c r="N36" s="281"/>
      <c r="O36" s="281"/>
      <c r="P36" s="282"/>
    </row>
    <row r="37" ht="12.75" customHeight="1">
      <c r="A37" s="276" t="s">
        <v>190</v>
      </c>
      <c r="B37" s="277">
        <v>45325.0</v>
      </c>
      <c r="C37" s="289"/>
      <c r="D37" s="294"/>
      <c r="E37" s="289"/>
      <c r="F37" s="289"/>
      <c r="G37" s="289"/>
      <c r="H37" s="295"/>
      <c r="I37" s="295"/>
      <c r="J37" s="295"/>
      <c r="K37" s="295"/>
      <c r="L37" s="289">
        <f t="shared" si="2"/>
        <v>0</v>
      </c>
      <c r="M37" s="280"/>
      <c r="N37" s="281"/>
      <c r="O37" s="281"/>
      <c r="P37" s="282"/>
    </row>
    <row r="38" ht="12.75" customHeight="1">
      <c r="A38" s="276" t="s">
        <v>191</v>
      </c>
      <c r="B38" s="296"/>
      <c r="C38" s="297">
        <f t="shared" ref="C38:G38" si="3">SUM(C4:C37)</f>
        <v>12436739</v>
      </c>
      <c r="D38" s="298">
        <f t="shared" si="3"/>
        <v>7621946</v>
      </c>
      <c r="E38" s="297">
        <f t="shared" si="3"/>
        <v>4243577</v>
      </c>
      <c r="F38" s="297">
        <f t="shared" si="3"/>
        <v>632295</v>
      </c>
      <c r="G38" s="299">
        <f t="shared" si="3"/>
        <v>5165867</v>
      </c>
      <c r="H38" s="300">
        <f t="shared" ref="H38:I38" si="4">SUM(H4:H34)</f>
        <v>3062715.94</v>
      </c>
      <c r="I38" s="300">
        <f t="shared" si="4"/>
        <v>62900</v>
      </c>
      <c r="J38" s="300"/>
      <c r="K38" s="300">
        <f>SUM(K4:K34)</f>
        <v>208000</v>
      </c>
      <c r="L38" s="300">
        <f t="shared" si="2"/>
        <v>33434039.94</v>
      </c>
      <c r="M38" s="280"/>
      <c r="N38" s="281"/>
      <c r="O38" s="281"/>
      <c r="P38" s="282"/>
    </row>
    <row r="39" ht="12.75" customHeight="1">
      <c r="A39" s="276" t="s">
        <v>192</v>
      </c>
      <c r="B39" s="301"/>
      <c r="C39" s="260"/>
      <c r="D39" s="261"/>
      <c r="E39" s="262"/>
      <c r="F39" s="262"/>
      <c r="G39" s="262"/>
      <c r="H39" s="262"/>
      <c r="I39" s="262"/>
      <c r="J39" s="262"/>
      <c r="K39" s="262"/>
      <c r="L39" s="302">
        <f>SUM(C38:I38)</f>
        <v>33226039.94</v>
      </c>
      <c r="M39" s="280"/>
      <c r="N39" s="262"/>
      <c r="O39" s="262"/>
      <c r="P39" s="262"/>
    </row>
    <row r="40" ht="12.0" customHeight="1">
      <c r="A40" s="276" t="s">
        <v>191</v>
      </c>
      <c r="B40" s="301"/>
      <c r="C40" s="260"/>
      <c r="D40" s="261"/>
      <c r="E40" s="262"/>
      <c r="F40" s="262"/>
      <c r="G40" s="262"/>
      <c r="H40" s="262"/>
      <c r="I40" s="262"/>
      <c r="J40" s="262"/>
      <c r="K40" s="262"/>
      <c r="L40" s="266"/>
      <c r="M40" s="267"/>
      <c r="N40" s="262"/>
      <c r="O40" s="262"/>
      <c r="P40" s="262"/>
    </row>
    <row r="41" ht="12.0" customHeight="1">
      <c r="A41" s="276" t="s">
        <v>192</v>
      </c>
      <c r="B41" s="301"/>
      <c r="C41" s="260"/>
      <c r="D41" s="261"/>
      <c r="E41" s="262"/>
      <c r="F41" s="262"/>
      <c r="G41" s="262"/>
      <c r="H41" s="262"/>
      <c r="I41" s="262"/>
      <c r="J41" s="262"/>
      <c r="K41" s="262"/>
      <c r="L41" s="266"/>
      <c r="M41" s="267"/>
      <c r="N41" s="262"/>
      <c r="O41" s="262"/>
      <c r="P41" s="262"/>
    </row>
    <row r="42" ht="12.0" customHeight="1">
      <c r="A42" s="276" t="s">
        <v>191</v>
      </c>
      <c r="B42" s="301"/>
      <c r="C42" s="260"/>
      <c r="D42" s="261"/>
      <c r="E42" s="262"/>
      <c r="F42" s="262"/>
      <c r="G42" s="262"/>
      <c r="H42" s="262"/>
      <c r="I42" s="262"/>
      <c r="J42" s="262"/>
      <c r="K42" s="262"/>
      <c r="L42" s="266"/>
      <c r="M42" s="267"/>
      <c r="N42" s="262"/>
      <c r="O42" s="262"/>
      <c r="P42" s="262"/>
    </row>
    <row r="43" ht="12.0" customHeight="1">
      <c r="A43" s="276" t="s">
        <v>192</v>
      </c>
      <c r="B43" s="301"/>
      <c r="C43" s="260"/>
      <c r="D43" s="261"/>
      <c r="E43" s="262"/>
      <c r="F43" s="262"/>
      <c r="G43" s="262"/>
      <c r="H43" s="262"/>
      <c r="I43" s="262"/>
      <c r="J43" s="262"/>
      <c r="K43" s="262"/>
      <c r="L43" s="266"/>
      <c r="M43" s="267"/>
      <c r="N43" s="262"/>
      <c r="O43" s="262"/>
      <c r="P43" s="262"/>
    </row>
    <row r="44" ht="12.0" customHeight="1">
      <c r="A44" s="276" t="s">
        <v>193</v>
      </c>
      <c r="B44" s="301"/>
      <c r="C44" s="260"/>
      <c r="D44" s="261"/>
      <c r="E44" s="262"/>
      <c r="F44" s="262"/>
      <c r="G44" s="262"/>
      <c r="H44" s="262"/>
      <c r="I44" s="262"/>
      <c r="J44" s="262"/>
      <c r="K44" s="262"/>
      <c r="L44" s="266"/>
      <c r="M44" s="267"/>
      <c r="N44" s="262"/>
      <c r="O44" s="262"/>
      <c r="P44" s="262"/>
    </row>
    <row r="45" ht="12.0" customHeight="1">
      <c r="A45" s="276"/>
      <c r="B45" s="301"/>
      <c r="C45" s="260"/>
      <c r="D45" s="261"/>
      <c r="E45" s="262"/>
      <c r="F45" s="262"/>
      <c r="G45" s="262"/>
      <c r="H45" s="262"/>
      <c r="I45" s="262"/>
      <c r="J45" s="262"/>
      <c r="K45" s="262"/>
      <c r="L45" s="266"/>
      <c r="M45" s="267"/>
      <c r="N45" s="262"/>
      <c r="O45" s="262"/>
      <c r="P45" s="262"/>
    </row>
    <row r="46" ht="12.0" customHeight="1">
      <c r="A46" s="276"/>
      <c r="B46" s="301"/>
      <c r="C46" s="260"/>
      <c r="D46" s="261"/>
      <c r="E46" s="262"/>
      <c r="F46" s="262"/>
      <c r="G46" s="262"/>
      <c r="H46" s="262"/>
      <c r="I46" s="262"/>
      <c r="J46" s="262"/>
      <c r="K46" s="262"/>
      <c r="L46" s="266"/>
      <c r="M46" s="267"/>
      <c r="N46" s="262"/>
      <c r="O46" s="262"/>
      <c r="P46" s="262"/>
    </row>
    <row r="47" ht="12.0" customHeight="1">
      <c r="A47" s="276"/>
      <c r="B47" s="301"/>
      <c r="C47" s="260"/>
      <c r="D47" s="261"/>
      <c r="E47" s="262"/>
      <c r="F47" s="262"/>
      <c r="G47" s="262"/>
      <c r="H47" s="262"/>
      <c r="I47" s="262"/>
      <c r="J47" s="262"/>
      <c r="K47" s="262"/>
      <c r="L47" s="266"/>
      <c r="M47" s="267"/>
      <c r="N47" s="262"/>
      <c r="O47" s="262"/>
      <c r="P47" s="262"/>
    </row>
    <row r="48" ht="12.0" customHeight="1">
      <c r="A48" s="258"/>
      <c r="B48" s="301"/>
      <c r="C48" s="260"/>
      <c r="D48" s="261"/>
      <c r="E48" s="262"/>
      <c r="F48" s="262"/>
      <c r="G48" s="262"/>
      <c r="H48" s="262"/>
      <c r="I48" s="262"/>
      <c r="J48" s="262"/>
      <c r="K48" s="262"/>
      <c r="L48" s="266"/>
      <c r="M48" s="267"/>
      <c r="N48" s="262"/>
      <c r="O48" s="262"/>
      <c r="P48" s="262"/>
    </row>
    <row r="49" ht="12.0" customHeight="1">
      <c r="A49" s="258"/>
      <c r="B49" s="301"/>
      <c r="C49" s="260"/>
      <c r="D49" s="261"/>
      <c r="E49" s="262"/>
      <c r="F49" s="262"/>
      <c r="G49" s="262"/>
      <c r="H49" s="262"/>
      <c r="I49" s="262"/>
      <c r="J49" s="262"/>
      <c r="K49" s="262"/>
      <c r="L49" s="266"/>
      <c r="M49" s="267"/>
      <c r="N49" s="262"/>
      <c r="O49" s="262"/>
      <c r="P49" s="262"/>
    </row>
    <row r="50" ht="12.0" customHeight="1">
      <c r="A50" s="258"/>
      <c r="B50" s="301"/>
      <c r="C50" s="260"/>
      <c r="D50" s="261"/>
      <c r="E50" s="262"/>
      <c r="F50" s="262"/>
      <c r="G50" s="262"/>
      <c r="H50" s="262"/>
      <c r="I50" s="262"/>
      <c r="J50" s="262"/>
      <c r="K50" s="262"/>
      <c r="L50" s="266"/>
      <c r="M50" s="267"/>
      <c r="N50" s="262"/>
      <c r="O50" s="262"/>
      <c r="P50" s="262"/>
    </row>
    <row r="51" ht="12.0" customHeight="1">
      <c r="A51" s="258"/>
      <c r="B51" s="301"/>
      <c r="C51" s="260"/>
      <c r="D51" s="261"/>
      <c r="E51" s="262"/>
      <c r="F51" s="262"/>
      <c r="G51" s="262"/>
      <c r="H51" s="262"/>
      <c r="I51" s="262"/>
      <c r="J51" s="262"/>
      <c r="K51" s="262"/>
      <c r="L51" s="266"/>
      <c r="M51" s="267"/>
      <c r="N51" s="262"/>
      <c r="O51" s="262"/>
      <c r="P51" s="262"/>
    </row>
    <row r="52" ht="12.0" customHeight="1">
      <c r="A52" s="258"/>
      <c r="B52" s="301"/>
      <c r="C52" s="260"/>
      <c r="D52" s="261"/>
      <c r="E52" s="262"/>
      <c r="F52" s="262"/>
      <c r="G52" s="262"/>
      <c r="H52" s="262"/>
      <c r="I52" s="262"/>
      <c r="J52" s="262"/>
      <c r="K52" s="262"/>
      <c r="L52" s="266"/>
      <c r="M52" s="267"/>
      <c r="N52" s="262"/>
      <c r="O52" s="262"/>
      <c r="P52" s="262"/>
    </row>
    <row r="53" ht="12.0" customHeight="1">
      <c r="A53" s="258"/>
      <c r="B53" s="301"/>
      <c r="C53" s="260"/>
      <c r="D53" s="261"/>
      <c r="E53" s="262"/>
      <c r="F53" s="262"/>
      <c r="G53" s="262"/>
      <c r="H53" s="262"/>
      <c r="I53" s="262"/>
      <c r="J53" s="262"/>
      <c r="K53" s="262"/>
      <c r="L53" s="266"/>
      <c r="M53" s="267"/>
      <c r="N53" s="262"/>
      <c r="O53" s="262"/>
      <c r="P53" s="262"/>
    </row>
    <row r="54" ht="12.0" customHeight="1">
      <c r="A54" s="258"/>
      <c r="B54" s="301"/>
      <c r="C54" s="260"/>
      <c r="D54" s="261"/>
      <c r="E54" s="262"/>
      <c r="F54" s="262"/>
      <c r="G54" s="262"/>
      <c r="H54" s="262"/>
      <c r="I54" s="262"/>
      <c r="J54" s="262"/>
      <c r="K54" s="262"/>
      <c r="L54" s="266"/>
      <c r="M54" s="267"/>
      <c r="N54" s="262"/>
      <c r="O54" s="262"/>
      <c r="P54" s="262"/>
    </row>
    <row r="55" ht="12.0" customHeight="1">
      <c r="A55" s="258"/>
      <c r="B55" s="301"/>
      <c r="C55" s="260"/>
      <c r="D55" s="261"/>
      <c r="E55" s="262"/>
      <c r="F55" s="262"/>
      <c r="G55" s="262"/>
      <c r="H55" s="262"/>
      <c r="I55" s="262"/>
      <c r="J55" s="262"/>
      <c r="K55" s="262"/>
      <c r="L55" s="266"/>
      <c r="M55" s="267"/>
      <c r="N55" s="262"/>
      <c r="O55" s="262"/>
      <c r="P55" s="262"/>
    </row>
    <row r="56" ht="12.0" customHeight="1">
      <c r="A56" s="258"/>
      <c r="B56" s="301"/>
      <c r="C56" s="260"/>
      <c r="D56" s="261"/>
      <c r="E56" s="262"/>
      <c r="F56" s="262"/>
      <c r="G56" s="262"/>
      <c r="H56" s="262"/>
      <c r="I56" s="262"/>
      <c r="J56" s="262"/>
      <c r="K56" s="262"/>
      <c r="L56" s="266"/>
      <c r="M56" s="267"/>
      <c r="N56" s="262"/>
      <c r="O56" s="262"/>
      <c r="P56" s="262"/>
    </row>
    <row r="57" ht="12.0" customHeight="1">
      <c r="A57" s="258"/>
      <c r="B57" s="301"/>
      <c r="C57" s="260"/>
      <c r="D57" s="261"/>
      <c r="E57" s="262"/>
      <c r="F57" s="262"/>
      <c r="G57" s="262"/>
      <c r="H57" s="262"/>
      <c r="I57" s="262"/>
      <c r="J57" s="262"/>
      <c r="K57" s="262"/>
      <c r="L57" s="266"/>
      <c r="M57" s="267"/>
      <c r="N57" s="262"/>
      <c r="O57" s="262"/>
      <c r="P57" s="262"/>
    </row>
    <row r="58" ht="12.0" customHeight="1">
      <c r="A58" s="258"/>
      <c r="B58" s="301"/>
      <c r="C58" s="260"/>
      <c r="D58" s="261"/>
      <c r="E58" s="262"/>
      <c r="F58" s="262"/>
      <c r="G58" s="262"/>
      <c r="H58" s="262"/>
      <c r="I58" s="262"/>
      <c r="J58" s="262"/>
      <c r="K58" s="262"/>
      <c r="L58" s="266"/>
      <c r="M58" s="267"/>
      <c r="N58" s="262"/>
      <c r="O58" s="262"/>
      <c r="P58" s="262"/>
    </row>
    <row r="59" ht="12.0" customHeight="1">
      <c r="A59" s="258"/>
      <c r="B59" s="301"/>
      <c r="C59" s="260"/>
      <c r="D59" s="261"/>
      <c r="E59" s="262"/>
      <c r="F59" s="262"/>
      <c r="G59" s="262"/>
      <c r="H59" s="262"/>
      <c r="I59" s="262"/>
      <c r="J59" s="262"/>
      <c r="K59" s="262"/>
      <c r="L59" s="266"/>
      <c r="M59" s="267"/>
      <c r="N59" s="262"/>
      <c r="O59" s="262"/>
      <c r="P59" s="262"/>
    </row>
    <row r="60" ht="12.0" customHeight="1">
      <c r="A60" s="258"/>
      <c r="B60" s="301"/>
      <c r="C60" s="260"/>
      <c r="D60" s="261"/>
      <c r="E60" s="262"/>
      <c r="F60" s="262"/>
      <c r="G60" s="262"/>
      <c r="H60" s="262"/>
      <c r="I60" s="262"/>
      <c r="J60" s="262"/>
      <c r="K60" s="262"/>
      <c r="L60" s="266"/>
      <c r="M60" s="267"/>
      <c r="N60" s="262"/>
      <c r="O60" s="262"/>
      <c r="P60" s="262"/>
    </row>
    <row r="61" ht="12.0" customHeight="1">
      <c r="A61" s="258"/>
      <c r="B61" s="301"/>
      <c r="C61" s="260"/>
      <c r="D61" s="261"/>
      <c r="E61" s="262"/>
      <c r="F61" s="262"/>
      <c r="G61" s="262"/>
      <c r="H61" s="262"/>
      <c r="I61" s="262"/>
      <c r="J61" s="262"/>
      <c r="K61" s="262"/>
      <c r="L61" s="266"/>
      <c r="M61" s="267"/>
      <c r="N61" s="262"/>
      <c r="O61" s="262"/>
      <c r="P61" s="262"/>
    </row>
    <row r="62" ht="12.0" customHeight="1">
      <c r="A62" s="258"/>
      <c r="B62" s="301"/>
      <c r="C62" s="260"/>
      <c r="D62" s="261"/>
      <c r="E62" s="262"/>
      <c r="F62" s="262"/>
      <c r="G62" s="262"/>
      <c r="H62" s="262"/>
      <c r="I62" s="262"/>
      <c r="J62" s="262"/>
      <c r="K62" s="262"/>
      <c r="L62" s="266"/>
      <c r="M62" s="267"/>
      <c r="N62" s="262"/>
      <c r="O62" s="262"/>
      <c r="P62" s="262"/>
    </row>
    <row r="63" ht="12.0" customHeight="1">
      <c r="A63" s="258"/>
      <c r="B63" s="301"/>
      <c r="C63" s="260"/>
      <c r="D63" s="261"/>
      <c r="E63" s="262"/>
      <c r="F63" s="262"/>
      <c r="G63" s="262"/>
      <c r="H63" s="262"/>
      <c r="I63" s="262"/>
      <c r="J63" s="262"/>
      <c r="K63" s="262"/>
      <c r="L63" s="266"/>
      <c r="M63" s="267"/>
      <c r="N63" s="262"/>
      <c r="O63" s="262"/>
      <c r="P63" s="262"/>
    </row>
    <row r="64" ht="12.0" customHeight="1">
      <c r="A64" s="258"/>
      <c r="B64" s="301"/>
      <c r="C64" s="260"/>
      <c r="D64" s="261"/>
      <c r="E64" s="262"/>
      <c r="F64" s="262"/>
      <c r="G64" s="262"/>
      <c r="H64" s="262"/>
      <c r="I64" s="262"/>
      <c r="J64" s="262"/>
      <c r="K64" s="262"/>
      <c r="L64" s="266"/>
      <c r="M64" s="267"/>
      <c r="N64" s="262"/>
      <c r="O64" s="262"/>
      <c r="P64" s="262"/>
    </row>
    <row r="65" ht="12.0" customHeight="1">
      <c r="A65" s="258"/>
      <c r="B65" s="301"/>
      <c r="C65" s="260"/>
      <c r="D65" s="261"/>
      <c r="E65" s="262"/>
      <c r="F65" s="262"/>
      <c r="G65" s="262"/>
      <c r="H65" s="262"/>
      <c r="I65" s="262"/>
      <c r="J65" s="262"/>
      <c r="K65" s="262"/>
      <c r="L65" s="266"/>
      <c r="M65" s="267"/>
      <c r="N65" s="262"/>
      <c r="O65" s="262"/>
      <c r="P65" s="262"/>
    </row>
    <row r="66" ht="12.0" customHeight="1">
      <c r="A66" s="258"/>
      <c r="B66" s="301"/>
      <c r="C66" s="260"/>
      <c r="D66" s="261"/>
      <c r="E66" s="262"/>
      <c r="F66" s="262"/>
      <c r="G66" s="262"/>
      <c r="H66" s="262"/>
      <c r="I66" s="262"/>
      <c r="J66" s="262"/>
      <c r="K66" s="262"/>
      <c r="L66" s="266"/>
      <c r="M66" s="267"/>
      <c r="N66" s="262"/>
      <c r="O66" s="262"/>
      <c r="P66" s="262"/>
    </row>
    <row r="67" ht="12.0" customHeight="1">
      <c r="A67" s="258"/>
      <c r="B67" s="301"/>
      <c r="C67" s="260"/>
      <c r="D67" s="261"/>
      <c r="E67" s="262"/>
      <c r="F67" s="262"/>
      <c r="G67" s="262"/>
      <c r="H67" s="262"/>
      <c r="I67" s="262"/>
      <c r="J67" s="262"/>
      <c r="K67" s="262"/>
      <c r="L67" s="266"/>
      <c r="M67" s="267"/>
      <c r="N67" s="262"/>
      <c r="O67" s="262"/>
      <c r="P67" s="262"/>
    </row>
    <row r="68" ht="12.0" customHeight="1">
      <c r="A68" s="258"/>
      <c r="B68" s="301"/>
      <c r="C68" s="260"/>
      <c r="D68" s="261"/>
      <c r="E68" s="262"/>
      <c r="F68" s="262"/>
      <c r="G68" s="262"/>
      <c r="H68" s="262"/>
      <c r="I68" s="262"/>
      <c r="J68" s="262"/>
      <c r="K68" s="262"/>
      <c r="L68" s="266"/>
      <c r="M68" s="267"/>
      <c r="N68" s="262"/>
      <c r="O68" s="262"/>
      <c r="P68" s="262"/>
    </row>
    <row r="69" ht="12.0" customHeight="1">
      <c r="A69" s="258"/>
      <c r="B69" s="259"/>
      <c r="C69" s="260"/>
      <c r="D69" s="261"/>
      <c r="E69" s="262"/>
      <c r="F69" s="262"/>
      <c r="G69" s="262"/>
      <c r="H69" s="262"/>
      <c r="I69" s="262"/>
      <c r="J69" s="262"/>
      <c r="K69" s="262"/>
      <c r="L69" s="266"/>
      <c r="M69" s="267"/>
      <c r="N69" s="262"/>
      <c r="O69" s="262"/>
      <c r="P69" s="262"/>
    </row>
    <row r="70" ht="12.0" customHeight="1">
      <c r="A70" s="258"/>
      <c r="B70" s="259"/>
      <c r="C70" s="260"/>
      <c r="D70" s="261"/>
      <c r="E70" s="262"/>
      <c r="F70" s="262"/>
      <c r="G70" s="262"/>
      <c r="H70" s="262"/>
      <c r="I70" s="262"/>
      <c r="J70" s="262"/>
      <c r="K70" s="262"/>
      <c r="L70" s="266"/>
      <c r="M70" s="267"/>
      <c r="N70" s="262"/>
      <c r="O70" s="262"/>
      <c r="P70" s="262"/>
    </row>
    <row r="71" ht="12.0" customHeight="1">
      <c r="A71" s="258"/>
      <c r="B71" s="259"/>
      <c r="C71" s="260"/>
      <c r="D71" s="261"/>
      <c r="E71" s="262"/>
      <c r="F71" s="262"/>
      <c r="G71" s="262"/>
      <c r="H71" s="262"/>
      <c r="I71" s="262"/>
      <c r="J71" s="262"/>
      <c r="K71" s="262"/>
      <c r="L71" s="266"/>
      <c r="M71" s="267"/>
      <c r="N71" s="262"/>
      <c r="O71" s="262"/>
      <c r="P71" s="262"/>
    </row>
    <row r="72" ht="12.0" customHeight="1">
      <c r="A72" s="258"/>
      <c r="B72" s="259"/>
      <c r="C72" s="260"/>
      <c r="D72" s="261"/>
      <c r="E72" s="262"/>
      <c r="F72" s="262"/>
      <c r="G72" s="262"/>
      <c r="H72" s="262"/>
      <c r="I72" s="262"/>
      <c r="J72" s="262"/>
      <c r="K72" s="262"/>
      <c r="L72" s="266"/>
      <c r="M72" s="267"/>
      <c r="N72" s="262"/>
      <c r="O72" s="262"/>
      <c r="P72" s="262"/>
    </row>
    <row r="73" ht="12.0" customHeight="1">
      <c r="A73" s="258"/>
      <c r="B73" s="259"/>
      <c r="C73" s="260"/>
      <c r="D73" s="261"/>
      <c r="E73" s="262"/>
      <c r="F73" s="262"/>
      <c r="G73" s="262"/>
      <c r="H73" s="262"/>
      <c r="I73" s="262"/>
      <c r="J73" s="262"/>
      <c r="K73" s="262"/>
      <c r="L73" s="266"/>
      <c r="M73" s="267"/>
      <c r="N73" s="262"/>
      <c r="O73" s="262"/>
      <c r="P73" s="262"/>
    </row>
    <row r="74" ht="12.0" customHeight="1">
      <c r="A74" s="258"/>
      <c r="B74" s="259"/>
      <c r="C74" s="260"/>
      <c r="D74" s="261"/>
      <c r="E74" s="262"/>
      <c r="F74" s="262"/>
      <c r="G74" s="262"/>
      <c r="H74" s="262"/>
      <c r="I74" s="262"/>
      <c r="J74" s="262"/>
      <c r="K74" s="262"/>
      <c r="L74" s="266"/>
      <c r="M74" s="267"/>
      <c r="N74" s="262"/>
      <c r="O74" s="262"/>
      <c r="P74" s="262"/>
    </row>
    <row r="75" ht="12.0" customHeight="1">
      <c r="A75" s="258"/>
      <c r="B75" s="259"/>
      <c r="C75" s="260"/>
      <c r="D75" s="261"/>
      <c r="E75" s="262"/>
      <c r="F75" s="262"/>
      <c r="G75" s="262"/>
      <c r="H75" s="262"/>
      <c r="I75" s="262"/>
      <c r="J75" s="262"/>
      <c r="K75" s="262"/>
      <c r="L75" s="266"/>
      <c r="M75" s="267"/>
      <c r="N75" s="262"/>
      <c r="O75" s="262"/>
      <c r="P75" s="262"/>
    </row>
    <row r="76" ht="12.0" customHeight="1">
      <c r="A76" s="258"/>
      <c r="B76" s="259"/>
      <c r="C76" s="260"/>
      <c r="D76" s="261"/>
      <c r="E76" s="262"/>
      <c r="F76" s="262"/>
      <c r="G76" s="262"/>
      <c r="H76" s="262"/>
      <c r="I76" s="262"/>
      <c r="J76" s="262"/>
      <c r="K76" s="262"/>
      <c r="L76" s="266"/>
      <c r="M76" s="267"/>
      <c r="N76" s="262"/>
      <c r="O76" s="262"/>
      <c r="P76" s="262"/>
    </row>
    <row r="77" ht="12.0" customHeight="1">
      <c r="A77" s="258"/>
      <c r="B77" s="259"/>
      <c r="C77" s="260"/>
      <c r="D77" s="261"/>
      <c r="E77" s="262"/>
      <c r="F77" s="262"/>
      <c r="G77" s="262"/>
      <c r="H77" s="262"/>
      <c r="I77" s="262"/>
      <c r="J77" s="262"/>
      <c r="K77" s="262"/>
      <c r="L77" s="266"/>
      <c r="M77" s="267"/>
      <c r="N77" s="262"/>
      <c r="O77" s="262"/>
      <c r="P77" s="262"/>
    </row>
    <row r="78" ht="12.0" customHeight="1">
      <c r="A78" s="258"/>
      <c r="B78" s="259"/>
      <c r="C78" s="260"/>
      <c r="D78" s="261"/>
      <c r="E78" s="262"/>
      <c r="F78" s="262"/>
      <c r="G78" s="262"/>
      <c r="H78" s="262"/>
      <c r="I78" s="262"/>
      <c r="J78" s="262"/>
      <c r="K78" s="262"/>
      <c r="L78" s="266"/>
      <c r="M78" s="267"/>
      <c r="N78" s="262"/>
      <c r="O78" s="262"/>
      <c r="P78" s="262"/>
    </row>
    <row r="79" ht="12.0" customHeight="1">
      <c r="A79" s="258"/>
      <c r="B79" s="259"/>
      <c r="C79" s="260"/>
      <c r="D79" s="261"/>
      <c r="E79" s="262"/>
      <c r="F79" s="262"/>
      <c r="G79" s="262"/>
      <c r="H79" s="262"/>
      <c r="I79" s="262"/>
      <c r="J79" s="262"/>
      <c r="K79" s="262"/>
      <c r="L79" s="266"/>
      <c r="M79" s="267"/>
      <c r="N79" s="262"/>
      <c r="O79" s="262"/>
      <c r="P79" s="262"/>
    </row>
    <row r="80" ht="12.0" customHeight="1">
      <c r="A80" s="258"/>
      <c r="B80" s="259"/>
      <c r="C80" s="260"/>
      <c r="D80" s="261"/>
      <c r="E80" s="262"/>
      <c r="F80" s="262"/>
      <c r="G80" s="262"/>
      <c r="H80" s="262"/>
      <c r="I80" s="262"/>
      <c r="J80" s="262"/>
      <c r="K80" s="262"/>
      <c r="L80" s="266"/>
      <c r="M80" s="267"/>
      <c r="N80" s="262"/>
      <c r="O80" s="262"/>
      <c r="P80" s="262"/>
    </row>
    <row r="81" ht="12.0" customHeight="1">
      <c r="A81" s="258"/>
      <c r="B81" s="259"/>
      <c r="C81" s="260"/>
      <c r="D81" s="261"/>
      <c r="E81" s="262"/>
      <c r="F81" s="262"/>
      <c r="G81" s="262"/>
      <c r="H81" s="262"/>
      <c r="I81" s="262"/>
      <c r="J81" s="262"/>
      <c r="K81" s="262"/>
      <c r="L81" s="266"/>
      <c r="M81" s="267"/>
      <c r="N81" s="262"/>
      <c r="O81" s="262"/>
      <c r="P81" s="262"/>
    </row>
    <row r="82" ht="12.0" customHeight="1">
      <c r="A82" s="258"/>
      <c r="B82" s="259"/>
      <c r="C82" s="260"/>
      <c r="D82" s="261"/>
      <c r="E82" s="262"/>
      <c r="F82" s="262"/>
      <c r="G82" s="262"/>
      <c r="H82" s="262"/>
      <c r="I82" s="262"/>
      <c r="J82" s="262"/>
      <c r="K82" s="262"/>
      <c r="L82" s="266"/>
      <c r="M82" s="267"/>
      <c r="N82" s="262"/>
      <c r="O82" s="262"/>
      <c r="P82" s="262"/>
    </row>
    <row r="83" ht="12.0" customHeight="1">
      <c r="A83" s="258"/>
      <c r="B83" s="259"/>
      <c r="C83" s="260"/>
      <c r="D83" s="261"/>
      <c r="E83" s="262"/>
      <c r="F83" s="262"/>
      <c r="G83" s="262"/>
      <c r="H83" s="262"/>
      <c r="I83" s="262"/>
      <c r="J83" s="262"/>
      <c r="K83" s="262"/>
      <c r="L83" s="266"/>
      <c r="M83" s="267"/>
      <c r="N83" s="262"/>
      <c r="O83" s="262"/>
      <c r="P83" s="262"/>
    </row>
    <row r="84" ht="12.0" customHeight="1">
      <c r="A84" s="258"/>
      <c r="B84" s="259"/>
      <c r="C84" s="260"/>
      <c r="D84" s="261"/>
      <c r="E84" s="262"/>
      <c r="F84" s="262"/>
      <c r="G84" s="262"/>
      <c r="H84" s="262"/>
      <c r="I84" s="262"/>
      <c r="J84" s="262"/>
      <c r="K84" s="262"/>
      <c r="L84" s="266"/>
      <c r="M84" s="267"/>
      <c r="N84" s="262"/>
      <c r="O84" s="262"/>
      <c r="P84" s="262"/>
    </row>
    <row r="85" ht="12.0" customHeight="1">
      <c r="A85" s="258"/>
      <c r="B85" s="259"/>
      <c r="C85" s="260"/>
      <c r="D85" s="261"/>
      <c r="E85" s="262"/>
      <c r="F85" s="262"/>
      <c r="G85" s="262"/>
      <c r="H85" s="262"/>
      <c r="I85" s="262"/>
      <c r="J85" s="262"/>
      <c r="K85" s="262"/>
      <c r="L85" s="266"/>
      <c r="M85" s="267"/>
      <c r="N85" s="262"/>
      <c r="O85" s="262"/>
      <c r="P85" s="262"/>
    </row>
    <row r="86" ht="12.0" customHeight="1">
      <c r="A86" s="258"/>
      <c r="B86" s="259"/>
      <c r="C86" s="260"/>
      <c r="D86" s="261"/>
      <c r="E86" s="262"/>
      <c r="F86" s="262"/>
      <c r="G86" s="262"/>
      <c r="H86" s="262"/>
      <c r="I86" s="262"/>
      <c r="J86" s="262"/>
      <c r="K86" s="262"/>
      <c r="L86" s="266"/>
      <c r="M86" s="267"/>
      <c r="N86" s="262"/>
      <c r="O86" s="262"/>
      <c r="P86" s="262"/>
    </row>
    <row r="87" ht="12.0" customHeight="1">
      <c r="A87" s="258"/>
      <c r="B87" s="259"/>
      <c r="C87" s="260"/>
      <c r="D87" s="261"/>
      <c r="E87" s="262"/>
      <c r="F87" s="262"/>
      <c r="G87" s="262"/>
      <c r="H87" s="262"/>
      <c r="I87" s="262"/>
      <c r="J87" s="262"/>
      <c r="K87" s="262"/>
      <c r="L87" s="266"/>
      <c r="M87" s="267"/>
      <c r="N87" s="262"/>
      <c r="O87" s="262"/>
      <c r="P87" s="262"/>
    </row>
    <row r="88" ht="12.0" customHeight="1">
      <c r="A88" s="258"/>
      <c r="B88" s="259"/>
      <c r="C88" s="260"/>
      <c r="D88" s="261"/>
      <c r="E88" s="262"/>
      <c r="F88" s="262"/>
      <c r="G88" s="262"/>
      <c r="H88" s="262"/>
      <c r="I88" s="262"/>
      <c r="J88" s="262"/>
      <c r="K88" s="262"/>
      <c r="L88" s="266"/>
      <c r="M88" s="267"/>
      <c r="N88" s="262"/>
      <c r="O88" s="262"/>
      <c r="P88" s="262"/>
    </row>
    <row r="89" ht="12.0" customHeight="1">
      <c r="A89" s="258"/>
      <c r="B89" s="259"/>
      <c r="C89" s="260"/>
      <c r="D89" s="261"/>
      <c r="E89" s="262"/>
      <c r="F89" s="262"/>
      <c r="G89" s="262"/>
      <c r="H89" s="262"/>
      <c r="I89" s="262"/>
      <c r="J89" s="262"/>
      <c r="K89" s="262"/>
      <c r="L89" s="266"/>
      <c r="M89" s="267"/>
      <c r="N89" s="262"/>
      <c r="O89" s="262"/>
      <c r="P89" s="262"/>
    </row>
    <row r="90" ht="12.0" customHeight="1">
      <c r="A90" s="258"/>
      <c r="B90" s="259"/>
      <c r="C90" s="260"/>
      <c r="D90" s="261"/>
      <c r="E90" s="262"/>
      <c r="F90" s="262"/>
      <c r="G90" s="262"/>
      <c r="H90" s="262"/>
      <c r="I90" s="262"/>
      <c r="J90" s="262"/>
      <c r="K90" s="262"/>
      <c r="L90" s="266"/>
      <c r="M90" s="267"/>
      <c r="N90" s="262"/>
      <c r="O90" s="262"/>
      <c r="P90" s="262"/>
    </row>
    <row r="91" ht="12.0" customHeight="1">
      <c r="A91" s="258"/>
      <c r="B91" s="259"/>
      <c r="C91" s="260"/>
      <c r="D91" s="261"/>
      <c r="E91" s="262"/>
      <c r="F91" s="262"/>
      <c r="G91" s="262"/>
      <c r="H91" s="262"/>
      <c r="I91" s="262"/>
      <c r="J91" s="262"/>
      <c r="K91" s="262"/>
      <c r="L91" s="266"/>
      <c r="M91" s="267"/>
      <c r="N91" s="262"/>
      <c r="O91" s="262"/>
      <c r="P91" s="262"/>
    </row>
    <row r="92" ht="12.0" customHeight="1">
      <c r="A92" s="258"/>
      <c r="B92" s="259"/>
      <c r="C92" s="260"/>
      <c r="D92" s="261"/>
      <c r="E92" s="262"/>
      <c r="F92" s="262"/>
      <c r="G92" s="262"/>
      <c r="H92" s="262"/>
      <c r="I92" s="262"/>
      <c r="J92" s="262"/>
      <c r="K92" s="262"/>
      <c r="L92" s="266"/>
      <c r="M92" s="267"/>
      <c r="N92" s="262"/>
      <c r="O92" s="262"/>
      <c r="P92" s="262"/>
    </row>
    <row r="93" ht="12.0" customHeight="1">
      <c r="A93" s="258"/>
      <c r="B93" s="259"/>
      <c r="C93" s="260"/>
      <c r="D93" s="261"/>
      <c r="E93" s="262"/>
      <c r="F93" s="262"/>
      <c r="G93" s="262"/>
      <c r="H93" s="262"/>
      <c r="I93" s="262"/>
      <c r="J93" s="262"/>
      <c r="K93" s="262"/>
      <c r="L93" s="266"/>
      <c r="M93" s="267"/>
      <c r="N93" s="262"/>
      <c r="O93" s="262"/>
      <c r="P93" s="262"/>
    </row>
    <row r="94" ht="12.0" customHeight="1">
      <c r="A94" s="258"/>
      <c r="B94" s="259"/>
      <c r="C94" s="260"/>
      <c r="D94" s="261"/>
      <c r="E94" s="262"/>
      <c r="F94" s="262"/>
      <c r="G94" s="262"/>
      <c r="H94" s="262"/>
      <c r="I94" s="262"/>
      <c r="J94" s="262"/>
      <c r="K94" s="262"/>
      <c r="L94" s="266"/>
      <c r="M94" s="267"/>
      <c r="N94" s="262"/>
      <c r="O94" s="262"/>
      <c r="P94" s="262"/>
    </row>
    <row r="95" ht="12.0" customHeight="1">
      <c r="A95" s="258"/>
      <c r="B95" s="259"/>
      <c r="C95" s="260"/>
      <c r="D95" s="261"/>
      <c r="E95" s="262"/>
      <c r="F95" s="262"/>
      <c r="G95" s="262"/>
      <c r="H95" s="262"/>
      <c r="I95" s="262"/>
      <c r="J95" s="262"/>
      <c r="K95" s="262"/>
      <c r="L95" s="266"/>
      <c r="M95" s="267"/>
      <c r="N95" s="262"/>
      <c r="O95" s="262"/>
      <c r="P95" s="262"/>
    </row>
    <row r="96" ht="12.0" customHeight="1">
      <c r="A96" s="258"/>
      <c r="B96" s="259"/>
      <c r="C96" s="260"/>
      <c r="D96" s="261"/>
      <c r="E96" s="262"/>
      <c r="F96" s="262"/>
      <c r="G96" s="262"/>
      <c r="H96" s="262"/>
      <c r="I96" s="262"/>
      <c r="J96" s="262"/>
      <c r="K96" s="262"/>
      <c r="L96" s="266"/>
      <c r="M96" s="267"/>
      <c r="N96" s="262"/>
      <c r="O96" s="262"/>
      <c r="P96" s="262"/>
    </row>
    <row r="97" ht="12.0" customHeight="1">
      <c r="A97" s="258"/>
      <c r="B97" s="259"/>
      <c r="C97" s="260"/>
      <c r="D97" s="261"/>
      <c r="E97" s="262"/>
      <c r="F97" s="262"/>
      <c r="G97" s="262"/>
      <c r="H97" s="262"/>
      <c r="I97" s="262"/>
      <c r="J97" s="262"/>
      <c r="K97" s="262"/>
      <c r="L97" s="266"/>
      <c r="M97" s="267"/>
      <c r="N97" s="262"/>
      <c r="O97" s="262"/>
      <c r="P97" s="262"/>
    </row>
    <row r="98" ht="12.0" customHeight="1">
      <c r="A98" s="258"/>
      <c r="B98" s="259"/>
      <c r="C98" s="260"/>
      <c r="D98" s="261"/>
      <c r="E98" s="262"/>
      <c r="F98" s="262"/>
      <c r="G98" s="262"/>
      <c r="H98" s="262"/>
      <c r="I98" s="262"/>
      <c r="J98" s="262"/>
      <c r="K98" s="262"/>
      <c r="L98" s="266"/>
      <c r="M98" s="267"/>
      <c r="N98" s="262"/>
      <c r="O98" s="262"/>
      <c r="P98" s="262"/>
    </row>
    <row r="99" ht="12.0" customHeight="1">
      <c r="A99" s="258"/>
      <c r="B99" s="259"/>
      <c r="C99" s="260"/>
      <c r="D99" s="261"/>
      <c r="E99" s="262"/>
      <c r="F99" s="262"/>
      <c r="G99" s="262"/>
      <c r="H99" s="262"/>
      <c r="I99" s="262"/>
      <c r="J99" s="262"/>
      <c r="K99" s="262"/>
      <c r="L99" s="266"/>
      <c r="M99" s="267"/>
      <c r="N99" s="262"/>
      <c r="O99" s="262"/>
      <c r="P99" s="262"/>
    </row>
    <row r="100" ht="12.0" customHeight="1">
      <c r="A100" s="258"/>
      <c r="B100" s="259"/>
      <c r="C100" s="260"/>
      <c r="D100" s="261"/>
      <c r="E100" s="262"/>
      <c r="F100" s="262"/>
      <c r="G100" s="262"/>
      <c r="H100" s="262"/>
      <c r="I100" s="262"/>
      <c r="J100" s="262"/>
      <c r="K100" s="262"/>
      <c r="L100" s="266"/>
      <c r="M100" s="267"/>
      <c r="N100" s="262"/>
      <c r="O100" s="262"/>
      <c r="P100" s="262"/>
    </row>
    <row r="101" ht="12.0" customHeight="1">
      <c r="A101" s="258"/>
      <c r="B101" s="259"/>
      <c r="C101" s="260"/>
      <c r="D101" s="261"/>
      <c r="E101" s="262"/>
      <c r="F101" s="262"/>
      <c r="G101" s="262"/>
      <c r="H101" s="262"/>
      <c r="I101" s="262"/>
      <c r="J101" s="262"/>
      <c r="K101" s="262"/>
      <c r="L101" s="266"/>
      <c r="M101" s="267"/>
      <c r="N101" s="262"/>
      <c r="O101" s="262"/>
      <c r="P101" s="262"/>
    </row>
    <row r="102" ht="12.0" customHeight="1">
      <c r="A102" s="258"/>
      <c r="B102" s="259"/>
      <c r="C102" s="260"/>
      <c r="D102" s="261"/>
      <c r="E102" s="262"/>
      <c r="F102" s="262"/>
      <c r="G102" s="262"/>
      <c r="H102" s="262"/>
      <c r="I102" s="262"/>
      <c r="J102" s="262"/>
      <c r="K102" s="262"/>
      <c r="L102" s="266"/>
      <c r="M102" s="267"/>
      <c r="N102" s="262"/>
      <c r="O102" s="262"/>
      <c r="P102" s="262"/>
    </row>
    <row r="103" ht="12.0" customHeight="1">
      <c r="A103" s="258"/>
      <c r="B103" s="259"/>
      <c r="C103" s="260"/>
      <c r="D103" s="261"/>
      <c r="E103" s="262"/>
      <c r="F103" s="262"/>
      <c r="G103" s="262"/>
      <c r="H103" s="262"/>
      <c r="I103" s="262"/>
      <c r="J103" s="262"/>
      <c r="K103" s="262"/>
      <c r="L103" s="266"/>
      <c r="M103" s="267"/>
      <c r="N103" s="262"/>
      <c r="O103" s="262"/>
      <c r="P103" s="262"/>
    </row>
    <row r="104" ht="12.0" customHeight="1">
      <c r="A104" s="258"/>
      <c r="B104" s="259"/>
      <c r="C104" s="260"/>
      <c r="D104" s="261"/>
      <c r="E104" s="262"/>
      <c r="F104" s="262"/>
      <c r="G104" s="262"/>
      <c r="H104" s="262"/>
      <c r="I104" s="262"/>
      <c r="J104" s="262"/>
      <c r="K104" s="262"/>
      <c r="L104" s="266"/>
      <c r="M104" s="267"/>
      <c r="N104" s="262"/>
      <c r="O104" s="262"/>
      <c r="P104" s="262"/>
    </row>
    <row r="105" ht="12.0" customHeight="1">
      <c r="A105" s="258"/>
      <c r="B105" s="259"/>
      <c r="C105" s="260"/>
      <c r="D105" s="261"/>
      <c r="E105" s="262"/>
      <c r="F105" s="262"/>
      <c r="G105" s="262"/>
      <c r="H105" s="262"/>
      <c r="I105" s="262"/>
      <c r="J105" s="262"/>
      <c r="K105" s="262"/>
      <c r="L105" s="266"/>
      <c r="M105" s="267"/>
      <c r="N105" s="262"/>
      <c r="O105" s="262"/>
      <c r="P105" s="262"/>
    </row>
    <row r="106" ht="12.0" customHeight="1">
      <c r="A106" s="258"/>
      <c r="B106" s="259"/>
      <c r="C106" s="260"/>
      <c r="D106" s="261"/>
      <c r="E106" s="262"/>
      <c r="F106" s="262"/>
      <c r="G106" s="262"/>
      <c r="H106" s="262"/>
      <c r="I106" s="262"/>
      <c r="J106" s="262"/>
      <c r="K106" s="262"/>
      <c r="L106" s="266"/>
      <c r="M106" s="267"/>
      <c r="N106" s="262"/>
      <c r="O106" s="262"/>
      <c r="P106" s="262"/>
    </row>
    <row r="107" ht="12.0" customHeight="1">
      <c r="A107" s="258"/>
      <c r="B107" s="259"/>
      <c r="C107" s="260"/>
      <c r="D107" s="261"/>
      <c r="E107" s="262"/>
      <c r="F107" s="262"/>
      <c r="G107" s="262"/>
      <c r="H107" s="262"/>
      <c r="I107" s="262"/>
      <c r="J107" s="262"/>
      <c r="K107" s="262"/>
      <c r="L107" s="266"/>
      <c r="M107" s="267"/>
      <c r="N107" s="262"/>
      <c r="O107" s="262"/>
      <c r="P107" s="262"/>
    </row>
    <row r="108" ht="12.0" customHeight="1">
      <c r="A108" s="258"/>
      <c r="B108" s="259"/>
      <c r="C108" s="260"/>
      <c r="D108" s="261"/>
      <c r="E108" s="262"/>
      <c r="F108" s="262"/>
      <c r="G108" s="262"/>
      <c r="H108" s="262"/>
      <c r="I108" s="262"/>
      <c r="J108" s="262"/>
      <c r="K108" s="262"/>
      <c r="L108" s="266"/>
      <c r="M108" s="267"/>
      <c r="N108" s="262"/>
      <c r="O108" s="262"/>
      <c r="P108" s="262"/>
    </row>
    <row r="109" ht="12.0" customHeight="1">
      <c r="A109" s="258"/>
      <c r="B109" s="259"/>
      <c r="C109" s="260"/>
      <c r="D109" s="261"/>
      <c r="E109" s="262"/>
      <c r="F109" s="262"/>
      <c r="G109" s="262"/>
      <c r="H109" s="262"/>
      <c r="I109" s="262"/>
      <c r="J109" s="262"/>
      <c r="K109" s="262"/>
      <c r="L109" s="266"/>
      <c r="M109" s="267"/>
      <c r="N109" s="262"/>
      <c r="O109" s="262"/>
      <c r="P109" s="262"/>
    </row>
    <row r="110" ht="12.0" customHeight="1">
      <c r="A110" s="258"/>
      <c r="B110" s="259"/>
      <c r="C110" s="260"/>
      <c r="D110" s="261"/>
      <c r="E110" s="262"/>
      <c r="F110" s="262"/>
      <c r="G110" s="262"/>
      <c r="H110" s="262"/>
      <c r="I110" s="262"/>
      <c r="J110" s="262"/>
      <c r="K110" s="262"/>
      <c r="L110" s="266"/>
      <c r="M110" s="267"/>
      <c r="N110" s="262"/>
      <c r="O110" s="262"/>
      <c r="P110" s="262"/>
    </row>
    <row r="111" ht="12.0" customHeight="1">
      <c r="A111" s="258"/>
      <c r="B111" s="259"/>
      <c r="C111" s="260"/>
      <c r="D111" s="261"/>
      <c r="E111" s="262"/>
      <c r="F111" s="262"/>
      <c r="G111" s="262"/>
      <c r="H111" s="262"/>
      <c r="I111" s="262"/>
      <c r="J111" s="262"/>
      <c r="K111" s="262"/>
      <c r="L111" s="266"/>
      <c r="M111" s="267"/>
      <c r="N111" s="262"/>
      <c r="O111" s="262"/>
      <c r="P111" s="262"/>
    </row>
    <row r="112" ht="12.0" customHeight="1">
      <c r="A112" s="258"/>
      <c r="B112" s="259"/>
      <c r="C112" s="260"/>
      <c r="D112" s="261"/>
      <c r="E112" s="262"/>
      <c r="F112" s="262"/>
      <c r="G112" s="262"/>
      <c r="H112" s="262"/>
      <c r="I112" s="262"/>
      <c r="J112" s="262"/>
      <c r="K112" s="262"/>
      <c r="L112" s="266"/>
      <c r="M112" s="267"/>
      <c r="N112" s="262"/>
      <c r="O112" s="262"/>
      <c r="P112" s="262"/>
    </row>
    <row r="113" ht="12.0" customHeight="1">
      <c r="A113" s="258"/>
      <c r="B113" s="259"/>
      <c r="C113" s="260"/>
      <c r="D113" s="261"/>
      <c r="E113" s="262"/>
      <c r="F113" s="262"/>
      <c r="G113" s="262"/>
      <c r="H113" s="262"/>
      <c r="I113" s="262"/>
      <c r="J113" s="262"/>
      <c r="K113" s="262"/>
      <c r="L113" s="266"/>
      <c r="M113" s="267"/>
      <c r="N113" s="262"/>
      <c r="O113" s="262"/>
      <c r="P113" s="262"/>
    </row>
    <row r="114" ht="12.0" customHeight="1">
      <c r="A114" s="258"/>
      <c r="B114" s="259"/>
      <c r="C114" s="260"/>
      <c r="D114" s="261"/>
      <c r="E114" s="262"/>
      <c r="F114" s="262"/>
      <c r="G114" s="262"/>
      <c r="H114" s="262"/>
      <c r="I114" s="262"/>
      <c r="J114" s="262"/>
      <c r="K114" s="262"/>
      <c r="L114" s="266"/>
      <c r="M114" s="267"/>
      <c r="N114" s="262"/>
      <c r="O114" s="262"/>
      <c r="P114" s="262"/>
    </row>
    <row r="115" ht="12.0" customHeight="1">
      <c r="A115" s="258"/>
      <c r="B115" s="259"/>
      <c r="C115" s="260"/>
      <c r="D115" s="261"/>
      <c r="E115" s="262"/>
      <c r="F115" s="262"/>
      <c r="G115" s="262"/>
      <c r="H115" s="262"/>
      <c r="I115" s="262"/>
      <c r="J115" s="262"/>
      <c r="K115" s="262"/>
      <c r="L115" s="266"/>
      <c r="M115" s="267"/>
      <c r="N115" s="262"/>
      <c r="O115" s="262"/>
      <c r="P115" s="262"/>
    </row>
    <row r="116" ht="12.0" customHeight="1">
      <c r="A116" s="258"/>
      <c r="B116" s="259"/>
      <c r="C116" s="260"/>
      <c r="D116" s="261"/>
      <c r="E116" s="262"/>
      <c r="F116" s="262"/>
      <c r="G116" s="262"/>
      <c r="H116" s="262"/>
      <c r="I116" s="262"/>
      <c r="J116" s="262"/>
      <c r="K116" s="262"/>
      <c r="L116" s="266"/>
      <c r="M116" s="267"/>
      <c r="N116" s="262"/>
      <c r="O116" s="262"/>
      <c r="P116" s="262"/>
    </row>
    <row r="117" ht="12.0" customHeight="1">
      <c r="A117" s="258"/>
      <c r="B117" s="259"/>
      <c r="C117" s="260"/>
      <c r="D117" s="261"/>
      <c r="E117" s="262"/>
      <c r="F117" s="262"/>
      <c r="G117" s="262"/>
      <c r="H117" s="262"/>
      <c r="I117" s="262"/>
      <c r="J117" s="262"/>
      <c r="K117" s="262"/>
      <c r="L117" s="266"/>
      <c r="M117" s="267"/>
      <c r="N117" s="262"/>
      <c r="O117" s="262"/>
      <c r="P117" s="262"/>
    </row>
    <row r="118" ht="12.0" customHeight="1">
      <c r="A118" s="258"/>
      <c r="B118" s="259"/>
      <c r="C118" s="260"/>
      <c r="D118" s="261"/>
      <c r="E118" s="262"/>
      <c r="F118" s="262"/>
      <c r="G118" s="262"/>
      <c r="H118" s="262"/>
      <c r="I118" s="262"/>
      <c r="J118" s="262"/>
      <c r="K118" s="262"/>
      <c r="L118" s="266"/>
      <c r="M118" s="267"/>
      <c r="N118" s="262"/>
      <c r="O118" s="262"/>
      <c r="P118" s="262"/>
    </row>
    <row r="119" ht="12.0" customHeight="1">
      <c r="A119" s="258"/>
      <c r="B119" s="259"/>
      <c r="C119" s="260"/>
      <c r="D119" s="261"/>
      <c r="E119" s="262"/>
      <c r="F119" s="262"/>
      <c r="G119" s="262"/>
      <c r="H119" s="262"/>
      <c r="I119" s="262"/>
      <c r="J119" s="262"/>
      <c r="K119" s="262"/>
      <c r="L119" s="266"/>
      <c r="M119" s="267"/>
      <c r="N119" s="262"/>
      <c r="O119" s="262"/>
      <c r="P119" s="262"/>
    </row>
    <row r="120" ht="12.0" customHeight="1">
      <c r="A120" s="258"/>
      <c r="B120" s="259"/>
      <c r="C120" s="260"/>
      <c r="D120" s="261"/>
      <c r="E120" s="262"/>
      <c r="F120" s="262"/>
      <c r="G120" s="262"/>
      <c r="H120" s="262"/>
      <c r="I120" s="262"/>
      <c r="J120" s="262"/>
      <c r="K120" s="262"/>
      <c r="L120" s="266"/>
      <c r="M120" s="267"/>
      <c r="N120" s="262"/>
      <c r="O120" s="262"/>
      <c r="P120" s="262"/>
    </row>
    <row r="121" ht="12.0" customHeight="1">
      <c r="A121" s="258"/>
      <c r="B121" s="259"/>
      <c r="C121" s="260"/>
      <c r="D121" s="261"/>
      <c r="E121" s="262"/>
      <c r="F121" s="262"/>
      <c r="G121" s="262"/>
      <c r="H121" s="262"/>
      <c r="I121" s="262"/>
      <c r="J121" s="262"/>
      <c r="K121" s="262"/>
      <c r="L121" s="266"/>
      <c r="M121" s="267"/>
      <c r="N121" s="262"/>
      <c r="O121" s="262"/>
      <c r="P121" s="262"/>
    </row>
    <row r="122" ht="12.0" customHeight="1">
      <c r="A122" s="258"/>
      <c r="B122" s="259"/>
      <c r="C122" s="260"/>
      <c r="D122" s="261"/>
      <c r="E122" s="262"/>
      <c r="F122" s="262"/>
      <c r="G122" s="262"/>
      <c r="H122" s="262"/>
      <c r="I122" s="262"/>
      <c r="J122" s="262"/>
      <c r="K122" s="262"/>
      <c r="L122" s="266"/>
      <c r="M122" s="267"/>
      <c r="N122" s="262"/>
      <c r="O122" s="262"/>
      <c r="P122" s="262"/>
    </row>
    <row r="123" ht="12.0" customHeight="1">
      <c r="A123" s="258"/>
      <c r="B123" s="259"/>
      <c r="C123" s="260"/>
      <c r="D123" s="261"/>
      <c r="E123" s="262"/>
      <c r="F123" s="262"/>
      <c r="G123" s="262"/>
      <c r="H123" s="262"/>
      <c r="I123" s="262"/>
      <c r="J123" s="262"/>
      <c r="K123" s="262"/>
      <c r="L123" s="266"/>
      <c r="M123" s="267"/>
      <c r="N123" s="262"/>
      <c r="O123" s="262"/>
      <c r="P123" s="262"/>
    </row>
    <row r="124" ht="12.0" customHeight="1">
      <c r="A124" s="258"/>
      <c r="B124" s="259"/>
      <c r="C124" s="260"/>
      <c r="D124" s="261"/>
      <c r="E124" s="262"/>
      <c r="F124" s="262"/>
      <c r="G124" s="262"/>
      <c r="H124" s="262"/>
      <c r="I124" s="262"/>
      <c r="J124" s="262"/>
      <c r="K124" s="262"/>
      <c r="L124" s="266"/>
      <c r="M124" s="267"/>
      <c r="N124" s="262"/>
      <c r="O124" s="262"/>
      <c r="P124" s="262"/>
    </row>
    <row r="125" ht="12.0" customHeight="1">
      <c r="A125" s="258"/>
      <c r="B125" s="259"/>
      <c r="C125" s="260"/>
      <c r="D125" s="261"/>
      <c r="E125" s="262"/>
      <c r="F125" s="262"/>
      <c r="G125" s="262"/>
      <c r="H125" s="262"/>
      <c r="I125" s="262"/>
      <c r="J125" s="262"/>
      <c r="K125" s="262"/>
      <c r="L125" s="266"/>
      <c r="M125" s="267"/>
      <c r="N125" s="262"/>
      <c r="O125" s="262"/>
      <c r="P125" s="262"/>
    </row>
    <row r="126" ht="12.0" customHeight="1">
      <c r="A126" s="258"/>
      <c r="B126" s="259"/>
      <c r="C126" s="260"/>
      <c r="D126" s="261"/>
      <c r="E126" s="262"/>
      <c r="F126" s="262"/>
      <c r="G126" s="262"/>
      <c r="H126" s="262"/>
      <c r="I126" s="262"/>
      <c r="J126" s="262"/>
      <c r="K126" s="262"/>
      <c r="L126" s="266"/>
      <c r="M126" s="267"/>
      <c r="N126" s="262"/>
      <c r="O126" s="262"/>
      <c r="P126" s="262"/>
    </row>
    <row r="127" ht="12.0" customHeight="1">
      <c r="A127" s="258"/>
      <c r="B127" s="259"/>
      <c r="C127" s="260"/>
      <c r="D127" s="261"/>
      <c r="E127" s="262"/>
      <c r="F127" s="262"/>
      <c r="G127" s="262"/>
      <c r="H127" s="262"/>
      <c r="I127" s="262"/>
      <c r="J127" s="262"/>
      <c r="K127" s="262"/>
      <c r="L127" s="266"/>
      <c r="M127" s="267"/>
      <c r="N127" s="262"/>
      <c r="O127" s="262"/>
      <c r="P127" s="262"/>
    </row>
    <row r="128" ht="12.0" customHeight="1">
      <c r="A128" s="258"/>
      <c r="B128" s="259"/>
      <c r="C128" s="260"/>
      <c r="D128" s="261"/>
      <c r="E128" s="262"/>
      <c r="F128" s="262"/>
      <c r="G128" s="262"/>
      <c r="H128" s="262"/>
      <c r="I128" s="262"/>
      <c r="J128" s="262"/>
      <c r="K128" s="262"/>
      <c r="L128" s="266"/>
      <c r="M128" s="267"/>
      <c r="N128" s="262"/>
      <c r="O128" s="262"/>
      <c r="P128" s="262"/>
    </row>
    <row r="129" ht="12.0" customHeight="1">
      <c r="A129" s="258"/>
      <c r="B129" s="259"/>
      <c r="C129" s="260"/>
      <c r="D129" s="261"/>
      <c r="E129" s="262"/>
      <c r="F129" s="262"/>
      <c r="G129" s="262"/>
      <c r="H129" s="262"/>
      <c r="I129" s="262"/>
      <c r="J129" s="262"/>
      <c r="K129" s="262"/>
      <c r="L129" s="266"/>
      <c r="M129" s="267"/>
      <c r="N129" s="262"/>
      <c r="O129" s="262"/>
      <c r="P129" s="262"/>
    </row>
    <row r="130" ht="12.0" customHeight="1">
      <c r="A130" s="258"/>
      <c r="B130" s="259"/>
      <c r="C130" s="260"/>
      <c r="D130" s="261"/>
      <c r="E130" s="262"/>
      <c r="F130" s="262"/>
      <c r="G130" s="262"/>
      <c r="H130" s="262"/>
      <c r="I130" s="262"/>
      <c r="J130" s="262"/>
      <c r="K130" s="262"/>
      <c r="L130" s="266"/>
      <c r="M130" s="267"/>
      <c r="N130" s="262"/>
      <c r="O130" s="262"/>
      <c r="P130" s="262"/>
    </row>
    <row r="131" ht="12.0" customHeight="1">
      <c r="A131" s="258"/>
      <c r="B131" s="259"/>
      <c r="C131" s="260"/>
      <c r="D131" s="261"/>
      <c r="E131" s="262"/>
      <c r="F131" s="262"/>
      <c r="G131" s="262"/>
      <c r="H131" s="262"/>
      <c r="I131" s="262"/>
      <c r="J131" s="262"/>
      <c r="K131" s="262"/>
      <c r="L131" s="266"/>
      <c r="M131" s="267"/>
      <c r="N131" s="262"/>
      <c r="O131" s="262"/>
      <c r="P131" s="262"/>
    </row>
    <row r="132" ht="12.0" customHeight="1">
      <c r="A132" s="258"/>
      <c r="B132" s="259"/>
      <c r="C132" s="260"/>
      <c r="D132" s="261"/>
      <c r="E132" s="262"/>
      <c r="F132" s="262"/>
      <c r="G132" s="262"/>
      <c r="H132" s="262"/>
      <c r="I132" s="262"/>
      <c r="J132" s="262"/>
      <c r="K132" s="262"/>
      <c r="L132" s="266"/>
      <c r="M132" s="267"/>
      <c r="N132" s="262"/>
      <c r="O132" s="262"/>
      <c r="P132" s="262"/>
    </row>
    <row r="133" ht="12.0" customHeight="1">
      <c r="A133" s="258"/>
      <c r="B133" s="259"/>
      <c r="C133" s="260"/>
      <c r="D133" s="261"/>
      <c r="E133" s="262"/>
      <c r="F133" s="262"/>
      <c r="G133" s="262"/>
      <c r="H133" s="262"/>
      <c r="I133" s="262"/>
      <c r="J133" s="262"/>
      <c r="K133" s="262"/>
      <c r="L133" s="266"/>
      <c r="M133" s="267"/>
      <c r="N133" s="262"/>
      <c r="O133" s="262"/>
      <c r="P133" s="262"/>
    </row>
    <row r="134" ht="12.0" customHeight="1">
      <c r="A134" s="258"/>
      <c r="B134" s="259"/>
      <c r="C134" s="260"/>
      <c r="D134" s="261"/>
      <c r="E134" s="262"/>
      <c r="F134" s="262"/>
      <c r="G134" s="262"/>
      <c r="H134" s="262"/>
      <c r="I134" s="262"/>
      <c r="J134" s="262"/>
      <c r="K134" s="262"/>
      <c r="L134" s="266"/>
      <c r="M134" s="267"/>
      <c r="N134" s="262"/>
      <c r="O134" s="262"/>
      <c r="P134" s="262"/>
    </row>
    <row r="135" ht="12.0" customHeight="1">
      <c r="A135" s="258"/>
      <c r="B135" s="259"/>
      <c r="C135" s="260"/>
      <c r="D135" s="261"/>
      <c r="E135" s="262"/>
      <c r="F135" s="262"/>
      <c r="G135" s="262"/>
      <c r="H135" s="262"/>
      <c r="I135" s="262"/>
      <c r="J135" s="262"/>
      <c r="K135" s="262"/>
      <c r="L135" s="266"/>
      <c r="M135" s="267"/>
      <c r="N135" s="262"/>
      <c r="O135" s="262"/>
      <c r="P135" s="262"/>
    </row>
    <row r="136" ht="12.0" customHeight="1">
      <c r="A136" s="258"/>
      <c r="B136" s="259"/>
      <c r="C136" s="260"/>
      <c r="D136" s="261"/>
      <c r="E136" s="262"/>
      <c r="F136" s="262"/>
      <c r="G136" s="262"/>
      <c r="H136" s="262"/>
      <c r="I136" s="262"/>
      <c r="J136" s="262"/>
      <c r="K136" s="262"/>
      <c r="L136" s="266"/>
      <c r="M136" s="267"/>
      <c r="N136" s="262"/>
      <c r="O136" s="262"/>
      <c r="P136" s="262"/>
    </row>
    <row r="137" ht="12.0" customHeight="1">
      <c r="A137" s="258"/>
      <c r="B137" s="259"/>
      <c r="C137" s="260"/>
      <c r="D137" s="261"/>
      <c r="E137" s="262"/>
      <c r="F137" s="262"/>
      <c r="G137" s="262"/>
      <c r="H137" s="262"/>
      <c r="I137" s="262"/>
      <c r="J137" s="262"/>
      <c r="K137" s="262"/>
      <c r="L137" s="266"/>
      <c r="M137" s="267"/>
      <c r="N137" s="262"/>
      <c r="O137" s="262"/>
      <c r="P137" s="262"/>
    </row>
    <row r="138" ht="12.0" customHeight="1">
      <c r="A138" s="258"/>
      <c r="B138" s="259"/>
      <c r="C138" s="260"/>
      <c r="D138" s="261"/>
      <c r="E138" s="262"/>
      <c r="F138" s="262"/>
      <c r="G138" s="262"/>
      <c r="H138" s="262"/>
      <c r="I138" s="262"/>
      <c r="J138" s="262"/>
      <c r="K138" s="262"/>
      <c r="L138" s="266"/>
      <c r="M138" s="267"/>
      <c r="N138" s="262"/>
      <c r="O138" s="262"/>
      <c r="P138" s="262"/>
    </row>
    <row r="139" ht="12.0" customHeight="1">
      <c r="A139" s="258"/>
      <c r="B139" s="259"/>
      <c r="C139" s="260"/>
      <c r="D139" s="261"/>
      <c r="E139" s="262"/>
      <c r="F139" s="262"/>
      <c r="G139" s="262"/>
      <c r="H139" s="262"/>
      <c r="I139" s="262"/>
      <c r="J139" s="262"/>
      <c r="K139" s="262"/>
      <c r="L139" s="266"/>
      <c r="M139" s="267"/>
      <c r="N139" s="262"/>
      <c r="O139" s="262"/>
      <c r="P139" s="262"/>
    </row>
    <row r="140" ht="12.0" customHeight="1">
      <c r="A140" s="258"/>
      <c r="B140" s="259"/>
      <c r="C140" s="260"/>
      <c r="D140" s="261"/>
      <c r="E140" s="262"/>
      <c r="F140" s="262"/>
      <c r="G140" s="262"/>
      <c r="H140" s="262"/>
      <c r="I140" s="262"/>
      <c r="J140" s="262"/>
      <c r="K140" s="262"/>
      <c r="L140" s="266"/>
      <c r="M140" s="267"/>
      <c r="N140" s="262"/>
      <c r="O140" s="262"/>
      <c r="P140" s="262"/>
    </row>
    <row r="141" ht="12.0" customHeight="1">
      <c r="A141" s="258"/>
      <c r="B141" s="259"/>
      <c r="C141" s="260"/>
      <c r="D141" s="261"/>
      <c r="E141" s="262"/>
      <c r="F141" s="262"/>
      <c r="G141" s="262"/>
      <c r="H141" s="262"/>
      <c r="I141" s="262"/>
      <c r="J141" s="262"/>
      <c r="K141" s="262"/>
      <c r="L141" s="266"/>
      <c r="M141" s="267"/>
      <c r="N141" s="262"/>
      <c r="O141" s="262"/>
      <c r="P141" s="262"/>
    </row>
    <row r="142" ht="12.0" customHeight="1">
      <c r="A142" s="258"/>
      <c r="B142" s="259"/>
      <c r="C142" s="260"/>
      <c r="D142" s="261"/>
      <c r="E142" s="262"/>
      <c r="F142" s="262"/>
      <c r="G142" s="262"/>
      <c r="H142" s="262"/>
      <c r="I142" s="262"/>
      <c r="J142" s="262"/>
      <c r="K142" s="262"/>
      <c r="L142" s="266"/>
      <c r="M142" s="267"/>
      <c r="N142" s="262"/>
      <c r="O142" s="262"/>
      <c r="P142" s="262"/>
    </row>
    <row r="143" ht="12.0" customHeight="1">
      <c r="A143" s="258"/>
      <c r="B143" s="259"/>
      <c r="C143" s="260"/>
      <c r="D143" s="261"/>
      <c r="E143" s="262"/>
      <c r="F143" s="262"/>
      <c r="G143" s="262"/>
      <c r="H143" s="262"/>
      <c r="I143" s="262"/>
      <c r="J143" s="262"/>
      <c r="K143" s="262"/>
      <c r="L143" s="266"/>
      <c r="M143" s="267"/>
      <c r="N143" s="262"/>
      <c r="O143" s="262"/>
      <c r="P143" s="262"/>
    </row>
    <row r="144" ht="12.0" customHeight="1">
      <c r="A144" s="258"/>
      <c r="B144" s="259"/>
      <c r="C144" s="260"/>
      <c r="D144" s="261"/>
      <c r="E144" s="262"/>
      <c r="F144" s="262"/>
      <c r="G144" s="262"/>
      <c r="H144" s="262"/>
      <c r="I144" s="262"/>
      <c r="J144" s="262"/>
      <c r="K144" s="262"/>
      <c r="L144" s="266"/>
      <c r="M144" s="267"/>
      <c r="N144" s="262"/>
      <c r="O144" s="262"/>
      <c r="P144" s="262"/>
    </row>
    <row r="145" ht="12.0" customHeight="1">
      <c r="A145" s="258"/>
      <c r="B145" s="259"/>
      <c r="C145" s="260"/>
      <c r="D145" s="261"/>
      <c r="E145" s="262"/>
      <c r="F145" s="262"/>
      <c r="G145" s="262"/>
      <c r="H145" s="262"/>
      <c r="I145" s="262"/>
      <c r="J145" s="262"/>
      <c r="K145" s="262"/>
      <c r="L145" s="266"/>
      <c r="M145" s="267"/>
      <c r="N145" s="262"/>
      <c r="O145" s="262"/>
      <c r="P145" s="262"/>
    </row>
    <row r="146" ht="12.0" customHeight="1">
      <c r="A146" s="258"/>
      <c r="B146" s="259"/>
      <c r="C146" s="260"/>
      <c r="D146" s="261"/>
      <c r="E146" s="262"/>
      <c r="F146" s="262"/>
      <c r="G146" s="262"/>
      <c r="H146" s="262"/>
      <c r="I146" s="262"/>
      <c r="J146" s="262"/>
      <c r="K146" s="262"/>
      <c r="L146" s="266"/>
      <c r="M146" s="267"/>
      <c r="N146" s="262"/>
      <c r="O146" s="262"/>
      <c r="P146" s="262"/>
    </row>
    <row r="147" ht="12.0" customHeight="1">
      <c r="A147" s="258"/>
      <c r="B147" s="259"/>
      <c r="C147" s="260"/>
      <c r="D147" s="261"/>
      <c r="E147" s="262"/>
      <c r="F147" s="262"/>
      <c r="G147" s="262"/>
      <c r="H147" s="262"/>
      <c r="I147" s="262"/>
      <c r="J147" s="262"/>
      <c r="K147" s="262"/>
      <c r="L147" s="266"/>
      <c r="M147" s="267"/>
      <c r="N147" s="262"/>
      <c r="O147" s="262"/>
      <c r="P147" s="262"/>
    </row>
    <row r="148" ht="12.0" customHeight="1">
      <c r="A148" s="258"/>
      <c r="B148" s="259"/>
      <c r="C148" s="260"/>
      <c r="D148" s="261"/>
      <c r="E148" s="262"/>
      <c r="F148" s="262"/>
      <c r="G148" s="262"/>
      <c r="H148" s="262"/>
      <c r="I148" s="262"/>
      <c r="J148" s="262"/>
      <c r="K148" s="262"/>
      <c r="L148" s="266"/>
      <c r="M148" s="267"/>
      <c r="N148" s="262"/>
      <c r="O148" s="262"/>
      <c r="P148" s="262"/>
    </row>
    <row r="149" ht="12.0" customHeight="1">
      <c r="A149" s="258"/>
      <c r="B149" s="259"/>
      <c r="C149" s="260"/>
      <c r="D149" s="261"/>
      <c r="E149" s="262"/>
      <c r="F149" s="262"/>
      <c r="G149" s="262"/>
      <c r="H149" s="262"/>
      <c r="I149" s="262"/>
      <c r="J149" s="262"/>
      <c r="K149" s="262"/>
      <c r="L149" s="266"/>
      <c r="M149" s="267"/>
      <c r="N149" s="262"/>
      <c r="O149" s="262"/>
      <c r="P149" s="262"/>
    </row>
    <row r="150" ht="12.0" customHeight="1">
      <c r="A150" s="258"/>
      <c r="B150" s="259"/>
      <c r="C150" s="260"/>
      <c r="D150" s="261"/>
      <c r="E150" s="262"/>
      <c r="F150" s="262"/>
      <c r="G150" s="262"/>
      <c r="H150" s="262"/>
      <c r="I150" s="262"/>
      <c r="J150" s="262"/>
      <c r="K150" s="262"/>
      <c r="L150" s="266"/>
      <c r="M150" s="267"/>
      <c r="N150" s="262"/>
      <c r="O150" s="262"/>
      <c r="P150" s="262"/>
    </row>
    <row r="151" ht="12.0" customHeight="1">
      <c r="A151" s="258"/>
      <c r="B151" s="259"/>
      <c r="C151" s="260"/>
      <c r="D151" s="261"/>
      <c r="E151" s="262"/>
      <c r="F151" s="262"/>
      <c r="G151" s="262"/>
      <c r="H151" s="262"/>
      <c r="I151" s="262"/>
      <c r="J151" s="262"/>
      <c r="K151" s="262"/>
      <c r="L151" s="266"/>
      <c r="M151" s="267"/>
      <c r="N151" s="262"/>
      <c r="O151" s="262"/>
      <c r="P151" s="262"/>
    </row>
    <row r="152" ht="12.0" customHeight="1">
      <c r="A152" s="258"/>
      <c r="B152" s="259"/>
      <c r="C152" s="260"/>
      <c r="D152" s="261"/>
      <c r="E152" s="262"/>
      <c r="F152" s="262"/>
      <c r="G152" s="262"/>
      <c r="H152" s="262"/>
      <c r="I152" s="262"/>
      <c r="J152" s="262"/>
      <c r="K152" s="262"/>
      <c r="L152" s="266"/>
      <c r="M152" s="267"/>
      <c r="N152" s="262"/>
      <c r="O152" s="262"/>
      <c r="P152" s="262"/>
    </row>
    <row r="153" ht="12.0" customHeight="1">
      <c r="A153" s="258"/>
      <c r="B153" s="259"/>
      <c r="C153" s="260"/>
      <c r="D153" s="261"/>
      <c r="E153" s="262"/>
      <c r="F153" s="262"/>
      <c r="G153" s="262"/>
      <c r="H153" s="262"/>
      <c r="I153" s="262"/>
      <c r="J153" s="262"/>
      <c r="K153" s="262"/>
      <c r="L153" s="266"/>
      <c r="M153" s="267"/>
      <c r="N153" s="262"/>
      <c r="O153" s="262"/>
      <c r="P153" s="262"/>
    </row>
    <row r="154" ht="12.0" customHeight="1">
      <c r="A154" s="258"/>
      <c r="B154" s="259"/>
      <c r="C154" s="260"/>
      <c r="D154" s="261"/>
      <c r="E154" s="262"/>
      <c r="F154" s="262"/>
      <c r="G154" s="262"/>
      <c r="H154" s="262"/>
      <c r="I154" s="262"/>
      <c r="J154" s="262"/>
      <c r="K154" s="262"/>
      <c r="L154" s="266"/>
      <c r="M154" s="267"/>
      <c r="N154" s="262"/>
      <c r="O154" s="262"/>
      <c r="P154" s="262"/>
    </row>
    <row r="155" ht="12.0" customHeight="1">
      <c r="A155" s="258"/>
      <c r="B155" s="259"/>
      <c r="C155" s="260"/>
      <c r="D155" s="261"/>
      <c r="E155" s="262"/>
      <c r="F155" s="262"/>
      <c r="G155" s="262"/>
      <c r="H155" s="262"/>
      <c r="I155" s="262"/>
      <c r="J155" s="262"/>
      <c r="K155" s="262"/>
      <c r="L155" s="266"/>
      <c r="M155" s="267"/>
      <c r="N155" s="262"/>
      <c r="O155" s="262"/>
      <c r="P155" s="262"/>
    </row>
    <row r="156" ht="12.0" customHeight="1">
      <c r="A156" s="258"/>
      <c r="B156" s="259"/>
      <c r="C156" s="260"/>
      <c r="D156" s="261"/>
      <c r="E156" s="262"/>
      <c r="F156" s="262"/>
      <c r="G156" s="262"/>
      <c r="H156" s="262"/>
      <c r="I156" s="262"/>
      <c r="J156" s="262"/>
      <c r="K156" s="262"/>
      <c r="L156" s="266"/>
      <c r="M156" s="267"/>
      <c r="N156" s="262"/>
      <c r="O156" s="262"/>
      <c r="P156" s="262"/>
    </row>
    <row r="157" ht="12.0" customHeight="1">
      <c r="A157" s="258"/>
      <c r="B157" s="259"/>
      <c r="C157" s="260"/>
      <c r="D157" s="261"/>
      <c r="E157" s="262"/>
      <c r="F157" s="262"/>
      <c r="G157" s="262"/>
      <c r="H157" s="262"/>
      <c r="I157" s="262"/>
      <c r="J157" s="262"/>
      <c r="K157" s="262"/>
      <c r="L157" s="266"/>
      <c r="M157" s="267"/>
      <c r="N157" s="262"/>
      <c r="O157" s="262"/>
      <c r="P157" s="262"/>
    </row>
    <row r="158" ht="12.0" customHeight="1">
      <c r="A158" s="258"/>
      <c r="B158" s="259"/>
      <c r="C158" s="260"/>
      <c r="D158" s="261"/>
      <c r="E158" s="262"/>
      <c r="F158" s="262"/>
      <c r="G158" s="262"/>
      <c r="H158" s="262"/>
      <c r="I158" s="262"/>
      <c r="J158" s="262"/>
      <c r="K158" s="262"/>
      <c r="L158" s="266"/>
      <c r="M158" s="267"/>
      <c r="N158" s="262"/>
      <c r="O158" s="262"/>
      <c r="P158" s="262"/>
    </row>
    <row r="159" ht="12.0" customHeight="1">
      <c r="A159" s="258"/>
      <c r="B159" s="259"/>
      <c r="C159" s="260"/>
      <c r="D159" s="261"/>
      <c r="E159" s="262"/>
      <c r="F159" s="262"/>
      <c r="G159" s="262"/>
      <c r="H159" s="262"/>
      <c r="I159" s="262"/>
      <c r="J159" s="262"/>
      <c r="K159" s="262"/>
      <c r="L159" s="266"/>
      <c r="M159" s="267"/>
      <c r="N159" s="262"/>
      <c r="O159" s="262"/>
      <c r="P159" s="262"/>
    </row>
    <row r="160" ht="12.0" customHeight="1">
      <c r="A160" s="258"/>
      <c r="B160" s="259"/>
      <c r="C160" s="260"/>
      <c r="D160" s="261"/>
      <c r="E160" s="262"/>
      <c r="F160" s="262"/>
      <c r="G160" s="262"/>
      <c r="H160" s="262"/>
      <c r="I160" s="262"/>
      <c r="J160" s="262"/>
      <c r="K160" s="262"/>
      <c r="L160" s="266"/>
      <c r="M160" s="267"/>
      <c r="N160" s="262"/>
      <c r="O160" s="262"/>
      <c r="P160" s="262"/>
    </row>
    <row r="161" ht="12.0" customHeight="1">
      <c r="A161" s="258"/>
      <c r="B161" s="259"/>
      <c r="C161" s="260"/>
      <c r="D161" s="261"/>
      <c r="E161" s="262"/>
      <c r="F161" s="262"/>
      <c r="G161" s="262"/>
      <c r="H161" s="262"/>
      <c r="I161" s="262"/>
      <c r="J161" s="262"/>
      <c r="K161" s="262"/>
      <c r="L161" s="266"/>
      <c r="M161" s="267"/>
      <c r="N161" s="262"/>
      <c r="O161" s="262"/>
      <c r="P161" s="262"/>
    </row>
    <row r="162" ht="12.0" customHeight="1">
      <c r="A162" s="258"/>
      <c r="B162" s="259"/>
      <c r="C162" s="260"/>
      <c r="D162" s="261"/>
      <c r="E162" s="262"/>
      <c r="F162" s="262"/>
      <c r="G162" s="262"/>
      <c r="H162" s="262"/>
      <c r="I162" s="262"/>
      <c r="J162" s="262"/>
      <c r="K162" s="262"/>
      <c r="L162" s="266"/>
      <c r="M162" s="267"/>
      <c r="N162" s="262"/>
      <c r="O162" s="262"/>
      <c r="P162" s="262"/>
    </row>
    <row r="163" ht="12.0" customHeight="1">
      <c r="A163" s="258"/>
      <c r="B163" s="259"/>
      <c r="C163" s="260"/>
      <c r="D163" s="261"/>
      <c r="E163" s="262"/>
      <c r="F163" s="262"/>
      <c r="G163" s="262"/>
      <c r="H163" s="262"/>
      <c r="I163" s="262"/>
      <c r="J163" s="262"/>
      <c r="K163" s="262"/>
      <c r="L163" s="266"/>
      <c r="M163" s="267"/>
      <c r="N163" s="262"/>
      <c r="O163" s="262"/>
      <c r="P163" s="262"/>
    </row>
    <row r="164" ht="12.0" customHeight="1">
      <c r="A164" s="258"/>
      <c r="B164" s="259"/>
      <c r="C164" s="260"/>
      <c r="D164" s="261"/>
      <c r="E164" s="262"/>
      <c r="F164" s="262"/>
      <c r="G164" s="262"/>
      <c r="H164" s="262"/>
      <c r="I164" s="262"/>
      <c r="J164" s="262"/>
      <c r="K164" s="262"/>
      <c r="L164" s="266"/>
      <c r="M164" s="267"/>
      <c r="N164" s="262"/>
      <c r="O164" s="262"/>
      <c r="P164" s="262"/>
    </row>
    <row r="165" ht="12.0" customHeight="1">
      <c r="A165" s="258"/>
      <c r="B165" s="259"/>
      <c r="C165" s="260"/>
      <c r="D165" s="261"/>
      <c r="E165" s="262"/>
      <c r="F165" s="262"/>
      <c r="G165" s="262"/>
      <c r="H165" s="262"/>
      <c r="I165" s="262"/>
      <c r="J165" s="262"/>
      <c r="K165" s="262"/>
      <c r="L165" s="266"/>
      <c r="M165" s="267"/>
      <c r="N165" s="262"/>
      <c r="O165" s="262"/>
      <c r="P165" s="262"/>
    </row>
    <row r="166" ht="12.0" customHeight="1">
      <c r="A166" s="258"/>
      <c r="B166" s="259"/>
      <c r="C166" s="260"/>
      <c r="D166" s="261"/>
      <c r="E166" s="262"/>
      <c r="F166" s="262"/>
      <c r="G166" s="262"/>
      <c r="H166" s="262"/>
      <c r="I166" s="262"/>
      <c r="J166" s="262"/>
      <c r="K166" s="262"/>
      <c r="L166" s="266"/>
      <c r="M166" s="267"/>
      <c r="N166" s="262"/>
      <c r="O166" s="262"/>
      <c r="P166" s="262"/>
    </row>
    <row r="167" ht="12.0" customHeight="1">
      <c r="A167" s="258"/>
      <c r="B167" s="259"/>
      <c r="C167" s="260"/>
      <c r="D167" s="261"/>
      <c r="E167" s="262"/>
      <c r="F167" s="262"/>
      <c r="G167" s="262"/>
      <c r="H167" s="262"/>
      <c r="I167" s="262"/>
      <c r="J167" s="262"/>
      <c r="K167" s="262"/>
      <c r="L167" s="266"/>
      <c r="M167" s="267"/>
      <c r="N167" s="262"/>
      <c r="O167" s="262"/>
      <c r="P167" s="262"/>
    </row>
    <row r="168" ht="12.0" customHeight="1">
      <c r="A168" s="258"/>
      <c r="B168" s="259"/>
      <c r="C168" s="260"/>
      <c r="D168" s="261"/>
      <c r="E168" s="262"/>
      <c r="F168" s="262"/>
      <c r="G168" s="262"/>
      <c r="H168" s="262"/>
      <c r="I168" s="262"/>
      <c r="J168" s="262"/>
      <c r="K168" s="262"/>
      <c r="L168" s="266"/>
      <c r="M168" s="267"/>
      <c r="N168" s="262"/>
      <c r="O168" s="262"/>
      <c r="P168" s="262"/>
    </row>
    <row r="169" ht="12.0" customHeight="1">
      <c r="A169" s="258"/>
      <c r="B169" s="259"/>
      <c r="C169" s="260"/>
      <c r="D169" s="261"/>
      <c r="E169" s="262"/>
      <c r="F169" s="262"/>
      <c r="G169" s="262"/>
      <c r="H169" s="262"/>
      <c r="I169" s="262"/>
      <c r="J169" s="262"/>
      <c r="K169" s="262"/>
      <c r="L169" s="266"/>
      <c r="M169" s="267"/>
      <c r="N169" s="262"/>
      <c r="O169" s="262"/>
      <c r="P169" s="262"/>
    </row>
    <row r="170" ht="12.0" customHeight="1">
      <c r="A170" s="258"/>
      <c r="B170" s="259"/>
      <c r="C170" s="260"/>
      <c r="D170" s="261"/>
      <c r="E170" s="262"/>
      <c r="F170" s="262"/>
      <c r="G170" s="262"/>
      <c r="H170" s="262"/>
      <c r="I170" s="262"/>
      <c r="J170" s="262"/>
      <c r="K170" s="262"/>
      <c r="L170" s="266"/>
      <c r="M170" s="267"/>
      <c r="N170" s="262"/>
      <c r="O170" s="262"/>
      <c r="P170" s="262"/>
    </row>
    <row r="171" ht="12.0" customHeight="1">
      <c r="A171" s="258"/>
      <c r="B171" s="259"/>
      <c r="C171" s="260"/>
      <c r="D171" s="261"/>
      <c r="E171" s="262"/>
      <c r="F171" s="262"/>
      <c r="G171" s="262"/>
      <c r="H171" s="262"/>
      <c r="I171" s="262"/>
      <c r="J171" s="262"/>
      <c r="K171" s="262"/>
      <c r="L171" s="266"/>
      <c r="M171" s="267"/>
      <c r="N171" s="262"/>
      <c r="O171" s="262"/>
      <c r="P171" s="262"/>
    </row>
    <row r="172" ht="12.0" customHeight="1">
      <c r="A172" s="258"/>
      <c r="B172" s="259"/>
      <c r="C172" s="260"/>
      <c r="D172" s="261"/>
      <c r="E172" s="262"/>
      <c r="F172" s="262"/>
      <c r="G172" s="262"/>
      <c r="H172" s="262"/>
      <c r="I172" s="262"/>
      <c r="J172" s="262"/>
      <c r="K172" s="262"/>
      <c r="L172" s="266"/>
      <c r="M172" s="267"/>
      <c r="N172" s="262"/>
      <c r="O172" s="262"/>
      <c r="P172" s="262"/>
    </row>
    <row r="173" ht="12.0" customHeight="1">
      <c r="A173" s="258"/>
      <c r="B173" s="259"/>
      <c r="C173" s="260"/>
      <c r="D173" s="261"/>
      <c r="E173" s="262"/>
      <c r="F173" s="262"/>
      <c r="G173" s="262"/>
      <c r="H173" s="262"/>
      <c r="I173" s="262"/>
      <c r="J173" s="262"/>
      <c r="K173" s="262"/>
      <c r="L173" s="266"/>
      <c r="M173" s="267"/>
      <c r="N173" s="262"/>
      <c r="O173" s="262"/>
      <c r="P173" s="262"/>
    </row>
    <row r="174" ht="12.0" customHeight="1">
      <c r="A174" s="258"/>
      <c r="B174" s="259"/>
      <c r="C174" s="260"/>
      <c r="D174" s="261"/>
      <c r="E174" s="262"/>
      <c r="F174" s="262"/>
      <c r="G174" s="262"/>
      <c r="H174" s="262"/>
      <c r="I174" s="262"/>
      <c r="J174" s="262"/>
      <c r="K174" s="262"/>
      <c r="L174" s="266"/>
      <c r="M174" s="267"/>
      <c r="N174" s="262"/>
      <c r="O174" s="262"/>
      <c r="P174" s="262"/>
    </row>
    <row r="175" ht="12.0" customHeight="1">
      <c r="A175" s="258"/>
      <c r="B175" s="259"/>
      <c r="C175" s="260"/>
      <c r="D175" s="261"/>
      <c r="E175" s="262"/>
      <c r="F175" s="262"/>
      <c r="G175" s="262"/>
      <c r="H175" s="262"/>
      <c r="I175" s="262"/>
      <c r="J175" s="262"/>
      <c r="K175" s="262"/>
      <c r="L175" s="266"/>
      <c r="M175" s="267"/>
      <c r="N175" s="262"/>
      <c r="O175" s="262"/>
      <c r="P175" s="262"/>
    </row>
    <row r="176" ht="12.0" customHeight="1">
      <c r="A176" s="258"/>
      <c r="B176" s="259"/>
      <c r="C176" s="260"/>
      <c r="D176" s="261"/>
      <c r="E176" s="262"/>
      <c r="F176" s="262"/>
      <c r="G176" s="262"/>
      <c r="H176" s="262"/>
      <c r="I176" s="262"/>
      <c r="J176" s="262"/>
      <c r="K176" s="262"/>
      <c r="L176" s="266"/>
      <c r="M176" s="267"/>
      <c r="N176" s="262"/>
      <c r="O176" s="262"/>
      <c r="P176" s="262"/>
    </row>
    <row r="177" ht="12.0" customHeight="1">
      <c r="A177" s="258"/>
      <c r="B177" s="259"/>
      <c r="C177" s="260"/>
      <c r="D177" s="261"/>
      <c r="E177" s="262"/>
      <c r="F177" s="262"/>
      <c r="G177" s="262"/>
      <c r="H177" s="262"/>
      <c r="I177" s="262"/>
      <c r="J177" s="262"/>
      <c r="K177" s="262"/>
      <c r="L177" s="266"/>
      <c r="M177" s="267"/>
      <c r="N177" s="262"/>
      <c r="O177" s="262"/>
      <c r="P177" s="262"/>
    </row>
    <row r="178" ht="12.0" customHeight="1">
      <c r="A178" s="258"/>
      <c r="B178" s="259"/>
      <c r="C178" s="260"/>
      <c r="D178" s="261"/>
      <c r="E178" s="262"/>
      <c r="F178" s="262"/>
      <c r="G178" s="262"/>
      <c r="H178" s="262"/>
      <c r="I178" s="262"/>
      <c r="J178" s="262"/>
      <c r="K178" s="262"/>
      <c r="L178" s="266"/>
      <c r="M178" s="267"/>
      <c r="N178" s="262"/>
      <c r="O178" s="262"/>
      <c r="P178" s="262"/>
    </row>
    <row r="179" ht="12.0" customHeight="1">
      <c r="A179" s="258"/>
      <c r="B179" s="259"/>
      <c r="C179" s="260"/>
      <c r="D179" s="261"/>
      <c r="E179" s="262"/>
      <c r="F179" s="262"/>
      <c r="G179" s="262"/>
      <c r="H179" s="262"/>
      <c r="I179" s="262"/>
      <c r="J179" s="262"/>
      <c r="K179" s="262"/>
      <c r="L179" s="266"/>
      <c r="M179" s="267"/>
      <c r="N179" s="262"/>
      <c r="O179" s="262"/>
      <c r="P179" s="262"/>
    </row>
    <row r="180" ht="12.0" customHeight="1">
      <c r="A180" s="258"/>
      <c r="B180" s="259"/>
      <c r="C180" s="260"/>
      <c r="D180" s="261"/>
      <c r="E180" s="262"/>
      <c r="F180" s="262"/>
      <c r="G180" s="262"/>
      <c r="H180" s="262"/>
      <c r="I180" s="262"/>
      <c r="J180" s="262"/>
      <c r="K180" s="262"/>
      <c r="L180" s="266"/>
      <c r="M180" s="267"/>
      <c r="N180" s="262"/>
      <c r="O180" s="262"/>
      <c r="P180" s="262"/>
    </row>
    <row r="181" ht="12.0" customHeight="1">
      <c r="A181" s="258"/>
      <c r="B181" s="259"/>
      <c r="C181" s="260"/>
      <c r="D181" s="261"/>
      <c r="E181" s="262"/>
      <c r="F181" s="262"/>
      <c r="G181" s="262"/>
      <c r="H181" s="262"/>
      <c r="I181" s="262"/>
      <c r="J181" s="262"/>
      <c r="K181" s="262"/>
      <c r="L181" s="266"/>
      <c r="M181" s="267"/>
      <c r="N181" s="262"/>
      <c r="O181" s="262"/>
      <c r="P181" s="262"/>
    </row>
    <row r="182" ht="12.0" customHeight="1">
      <c r="A182" s="258"/>
      <c r="B182" s="259"/>
      <c r="C182" s="260"/>
      <c r="D182" s="261"/>
      <c r="E182" s="262"/>
      <c r="F182" s="262"/>
      <c r="G182" s="262"/>
      <c r="H182" s="262"/>
      <c r="I182" s="262"/>
      <c r="J182" s="262"/>
      <c r="K182" s="262"/>
      <c r="L182" s="266"/>
      <c r="M182" s="267"/>
      <c r="N182" s="262"/>
      <c r="O182" s="262"/>
      <c r="P182" s="262"/>
    </row>
    <row r="183" ht="12.0" customHeight="1">
      <c r="A183" s="258"/>
      <c r="B183" s="259"/>
      <c r="C183" s="260"/>
      <c r="D183" s="261"/>
      <c r="E183" s="262"/>
      <c r="F183" s="262"/>
      <c r="G183" s="262"/>
      <c r="H183" s="262"/>
      <c r="I183" s="262"/>
      <c r="J183" s="262"/>
      <c r="K183" s="262"/>
      <c r="L183" s="266"/>
      <c r="M183" s="267"/>
      <c r="N183" s="262"/>
      <c r="O183" s="262"/>
      <c r="P183" s="262"/>
    </row>
    <row r="184" ht="12.0" customHeight="1">
      <c r="A184" s="258"/>
      <c r="B184" s="259"/>
      <c r="C184" s="260"/>
      <c r="D184" s="261"/>
      <c r="E184" s="262"/>
      <c r="F184" s="262"/>
      <c r="G184" s="262"/>
      <c r="H184" s="262"/>
      <c r="I184" s="262"/>
      <c r="J184" s="262"/>
      <c r="K184" s="262"/>
      <c r="L184" s="266"/>
      <c r="M184" s="267"/>
      <c r="N184" s="262"/>
      <c r="O184" s="262"/>
      <c r="P184" s="262"/>
    </row>
    <row r="185" ht="12.0" customHeight="1">
      <c r="A185" s="258"/>
      <c r="B185" s="259"/>
      <c r="C185" s="260"/>
      <c r="D185" s="261"/>
      <c r="E185" s="262"/>
      <c r="F185" s="262"/>
      <c r="G185" s="262"/>
      <c r="H185" s="262"/>
      <c r="I185" s="262"/>
      <c r="J185" s="262"/>
      <c r="K185" s="262"/>
      <c r="L185" s="266"/>
      <c r="M185" s="267"/>
      <c r="N185" s="262"/>
      <c r="O185" s="262"/>
      <c r="P185" s="262"/>
    </row>
    <row r="186" ht="12.0" customHeight="1">
      <c r="A186" s="258"/>
      <c r="B186" s="259"/>
      <c r="C186" s="260"/>
      <c r="D186" s="261"/>
      <c r="E186" s="262"/>
      <c r="F186" s="262"/>
      <c r="G186" s="262"/>
      <c r="H186" s="262"/>
      <c r="I186" s="262"/>
      <c r="J186" s="262"/>
      <c r="K186" s="262"/>
      <c r="L186" s="266"/>
      <c r="M186" s="267"/>
      <c r="N186" s="262"/>
      <c r="O186" s="262"/>
      <c r="P186" s="262"/>
    </row>
    <row r="187" ht="12.0" customHeight="1">
      <c r="A187" s="258"/>
      <c r="B187" s="259"/>
      <c r="C187" s="260"/>
      <c r="D187" s="261"/>
      <c r="E187" s="262"/>
      <c r="F187" s="262"/>
      <c r="G187" s="262"/>
      <c r="H187" s="262"/>
      <c r="I187" s="262"/>
      <c r="J187" s="262"/>
      <c r="K187" s="262"/>
      <c r="L187" s="266"/>
      <c r="M187" s="267"/>
      <c r="N187" s="262"/>
      <c r="O187" s="262"/>
      <c r="P187" s="262"/>
    </row>
    <row r="188" ht="12.0" customHeight="1">
      <c r="A188" s="258"/>
      <c r="B188" s="259"/>
      <c r="C188" s="260"/>
      <c r="D188" s="261"/>
      <c r="E188" s="262"/>
      <c r="F188" s="262"/>
      <c r="G188" s="262"/>
      <c r="H188" s="262"/>
      <c r="I188" s="262"/>
      <c r="J188" s="262"/>
      <c r="K188" s="262"/>
      <c r="L188" s="266"/>
      <c r="M188" s="267"/>
      <c r="N188" s="262"/>
      <c r="O188" s="262"/>
      <c r="P188" s="262"/>
    </row>
    <row r="189" ht="12.0" customHeight="1">
      <c r="A189" s="258"/>
      <c r="B189" s="259"/>
      <c r="C189" s="260"/>
      <c r="D189" s="261"/>
      <c r="E189" s="262"/>
      <c r="F189" s="262"/>
      <c r="G189" s="262"/>
      <c r="H189" s="262"/>
      <c r="I189" s="262"/>
      <c r="J189" s="262"/>
      <c r="K189" s="262"/>
      <c r="L189" s="266"/>
      <c r="M189" s="267"/>
      <c r="N189" s="262"/>
      <c r="O189" s="262"/>
      <c r="P189" s="262"/>
    </row>
    <row r="190" ht="12.0" customHeight="1">
      <c r="A190" s="258"/>
      <c r="B190" s="259"/>
      <c r="C190" s="260"/>
      <c r="D190" s="261"/>
      <c r="E190" s="262"/>
      <c r="F190" s="262"/>
      <c r="G190" s="262"/>
      <c r="H190" s="262"/>
      <c r="I190" s="262"/>
      <c r="J190" s="262"/>
      <c r="K190" s="262"/>
      <c r="L190" s="266"/>
      <c r="M190" s="267"/>
      <c r="N190" s="262"/>
      <c r="O190" s="262"/>
      <c r="P190" s="262"/>
    </row>
    <row r="191" ht="12.0" customHeight="1">
      <c r="A191" s="258"/>
      <c r="B191" s="259"/>
      <c r="C191" s="260"/>
      <c r="D191" s="261"/>
      <c r="E191" s="262"/>
      <c r="F191" s="262"/>
      <c r="G191" s="262"/>
      <c r="H191" s="262"/>
      <c r="I191" s="262"/>
      <c r="J191" s="262"/>
      <c r="K191" s="262"/>
      <c r="L191" s="266"/>
      <c r="M191" s="267"/>
      <c r="N191" s="262"/>
      <c r="O191" s="262"/>
      <c r="P191" s="262"/>
    </row>
    <row r="192" ht="12.0" customHeight="1">
      <c r="A192" s="258"/>
      <c r="B192" s="259"/>
      <c r="C192" s="260"/>
      <c r="D192" s="261"/>
      <c r="E192" s="262"/>
      <c r="F192" s="262"/>
      <c r="G192" s="262"/>
      <c r="H192" s="262"/>
      <c r="I192" s="262"/>
      <c r="J192" s="262"/>
      <c r="K192" s="262"/>
      <c r="L192" s="266"/>
      <c r="M192" s="267"/>
      <c r="N192" s="262"/>
      <c r="O192" s="262"/>
      <c r="P192" s="262"/>
    </row>
    <row r="193" ht="12.0" customHeight="1">
      <c r="A193" s="258"/>
      <c r="B193" s="259"/>
      <c r="C193" s="260"/>
      <c r="D193" s="261"/>
      <c r="E193" s="262"/>
      <c r="F193" s="262"/>
      <c r="G193" s="262"/>
      <c r="H193" s="262"/>
      <c r="I193" s="262"/>
      <c r="J193" s="262"/>
      <c r="K193" s="262"/>
      <c r="L193" s="266"/>
      <c r="M193" s="267"/>
      <c r="N193" s="262"/>
      <c r="O193" s="262"/>
      <c r="P193" s="262"/>
    </row>
    <row r="194" ht="12.0" customHeight="1">
      <c r="A194" s="258"/>
      <c r="B194" s="259"/>
      <c r="C194" s="260"/>
      <c r="D194" s="261"/>
      <c r="E194" s="262"/>
      <c r="F194" s="262"/>
      <c r="G194" s="262"/>
      <c r="H194" s="262"/>
      <c r="I194" s="262"/>
      <c r="J194" s="262"/>
      <c r="K194" s="262"/>
      <c r="L194" s="266"/>
      <c r="M194" s="267"/>
      <c r="N194" s="262"/>
      <c r="O194" s="262"/>
      <c r="P194" s="262"/>
    </row>
    <row r="195" ht="12.0" customHeight="1">
      <c r="A195" s="258"/>
      <c r="B195" s="259"/>
      <c r="C195" s="260"/>
      <c r="D195" s="261"/>
      <c r="E195" s="262"/>
      <c r="F195" s="262"/>
      <c r="G195" s="262"/>
      <c r="H195" s="262"/>
      <c r="I195" s="262"/>
      <c r="J195" s="262"/>
      <c r="K195" s="262"/>
      <c r="L195" s="266"/>
      <c r="M195" s="267"/>
      <c r="N195" s="262"/>
      <c r="O195" s="262"/>
      <c r="P195" s="262"/>
    </row>
    <row r="196" ht="12.0" customHeight="1">
      <c r="A196" s="258"/>
      <c r="B196" s="259"/>
      <c r="C196" s="260"/>
      <c r="D196" s="261"/>
      <c r="E196" s="262"/>
      <c r="F196" s="262"/>
      <c r="G196" s="262"/>
      <c r="H196" s="262"/>
      <c r="I196" s="262"/>
      <c r="J196" s="262"/>
      <c r="K196" s="262"/>
      <c r="L196" s="266"/>
      <c r="M196" s="267"/>
      <c r="N196" s="262"/>
      <c r="O196" s="262"/>
      <c r="P196" s="262"/>
    </row>
    <row r="197" ht="12.0" customHeight="1">
      <c r="A197" s="258"/>
      <c r="B197" s="259"/>
      <c r="C197" s="260"/>
      <c r="D197" s="261"/>
      <c r="E197" s="262"/>
      <c r="F197" s="262"/>
      <c r="G197" s="262"/>
      <c r="H197" s="262"/>
      <c r="I197" s="262"/>
      <c r="J197" s="262"/>
      <c r="K197" s="262"/>
      <c r="L197" s="266"/>
      <c r="M197" s="267"/>
      <c r="N197" s="262"/>
      <c r="O197" s="262"/>
      <c r="P197" s="262"/>
    </row>
    <row r="198" ht="12.0" customHeight="1">
      <c r="A198" s="258"/>
      <c r="B198" s="259"/>
      <c r="C198" s="260"/>
      <c r="D198" s="261"/>
      <c r="E198" s="262"/>
      <c r="F198" s="262"/>
      <c r="G198" s="262"/>
      <c r="H198" s="262"/>
      <c r="I198" s="262"/>
      <c r="J198" s="262"/>
      <c r="K198" s="262"/>
      <c r="L198" s="266"/>
      <c r="M198" s="267"/>
      <c r="N198" s="262"/>
      <c r="O198" s="262"/>
      <c r="P198" s="262"/>
    </row>
    <row r="199" ht="12.0" customHeight="1">
      <c r="A199" s="258"/>
      <c r="B199" s="259"/>
      <c r="C199" s="260"/>
      <c r="D199" s="261"/>
      <c r="E199" s="262"/>
      <c r="F199" s="262"/>
      <c r="G199" s="262"/>
      <c r="H199" s="262"/>
      <c r="I199" s="262"/>
      <c r="J199" s="262"/>
      <c r="K199" s="262"/>
      <c r="L199" s="266"/>
      <c r="M199" s="267"/>
      <c r="N199" s="262"/>
      <c r="O199" s="262"/>
      <c r="P199" s="262"/>
    </row>
    <row r="200" ht="12.0" customHeight="1">
      <c r="A200" s="258"/>
      <c r="B200" s="259"/>
      <c r="C200" s="260"/>
      <c r="D200" s="261"/>
      <c r="E200" s="262"/>
      <c r="F200" s="262"/>
      <c r="G200" s="262"/>
      <c r="H200" s="262"/>
      <c r="I200" s="262"/>
      <c r="J200" s="262"/>
      <c r="K200" s="262"/>
      <c r="L200" s="266"/>
      <c r="M200" s="267"/>
      <c r="N200" s="262"/>
      <c r="O200" s="262"/>
      <c r="P200" s="262"/>
    </row>
    <row r="201" ht="12.0" customHeight="1">
      <c r="A201" s="258"/>
      <c r="B201" s="259"/>
      <c r="C201" s="260"/>
      <c r="D201" s="261"/>
      <c r="E201" s="262"/>
      <c r="F201" s="262"/>
      <c r="G201" s="262"/>
      <c r="H201" s="262"/>
      <c r="I201" s="262"/>
      <c r="J201" s="262"/>
      <c r="K201" s="262"/>
      <c r="L201" s="266"/>
      <c r="M201" s="267"/>
      <c r="N201" s="262"/>
      <c r="O201" s="262"/>
      <c r="P201" s="262"/>
    </row>
    <row r="202" ht="12.0" customHeight="1">
      <c r="A202" s="258"/>
      <c r="B202" s="259"/>
      <c r="C202" s="260"/>
      <c r="D202" s="261"/>
      <c r="E202" s="262"/>
      <c r="F202" s="262"/>
      <c r="G202" s="262"/>
      <c r="H202" s="262"/>
      <c r="I202" s="262"/>
      <c r="J202" s="262"/>
      <c r="K202" s="262"/>
      <c r="L202" s="266"/>
      <c r="M202" s="267"/>
      <c r="N202" s="262"/>
      <c r="O202" s="262"/>
      <c r="P202" s="262"/>
    </row>
    <row r="203" ht="12.0" customHeight="1">
      <c r="A203" s="258"/>
      <c r="B203" s="259"/>
      <c r="C203" s="260"/>
      <c r="D203" s="261"/>
      <c r="E203" s="262"/>
      <c r="F203" s="262"/>
      <c r="G203" s="262"/>
      <c r="H203" s="262"/>
      <c r="I203" s="262"/>
      <c r="J203" s="262"/>
      <c r="K203" s="262"/>
      <c r="L203" s="266"/>
      <c r="M203" s="267"/>
      <c r="N203" s="262"/>
      <c r="O203" s="262"/>
      <c r="P203" s="262"/>
    </row>
    <row r="204" ht="12.0" customHeight="1">
      <c r="A204" s="258"/>
      <c r="B204" s="259"/>
      <c r="C204" s="260"/>
      <c r="D204" s="261"/>
      <c r="E204" s="262"/>
      <c r="F204" s="262"/>
      <c r="G204" s="262"/>
      <c r="H204" s="262"/>
      <c r="I204" s="262"/>
      <c r="J204" s="262"/>
      <c r="K204" s="262"/>
      <c r="L204" s="266"/>
      <c r="M204" s="267"/>
      <c r="N204" s="262"/>
      <c r="O204" s="262"/>
      <c r="P204" s="262"/>
    </row>
    <row r="205" ht="12.0" customHeight="1">
      <c r="A205" s="258"/>
      <c r="B205" s="259"/>
      <c r="C205" s="260"/>
      <c r="D205" s="261"/>
      <c r="E205" s="262"/>
      <c r="F205" s="262"/>
      <c r="G205" s="262"/>
      <c r="H205" s="262"/>
      <c r="I205" s="262"/>
      <c r="J205" s="262"/>
      <c r="K205" s="262"/>
      <c r="L205" s="266"/>
      <c r="M205" s="267"/>
      <c r="N205" s="262"/>
      <c r="O205" s="262"/>
      <c r="P205" s="262"/>
    </row>
    <row r="206" ht="12.0" customHeight="1">
      <c r="A206" s="258"/>
      <c r="B206" s="259"/>
      <c r="C206" s="260"/>
      <c r="D206" s="261"/>
      <c r="E206" s="262"/>
      <c r="F206" s="262"/>
      <c r="G206" s="262"/>
      <c r="H206" s="262"/>
      <c r="I206" s="262"/>
      <c r="J206" s="262"/>
      <c r="K206" s="262"/>
      <c r="L206" s="266"/>
      <c r="M206" s="267"/>
      <c r="N206" s="262"/>
      <c r="O206" s="262"/>
      <c r="P206" s="262"/>
    </row>
    <row r="207" ht="12.0" customHeight="1">
      <c r="A207" s="258"/>
      <c r="B207" s="259"/>
      <c r="C207" s="260"/>
      <c r="D207" s="261"/>
      <c r="E207" s="262"/>
      <c r="F207" s="262"/>
      <c r="G207" s="262"/>
      <c r="H207" s="262"/>
      <c r="I207" s="262"/>
      <c r="J207" s="262"/>
      <c r="K207" s="262"/>
      <c r="L207" s="266"/>
      <c r="M207" s="267"/>
      <c r="N207" s="262"/>
      <c r="O207" s="262"/>
      <c r="P207" s="262"/>
    </row>
    <row r="208" ht="12.0" customHeight="1">
      <c r="A208" s="258"/>
      <c r="B208" s="259"/>
      <c r="C208" s="260"/>
      <c r="D208" s="261"/>
      <c r="E208" s="262"/>
      <c r="F208" s="262"/>
      <c r="G208" s="262"/>
      <c r="H208" s="262"/>
      <c r="I208" s="262"/>
      <c r="J208" s="262"/>
      <c r="K208" s="262"/>
      <c r="L208" s="266"/>
      <c r="M208" s="267"/>
      <c r="N208" s="262"/>
      <c r="O208" s="262"/>
      <c r="P208" s="262"/>
    </row>
    <row r="209" ht="12.0" customHeight="1">
      <c r="A209" s="258"/>
      <c r="B209" s="259"/>
      <c r="C209" s="260"/>
      <c r="D209" s="261"/>
      <c r="E209" s="262"/>
      <c r="F209" s="262"/>
      <c r="G209" s="262"/>
      <c r="H209" s="262"/>
      <c r="I209" s="262"/>
      <c r="J209" s="262"/>
      <c r="K209" s="262"/>
      <c r="L209" s="266"/>
      <c r="M209" s="267"/>
      <c r="N209" s="262"/>
      <c r="O209" s="262"/>
      <c r="P209" s="262"/>
    </row>
    <row r="210" ht="12.0" customHeight="1">
      <c r="A210" s="258"/>
      <c r="B210" s="259"/>
      <c r="C210" s="260"/>
      <c r="D210" s="261"/>
      <c r="E210" s="262"/>
      <c r="F210" s="262"/>
      <c r="G210" s="262"/>
      <c r="H210" s="262"/>
      <c r="I210" s="262"/>
      <c r="J210" s="262"/>
      <c r="K210" s="262"/>
      <c r="L210" s="266"/>
      <c r="M210" s="267"/>
      <c r="N210" s="262"/>
      <c r="O210" s="262"/>
      <c r="P210" s="262"/>
    </row>
    <row r="211" ht="12.0" customHeight="1">
      <c r="A211" s="258"/>
      <c r="B211" s="259"/>
      <c r="C211" s="260"/>
      <c r="D211" s="261"/>
      <c r="E211" s="262"/>
      <c r="F211" s="262"/>
      <c r="G211" s="262"/>
      <c r="H211" s="262"/>
      <c r="I211" s="262"/>
      <c r="J211" s="262"/>
      <c r="K211" s="262"/>
      <c r="L211" s="266"/>
      <c r="M211" s="267"/>
      <c r="N211" s="262"/>
      <c r="O211" s="262"/>
      <c r="P211" s="262"/>
    </row>
    <row r="212" ht="12.0" customHeight="1">
      <c r="A212" s="258"/>
      <c r="B212" s="259"/>
      <c r="C212" s="260"/>
      <c r="D212" s="261"/>
      <c r="E212" s="262"/>
      <c r="F212" s="262"/>
      <c r="G212" s="262"/>
      <c r="H212" s="262"/>
      <c r="I212" s="262"/>
      <c r="J212" s="262"/>
      <c r="K212" s="262"/>
      <c r="L212" s="266"/>
      <c r="M212" s="267"/>
      <c r="N212" s="262"/>
      <c r="O212" s="262"/>
      <c r="P212" s="262"/>
    </row>
    <row r="213" ht="12.0" customHeight="1">
      <c r="A213" s="258"/>
      <c r="B213" s="259"/>
      <c r="C213" s="260"/>
      <c r="D213" s="261"/>
      <c r="E213" s="262"/>
      <c r="F213" s="262"/>
      <c r="G213" s="262"/>
      <c r="H213" s="262"/>
      <c r="I213" s="262"/>
      <c r="J213" s="262"/>
      <c r="K213" s="262"/>
      <c r="L213" s="266"/>
      <c r="M213" s="267"/>
      <c r="N213" s="262"/>
      <c r="O213" s="262"/>
      <c r="P213" s="262"/>
    </row>
    <row r="214" ht="12.0" customHeight="1">
      <c r="A214" s="258"/>
      <c r="B214" s="259"/>
      <c r="C214" s="260"/>
      <c r="D214" s="261"/>
      <c r="E214" s="262"/>
      <c r="F214" s="262"/>
      <c r="G214" s="262"/>
      <c r="H214" s="262"/>
      <c r="I214" s="262"/>
      <c r="J214" s="262"/>
      <c r="K214" s="262"/>
      <c r="L214" s="266"/>
      <c r="M214" s="267"/>
      <c r="N214" s="262"/>
      <c r="O214" s="262"/>
      <c r="P214" s="262"/>
    </row>
    <row r="215" ht="12.0" customHeight="1">
      <c r="A215" s="258"/>
      <c r="B215" s="259"/>
      <c r="C215" s="260"/>
      <c r="D215" s="261"/>
      <c r="E215" s="262"/>
      <c r="F215" s="262"/>
      <c r="G215" s="262"/>
      <c r="H215" s="262"/>
      <c r="I215" s="262"/>
      <c r="J215" s="262"/>
      <c r="K215" s="262"/>
      <c r="L215" s="266"/>
      <c r="M215" s="267"/>
      <c r="N215" s="262"/>
      <c r="O215" s="262"/>
      <c r="P215" s="262"/>
    </row>
    <row r="216" ht="12.0" customHeight="1">
      <c r="A216" s="258"/>
      <c r="B216" s="259"/>
      <c r="C216" s="260"/>
      <c r="D216" s="261"/>
      <c r="E216" s="262"/>
      <c r="F216" s="262"/>
      <c r="G216" s="262"/>
      <c r="H216" s="262"/>
      <c r="I216" s="262"/>
      <c r="J216" s="262"/>
      <c r="K216" s="262"/>
      <c r="L216" s="266"/>
      <c r="M216" s="267"/>
      <c r="N216" s="262"/>
      <c r="O216" s="262"/>
      <c r="P216" s="262"/>
    </row>
    <row r="217" ht="12.0" customHeight="1">
      <c r="A217" s="258"/>
      <c r="B217" s="259"/>
      <c r="C217" s="260"/>
      <c r="D217" s="261"/>
      <c r="E217" s="262"/>
      <c r="F217" s="262"/>
      <c r="G217" s="262"/>
      <c r="H217" s="262"/>
      <c r="I217" s="262"/>
      <c r="J217" s="262"/>
      <c r="K217" s="262"/>
      <c r="L217" s="266"/>
      <c r="M217" s="267"/>
      <c r="N217" s="262"/>
      <c r="O217" s="262"/>
      <c r="P217" s="262"/>
    </row>
    <row r="218" ht="12.0" customHeight="1">
      <c r="A218" s="258"/>
      <c r="B218" s="259"/>
      <c r="C218" s="260"/>
      <c r="D218" s="261"/>
      <c r="E218" s="262"/>
      <c r="F218" s="262"/>
      <c r="G218" s="262"/>
      <c r="H218" s="262"/>
      <c r="I218" s="262"/>
      <c r="J218" s="262"/>
      <c r="K218" s="262"/>
      <c r="L218" s="266"/>
      <c r="M218" s="267"/>
      <c r="N218" s="262"/>
      <c r="O218" s="262"/>
      <c r="P218" s="262"/>
    </row>
    <row r="219" ht="12.0" customHeight="1">
      <c r="A219" s="258"/>
      <c r="B219" s="259"/>
      <c r="C219" s="260"/>
      <c r="D219" s="261"/>
      <c r="E219" s="262"/>
      <c r="F219" s="262"/>
      <c r="G219" s="262"/>
      <c r="H219" s="262"/>
      <c r="I219" s="262"/>
      <c r="J219" s="262"/>
      <c r="K219" s="262"/>
      <c r="L219" s="266"/>
      <c r="M219" s="267"/>
      <c r="N219" s="262"/>
      <c r="O219" s="262"/>
      <c r="P219" s="262"/>
    </row>
    <row r="220" ht="12.0" customHeight="1">
      <c r="A220" s="258"/>
      <c r="B220" s="259"/>
      <c r="C220" s="260"/>
      <c r="D220" s="261"/>
      <c r="E220" s="262"/>
      <c r="F220" s="262"/>
      <c r="G220" s="262"/>
      <c r="H220" s="262"/>
      <c r="I220" s="262"/>
      <c r="J220" s="262"/>
      <c r="K220" s="262"/>
      <c r="L220" s="266"/>
      <c r="M220" s="267"/>
      <c r="N220" s="262"/>
      <c r="O220" s="262"/>
      <c r="P220" s="262"/>
    </row>
    <row r="221" ht="12.0" customHeight="1">
      <c r="A221" s="258"/>
      <c r="B221" s="259"/>
      <c r="C221" s="260"/>
      <c r="D221" s="261"/>
      <c r="E221" s="262"/>
      <c r="F221" s="262"/>
      <c r="G221" s="262"/>
      <c r="H221" s="262"/>
      <c r="I221" s="262"/>
      <c r="J221" s="262"/>
      <c r="K221" s="262"/>
      <c r="L221" s="266"/>
      <c r="M221" s="267"/>
      <c r="N221" s="262"/>
      <c r="O221" s="262"/>
      <c r="P221" s="262"/>
    </row>
    <row r="222" ht="12.0" customHeight="1">
      <c r="A222" s="258"/>
      <c r="B222" s="259"/>
      <c r="C222" s="260"/>
      <c r="D222" s="261"/>
      <c r="E222" s="262"/>
      <c r="F222" s="262"/>
      <c r="G222" s="262"/>
      <c r="H222" s="262"/>
      <c r="I222" s="262"/>
      <c r="J222" s="262"/>
      <c r="K222" s="262"/>
      <c r="L222" s="266"/>
      <c r="M222" s="267"/>
      <c r="N222" s="262"/>
      <c r="O222" s="262"/>
      <c r="P222" s="262"/>
    </row>
    <row r="223" ht="12.0" customHeight="1">
      <c r="A223" s="258"/>
      <c r="B223" s="259"/>
      <c r="C223" s="260"/>
      <c r="D223" s="261"/>
      <c r="E223" s="262"/>
      <c r="F223" s="262"/>
      <c r="G223" s="262"/>
      <c r="H223" s="262"/>
      <c r="I223" s="262"/>
      <c r="J223" s="262"/>
      <c r="K223" s="262"/>
      <c r="L223" s="266"/>
      <c r="M223" s="267"/>
      <c r="N223" s="262"/>
      <c r="O223" s="262"/>
      <c r="P223" s="262"/>
    </row>
    <row r="224" ht="12.0" customHeight="1">
      <c r="A224" s="258"/>
      <c r="B224" s="259"/>
      <c r="C224" s="260"/>
      <c r="D224" s="261"/>
      <c r="E224" s="262"/>
      <c r="F224" s="262"/>
      <c r="G224" s="262"/>
      <c r="H224" s="262"/>
      <c r="I224" s="262"/>
      <c r="J224" s="262"/>
      <c r="K224" s="262"/>
      <c r="L224" s="266"/>
      <c r="M224" s="267"/>
      <c r="N224" s="262"/>
      <c r="O224" s="262"/>
      <c r="P224" s="262"/>
    </row>
    <row r="225" ht="12.0" customHeight="1">
      <c r="A225" s="258"/>
      <c r="B225" s="259"/>
      <c r="C225" s="260"/>
      <c r="D225" s="261"/>
      <c r="E225" s="262"/>
      <c r="F225" s="262"/>
      <c r="G225" s="262"/>
      <c r="H225" s="262"/>
      <c r="I225" s="262"/>
      <c r="J225" s="262"/>
      <c r="K225" s="262"/>
      <c r="L225" s="266"/>
      <c r="M225" s="267"/>
      <c r="N225" s="262"/>
      <c r="O225" s="262"/>
      <c r="P225" s="262"/>
    </row>
    <row r="226" ht="12.0" customHeight="1">
      <c r="A226" s="258"/>
      <c r="B226" s="259"/>
      <c r="C226" s="260"/>
      <c r="D226" s="261"/>
      <c r="E226" s="262"/>
      <c r="F226" s="262"/>
      <c r="G226" s="262"/>
      <c r="H226" s="262"/>
      <c r="I226" s="262"/>
      <c r="J226" s="262"/>
      <c r="K226" s="262"/>
      <c r="L226" s="266"/>
      <c r="M226" s="267"/>
      <c r="N226" s="262"/>
      <c r="O226" s="262"/>
      <c r="P226" s="262"/>
    </row>
    <row r="227" ht="12.0" customHeight="1">
      <c r="A227" s="258"/>
      <c r="B227" s="259"/>
      <c r="C227" s="260"/>
      <c r="D227" s="261"/>
      <c r="E227" s="262"/>
      <c r="F227" s="262"/>
      <c r="G227" s="262"/>
      <c r="H227" s="262"/>
      <c r="I227" s="262"/>
      <c r="J227" s="262"/>
      <c r="K227" s="262"/>
      <c r="L227" s="266"/>
      <c r="M227" s="267"/>
      <c r="N227" s="262"/>
      <c r="O227" s="262"/>
      <c r="P227" s="262"/>
    </row>
    <row r="228" ht="12.0" customHeight="1">
      <c r="A228" s="258"/>
      <c r="B228" s="259"/>
      <c r="C228" s="260"/>
      <c r="D228" s="261"/>
      <c r="E228" s="262"/>
      <c r="F228" s="262"/>
      <c r="G228" s="262"/>
      <c r="H228" s="262"/>
      <c r="I228" s="262"/>
      <c r="J228" s="262"/>
      <c r="K228" s="262"/>
      <c r="L228" s="266"/>
      <c r="M228" s="267"/>
      <c r="N228" s="262"/>
      <c r="O228" s="262"/>
      <c r="P228" s="262"/>
    </row>
    <row r="229" ht="12.0" customHeight="1">
      <c r="A229" s="258"/>
      <c r="B229" s="259"/>
      <c r="C229" s="260"/>
      <c r="D229" s="261"/>
      <c r="E229" s="262"/>
      <c r="F229" s="262"/>
      <c r="G229" s="262"/>
      <c r="H229" s="262"/>
      <c r="I229" s="262"/>
      <c r="J229" s="262"/>
      <c r="K229" s="262"/>
      <c r="L229" s="266"/>
      <c r="M229" s="267"/>
      <c r="N229" s="262"/>
      <c r="O229" s="262"/>
      <c r="P229" s="262"/>
    </row>
    <row r="230" ht="12.0" customHeight="1">
      <c r="A230" s="258"/>
      <c r="B230" s="259"/>
      <c r="C230" s="260"/>
      <c r="D230" s="261"/>
      <c r="E230" s="262"/>
      <c r="F230" s="262"/>
      <c r="G230" s="262"/>
      <c r="H230" s="262"/>
      <c r="I230" s="262"/>
      <c r="J230" s="262"/>
      <c r="K230" s="262"/>
      <c r="L230" s="266"/>
      <c r="M230" s="267"/>
      <c r="N230" s="262"/>
      <c r="O230" s="262"/>
      <c r="P230" s="262"/>
    </row>
    <row r="231" ht="12.0" customHeight="1">
      <c r="A231" s="258"/>
      <c r="B231" s="259"/>
      <c r="C231" s="260"/>
      <c r="D231" s="261"/>
      <c r="E231" s="262"/>
      <c r="F231" s="262"/>
      <c r="G231" s="262"/>
      <c r="H231" s="262"/>
      <c r="I231" s="262"/>
      <c r="J231" s="262"/>
      <c r="K231" s="262"/>
      <c r="L231" s="266"/>
      <c r="M231" s="267"/>
      <c r="N231" s="262"/>
      <c r="O231" s="262"/>
      <c r="P231" s="262"/>
    </row>
    <row r="232" ht="12.0" customHeight="1">
      <c r="A232" s="258"/>
      <c r="B232" s="259"/>
      <c r="C232" s="260"/>
      <c r="D232" s="261"/>
      <c r="E232" s="262"/>
      <c r="F232" s="262"/>
      <c r="G232" s="262"/>
      <c r="H232" s="262"/>
      <c r="I232" s="262"/>
      <c r="J232" s="262"/>
      <c r="K232" s="262"/>
      <c r="L232" s="266"/>
      <c r="M232" s="267"/>
      <c r="N232" s="262"/>
      <c r="O232" s="262"/>
      <c r="P232" s="262"/>
    </row>
    <row r="233" ht="12.0" customHeight="1">
      <c r="A233" s="258"/>
      <c r="B233" s="259"/>
      <c r="C233" s="260"/>
      <c r="D233" s="261"/>
      <c r="E233" s="262"/>
      <c r="F233" s="262"/>
      <c r="G233" s="262"/>
      <c r="H233" s="262"/>
      <c r="I233" s="262"/>
      <c r="J233" s="262"/>
      <c r="K233" s="262"/>
      <c r="L233" s="266"/>
      <c r="M233" s="267"/>
      <c r="N233" s="262"/>
      <c r="O233" s="262"/>
      <c r="P233" s="262"/>
    </row>
    <row r="234" ht="12.0" customHeight="1">
      <c r="A234" s="258"/>
      <c r="B234" s="259"/>
      <c r="C234" s="260"/>
      <c r="D234" s="261"/>
      <c r="E234" s="262"/>
      <c r="F234" s="262"/>
      <c r="G234" s="262"/>
      <c r="H234" s="262"/>
      <c r="I234" s="262"/>
      <c r="J234" s="262"/>
      <c r="K234" s="262"/>
      <c r="L234" s="266"/>
      <c r="M234" s="267"/>
      <c r="N234" s="262"/>
      <c r="O234" s="262"/>
      <c r="P234" s="262"/>
    </row>
    <row r="235" ht="12.0" customHeight="1">
      <c r="A235" s="258"/>
      <c r="B235" s="259"/>
      <c r="C235" s="260"/>
      <c r="D235" s="261"/>
      <c r="E235" s="262"/>
      <c r="F235" s="262"/>
      <c r="G235" s="262"/>
      <c r="H235" s="262"/>
      <c r="I235" s="262"/>
      <c r="J235" s="262"/>
      <c r="K235" s="262"/>
      <c r="L235" s="266"/>
      <c r="M235" s="267"/>
      <c r="N235" s="262"/>
      <c r="O235" s="262"/>
      <c r="P235" s="262"/>
    </row>
    <row r="236" ht="12.0" customHeight="1">
      <c r="A236" s="258"/>
      <c r="B236" s="259"/>
      <c r="C236" s="260"/>
      <c r="D236" s="261"/>
      <c r="E236" s="262"/>
      <c r="F236" s="262"/>
      <c r="G236" s="262"/>
      <c r="H236" s="262"/>
      <c r="I236" s="262"/>
      <c r="J236" s="262"/>
      <c r="K236" s="262"/>
      <c r="L236" s="266"/>
      <c r="M236" s="267"/>
      <c r="N236" s="262"/>
      <c r="O236" s="262"/>
      <c r="P236" s="262"/>
    </row>
    <row r="237" ht="12.0" customHeight="1">
      <c r="A237" s="258"/>
      <c r="B237" s="259"/>
      <c r="C237" s="260"/>
      <c r="D237" s="261"/>
      <c r="E237" s="262"/>
      <c r="F237" s="262"/>
      <c r="G237" s="262"/>
      <c r="H237" s="262"/>
      <c r="I237" s="262"/>
      <c r="J237" s="262"/>
      <c r="K237" s="262"/>
      <c r="L237" s="266"/>
      <c r="M237" s="267"/>
      <c r="N237" s="262"/>
      <c r="O237" s="262"/>
      <c r="P237" s="262"/>
    </row>
    <row r="238" ht="12.0" customHeight="1">
      <c r="A238" s="258"/>
      <c r="B238" s="259"/>
      <c r="C238" s="260"/>
      <c r="D238" s="261"/>
      <c r="E238" s="262"/>
      <c r="F238" s="262"/>
      <c r="G238" s="262"/>
      <c r="H238" s="262"/>
      <c r="I238" s="262"/>
      <c r="J238" s="262"/>
      <c r="K238" s="262"/>
      <c r="L238" s="266"/>
      <c r="M238" s="267"/>
      <c r="N238" s="262"/>
      <c r="O238" s="262"/>
      <c r="P238" s="262"/>
    </row>
    <row r="239" ht="12.0" customHeight="1">
      <c r="A239" s="258"/>
      <c r="B239" s="259"/>
      <c r="C239" s="260"/>
      <c r="D239" s="261"/>
      <c r="E239" s="262"/>
      <c r="F239" s="262"/>
      <c r="G239" s="262"/>
      <c r="H239" s="262"/>
      <c r="I239" s="262"/>
      <c r="J239" s="262"/>
      <c r="K239" s="262"/>
      <c r="L239" s="266"/>
      <c r="M239" s="267"/>
      <c r="N239" s="262"/>
      <c r="O239" s="262"/>
      <c r="P239" s="26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14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303">
        <v>226690.0</v>
      </c>
      <c r="B1" s="304"/>
      <c r="C1" s="304"/>
      <c r="D1" s="304"/>
      <c r="E1" s="304"/>
      <c r="F1" s="304"/>
      <c r="G1" s="11"/>
      <c r="H1" s="305"/>
      <c r="I1" s="306" t="s">
        <v>1</v>
      </c>
      <c r="J1" s="264" t="s">
        <v>173</v>
      </c>
      <c r="K1" s="265"/>
      <c r="L1" s="307"/>
      <c r="M1" s="304"/>
      <c r="N1" s="308"/>
      <c r="O1" s="11"/>
      <c r="P1" s="11"/>
    </row>
    <row r="2" ht="12.75" customHeight="1">
      <c r="A2" s="309"/>
      <c r="B2" s="310" t="s">
        <v>194</v>
      </c>
      <c r="C2" s="311"/>
      <c r="D2" s="311"/>
      <c r="E2" s="311"/>
      <c r="F2" s="312"/>
      <c r="G2" s="313" t="s">
        <v>195</v>
      </c>
      <c r="H2" s="314"/>
      <c r="I2" s="315" t="s">
        <v>196</v>
      </c>
      <c r="J2" s="315" t="s">
        <v>197</v>
      </c>
      <c r="K2" s="315" t="s">
        <v>195</v>
      </c>
      <c r="L2" s="316" t="s">
        <v>195</v>
      </c>
      <c r="M2" s="317" t="s">
        <v>198</v>
      </c>
      <c r="N2" s="318" t="s">
        <v>199</v>
      </c>
      <c r="O2" s="11"/>
      <c r="P2" s="11"/>
    </row>
    <row r="3" ht="12.75" customHeight="1">
      <c r="A3" s="319" t="s">
        <v>174</v>
      </c>
      <c r="B3" s="320" t="s">
        <v>8</v>
      </c>
      <c r="C3" s="321" t="s">
        <v>174</v>
      </c>
      <c r="D3" s="322" t="s">
        <v>199</v>
      </c>
      <c r="E3" s="322" t="s">
        <v>200</v>
      </c>
      <c r="F3" s="322" t="s">
        <v>199</v>
      </c>
      <c r="G3" s="322">
        <f>SUM(E3)</f>
        <v>0</v>
      </c>
      <c r="H3" s="323" t="s">
        <v>199</v>
      </c>
      <c r="I3" s="324"/>
      <c r="J3" s="324"/>
      <c r="K3" s="324" t="s">
        <v>174</v>
      </c>
      <c r="L3" s="325" t="s">
        <v>201</v>
      </c>
      <c r="M3" s="322" t="s">
        <v>202</v>
      </c>
      <c r="N3" s="326" t="s">
        <v>202</v>
      </c>
      <c r="O3" s="11"/>
      <c r="P3" s="11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</row>
    <row r="4" ht="12.75" customHeight="1">
      <c r="A4" s="327"/>
      <c r="B4" s="328"/>
      <c r="C4" s="282"/>
      <c r="D4" s="282"/>
      <c r="E4" s="282"/>
      <c r="F4" s="281"/>
      <c r="G4" s="282"/>
      <c r="H4" s="329"/>
      <c r="I4" s="281"/>
      <c r="J4" s="281"/>
      <c r="K4" s="281"/>
      <c r="L4" s="330"/>
      <c r="M4" s="282"/>
      <c r="N4" s="329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</row>
    <row r="5" ht="12.75" customHeight="1">
      <c r="A5" s="276" t="s">
        <v>187</v>
      </c>
      <c r="B5" s="277">
        <v>45292.0</v>
      </c>
      <c r="C5" s="331"/>
      <c r="D5" s="331"/>
      <c r="E5" s="331"/>
      <c r="F5" s="278" t="str">
        <f t="shared" ref="F5:F37" si="1">IF(C5=0,"",((C5*D5)-K5)/E5)</f>
        <v/>
      </c>
      <c r="G5" s="331">
        <f t="shared" ref="G5:G37" si="2">C5+E5</f>
        <v>0</v>
      </c>
      <c r="H5" s="332" t="str">
        <f t="shared" ref="H5:H34" si="3">IF(K5=0,"",K5/G5)</f>
        <v/>
      </c>
      <c r="I5" s="278"/>
      <c r="J5" s="278"/>
      <c r="K5" s="278">
        <f t="shared" ref="K5:K37" si="4">I5+J5</f>
        <v>0</v>
      </c>
      <c r="L5" s="333">
        <f t="shared" ref="L5:L6" si="5">L4+K5</f>
        <v>0</v>
      </c>
      <c r="M5" s="331">
        <f t="shared" ref="M5:M37" si="6">M4+G5</f>
        <v>0</v>
      </c>
      <c r="N5" s="332" t="str">
        <f t="shared" ref="N5:N37" si="7">L5/M5</f>
        <v>#DIV/0!</v>
      </c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</row>
    <row r="6" ht="12.75" customHeight="1">
      <c r="A6" s="276" t="s">
        <v>188</v>
      </c>
      <c r="B6" s="277">
        <v>45293.0</v>
      </c>
      <c r="C6" s="334">
        <v>85.0</v>
      </c>
      <c r="D6" s="334">
        <v>8080.0</v>
      </c>
      <c r="E6" s="334">
        <v>76.0</v>
      </c>
      <c r="F6" s="285">
        <f t="shared" si="1"/>
        <v>-16291.57895</v>
      </c>
      <c r="G6" s="335">
        <f t="shared" si="2"/>
        <v>161</v>
      </c>
      <c r="H6" s="336">
        <f t="shared" si="3"/>
        <v>11956.27329</v>
      </c>
      <c r="I6" s="283">
        <v>1207400.0</v>
      </c>
      <c r="J6" s="283">
        <v>717560.0</v>
      </c>
      <c r="K6" s="285">
        <f t="shared" si="4"/>
        <v>1924960</v>
      </c>
      <c r="L6" s="337">
        <f t="shared" si="5"/>
        <v>1924960</v>
      </c>
      <c r="M6" s="282">
        <f t="shared" si="6"/>
        <v>161</v>
      </c>
      <c r="N6" s="336">
        <f t="shared" si="7"/>
        <v>11956.27329</v>
      </c>
      <c r="O6" s="338"/>
      <c r="P6" s="339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</row>
    <row r="7" ht="12.75" customHeight="1">
      <c r="A7" s="276" t="s">
        <v>189</v>
      </c>
      <c r="B7" s="277">
        <v>45294.0</v>
      </c>
      <c r="C7" s="340">
        <v>112.0</v>
      </c>
      <c r="D7" s="341">
        <v>6788.4</v>
      </c>
      <c r="E7" s="341">
        <v>89.0</v>
      </c>
      <c r="F7" s="285">
        <f t="shared" si="1"/>
        <v>-15357.29393</v>
      </c>
      <c r="G7" s="282">
        <f t="shared" si="2"/>
        <v>201</v>
      </c>
      <c r="H7" s="336">
        <f t="shared" si="3"/>
        <v>10582.58687</v>
      </c>
      <c r="I7" s="286">
        <v>1355699.96</v>
      </c>
      <c r="J7" s="286">
        <v>771400.0</v>
      </c>
      <c r="K7" s="281">
        <f t="shared" si="4"/>
        <v>2127099.96</v>
      </c>
      <c r="L7" s="330">
        <f>SUM(L6+K7)</f>
        <v>4052059.96</v>
      </c>
      <c r="M7" s="282">
        <f t="shared" si="6"/>
        <v>362</v>
      </c>
      <c r="N7" s="329">
        <f t="shared" si="7"/>
        <v>11193.5358</v>
      </c>
      <c r="O7" s="338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</row>
    <row r="8" ht="12.75" customHeight="1">
      <c r="A8" s="290" t="s">
        <v>190</v>
      </c>
      <c r="B8" s="277">
        <v>45295.0</v>
      </c>
      <c r="C8" s="341">
        <v>137.0</v>
      </c>
      <c r="D8" s="341">
        <v>10158.39</v>
      </c>
      <c r="E8" s="341">
        <v>62.0</v>
      </c>
      <c r="F8" s="285">
        <f t="shared" si="1"/>
        <v>-15853.235</v>
      </c>
      <c r="G8" s="282">
        <f t="shared" si="2"/>
        <v>199</v>
      </c>
      <c r="H8" s="336">
        <f t="shared" si="3"/>
        <v>11932.66332</v>
      </c>
      <c r="I8" s="286">
        <v>1426910.0</v>
      </c>
      <c r="J8" s="286">
        <v>947690.0</v>
      </c>
      <c r="K8" s="281">
        <f t="shared" si="4"/>
        <v>2374600</v>
      </c>
      <c r="L8" s="330">
        <f t="shared" ref="L8:L37" si="8">L7+K8</f>
        <v>6426659.96</v>
      </c>
      <c r="M8" s="282">
        <f t="shared" si="6"/>
        <v>561</v>
      </c>
      <c r="N8" s="329">
        <f t="shared" si="7"/>
        <v>11455.72185</v>
      </c>
      <c r="O8" s="338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</row>
    <row r="9" ht="12.75" customHeight="1">
      <c r="A9" s="290" t="s">
        <v>191</v>
      </c>
      <c r="B9" s="277">
        <v>45296.0</v>
      </c>
      <c r="C9" s="341">
        <v>91.0</v>
      </c>
      <c r="D9" s="341">
        <v>10329.67</v>
      </c>
      <c r="E9" s="341">
        <v>74.0</v>
      </c>
      <c r="F9" s="285">
        <f t="shared" si="1"/>
        <v>-14318.91932</v>
      </c>
      <c r="G9" s="282">
        <f t="shared" si="2"/>
        <v>165</v>
      </c>
      <c r="H9" s="336">
        <f t="shared" si="3"/>
        <v>12118.78788</v>
      </c>
      <c r="I9" s="286">
        <v>1123000.0</v>
      </c>
      <c r="J9" s="286">
        <v>876600.0</v>
      </c>
      <c r="K9" s="281">
        <f t="shared" si="4"/>
        <v>1999600</v>
      </c>
      <c r="L9" s="330">
        <f t="shared" si="8"/>
        <v>8426259.96</v>
      </c>
      <c r="M9" s="282">
        <f t="shared" si="6"/>
        <v>726</v>
      </c>
      <c r="N9" s="329">
        <f t="shared" si="7"/>
        <v>11606.41868</v>
      </c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</row>
    <row r="10" ht="12.75" customHeight="1">
      <c r="A10" s="276" t="s">
        <v>192</v>
      </c>
      <c r="B10" s="277">
        <v>45297.0</v>
      </c>
      <c r="C10" s="341">
        <v>82.0</v>
      </c>
      <c r="D10" s="341">
        <v>14028.05</v>
      </c>
      <c r="E10" s="341">
        <v>62.0</v>
      </c>
      <c r="F10" s="285">
        <f t="shared" si="1"/>
        <v>-14201.61129</v>
      </c>
      <c r="G10" s="282">
        <f t="shared" si="2"/>
        <v>144</v>
      </c>
      <c r="H10" s="336">
        <f t="shared" si="3"/>
        <v>14102.77778</v>
      </c>
      <c r="I10" s="286">
        <v>1225675.0</v>
      </c>
      <c r="J10" s="286">
        <v>805125.0</v>
      </c>
      <c r="K10" s="281">
        <f t="shared" si="4"/>
        <v>2030800</v>
      </c>
      <c r="L10" s="330">
        <f t="shared" si="8"/>
        <v>10457059.96</v>
      </c>
      <c r="M10" s="282">
        <f t="shared" si="6"/>
        <v>870</v>
      </c>
      <c r="N10" s="329">
        <f t="shared" si="7"/>
        <v>12019.60915</v>
      </c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</row>
    <row r="11" ht="12.75" customHeight="1">
      <c r="A11" s="276" t="s">
        <v>193</v>
      </c>
      <c r="B11" s="277">
        <v>45298.0</v>
      </c>
      <c r="C11" s="341">
        <v>94.0</v>
      </c>
      <c r="D11" s="341">
        <v>15576.6</v>
      </c>
      <c r="E11" s="341">
        <v>28.0</v>
      </c>
      <c r="F11" s="285">
        <f t="shared" si="1"/>
        <v>-14257.12786</v>
      </c>
      <c r="G11" s="282">
        <f t="shared" si="2"/>
        <v>122</v>
      </c>
      <c r="H11" s="336">
        <f t="shared" si="3"/>
        <v>15273.77033</v>
      </c>
      <c r="I11" s="286">
        <v>1368200.0</v>
      </c>
      <c r="J11" s="286">
        <v>495199.98</v>
      </c>
      <c r="K11" s="281">
        <f t="shared" si="4"/>
        <v>1863399.98</v>
      </c>
      <c r="L11" s="330">
        <f t="shared" si="8"/>
        <v>12320459.94</v>
      </c>
      <c r="M11" s="282">
        <f t="shared" si="6"/>
        <v>992</v>
      </c>
      <c r="N11" s="329">
        <f t="shared" si="7"/>
        <v>12419.81849</v>
      </c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</row>
    <row r="12" ht="12.75" customHeight="1">
      <c r="A12" s="276" t="s">
        <v>187</v>
      </c>
      <c r="B12" s="277">
        <v>45299.0</v>
      </c>
      <c r="C12" s="341">
        <v>95.0</v>
      </c>
      <c r="D12" s="341">
        <v>8810.53</v>
      </c>
      <c r="E12" s="341">
        <v>32.0</v>
      </c>
      <c r="F12" s="285">
        <f t="shared" si="1"/>
        <v>-15537.90469</v>
      </c>
      <c r="G12" s="282">
        <f t="shared" si="2"/>
        <v>127</v>
      </c>
      <c r="H12" s="336">
        <f t="shared" si="3"/>
        <v>10505.61654</v>
      </c>
      <c r="I12" s="286">
        <v>734500.0</v>
      </c>
      <c r="J12" s="286">
        <v>599713.3</v>
      </c>
      <c r="K12" s="281">
        <f t="shared" si="4"/>
        <v>1334213.3</v>
      </c>
      <c r="L12" s="330">
        <f t="shared" si="8"/>
        <v>13654673.24</v>
      </c>
      <c r="M12" s="282">
        <f t="shared" si="6"/>
        <v>1119</v>
      </c>
      <c r="N12" s="329">
        <f t="shared" si="7"/>
        <v>12202.56769</v>
      </c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</row>
    <row r="13" ht="12.75" customHeight="1">
      <c r="A13" s="276" t="s">
        <v>188</v>
      </c>
      <c r="B13" s="277">
        <v>45300.0</v>
      </c>
      <c r="C13" s="341">
        <v>115.0</v>
      </c>
      <c r="D13" s="341">
        <v>8021.74</v>
      </c>
      <c r="E13" s="341">
        <v>75.0</v>
      </c>
      <c r="F13" s="285">
        <f t="shared" si="1"/>
        <v>-15054.66533</v>
      </c>
      <c r="G13" s="282">
        <f t="shared" si="2"/>
        <v>190</v>
      </c>
      <c r="H13" s="336">
        <f t="shared" si="3"/>
        <v>10797.89474</v>
      </c>
      <c r="I13" s="286">
        <v>1253100.0</v>
      </c>
      <c r="J13" s="286">
        <v>798500.0</v>
      </c>
      <c r="K13" s="281">
        <f t="shared" si="4"/>
        <v>2051600</v>
      </c>
      <c r="L13" s="330">
        <f t="shared" si="8"/>
        <v>15706273.24</v>
      </c>
      <c r="M13" s="282">
        <f t="shared" si="6"/>
        <v>1309</v>
      </c>
      <c r="N13" s="329">
        <f t="shared" si="7"/>
        <v>11998.68086</v>
      </c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</row>
    <row r="14" ht="12.75" customHeight="1">
      <c r="A14" s="276" t="s">
        <v>189</v>
      </c>
      <c r="B14" s="277">
        <v>45301.0</v>
      </c>
      <c r="C14" s="341">
        <v>127.0</v>
      </c>
      <c r="D14" s="341">
        <v>9711.02</v>
      </c>
      <c r="E14" s="341">
        <v>68.0</v>
      </c>
      <c r="F14" s="285">
        <f t="shared" si="1"/>
        <v>-14563.24206</v>
      </c>
      <c r="G14" s="282">
        <f t="shared" si="2"/>
        <v>195</v>
      </c>
      <c r="H14" s="336">
        <f t="shared" si="3"/>
        <v>11403.07692</v>
      </c>
      <c r="I14" s="286">
        <v>1513400.0</v>
      </c>
      <c r="J14" s="286">
        <v>710200.0</v>
      </c>
      <c r="K14" s="281">
        <f t="shared" si="4"/>
        <v>2223600</v>
      </c>
      <c r="L14" s="330">
        <f t="shared" si="8"/>
        <v>17929873.24</v>
      </c>
      <c r="M14" s="282">
        <f t="shared" si="6"/>
        <v>1504</v>
      </c>
      <c r="N14" s="329">
        <f t="shared" si="7"/>
        <v>11921.45827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</row>
    <row r="15" ht="12.75" customHeight="1">
      <c r="A15" s="276" t="s">
        <v>190</v>
      </c>
      <c r="B15" s="277">
        <v>45302.0</v>
      </c>
      <c r="C15" s="341">
        <v>110.0</v>
      </c>
      <c r="D15" s="341">
        <v>8538.18</v>
      </c>
      <c r="E15" s="341">
        <v>57.0</v>
      </c>
      <c r="F15" s="285">
        <f t="shared" si="1"/>
        <v>-14861.40719</v>
      </c>
      <c r="G15" s="282">
        <f t="shared" si="2"/>
        <v>167</v>
      </c>
      <c r="H15" s="336">
        <f t="shared" si="3"/>
        <v>10696.40725</v>
      </c>
      <c r="I15" s="286">
        <v>1116820.0</v>
      </c>
      <c r="J15" s="286">
        <v>669480.01</v>
      </c>
      <c r="K15" s="281">
        <f t="shared" si="4"/>
        <v>1786300.01</v>
      </c>
      <c r="L15" s="330">
        <f t="shared" si="8"/>
        <v>19716173.25</v>
      </c>
      <c r="M15" s="282">
        <f t="shared" si="6"/>
        <v>1671</v>
      </c>
      <c r="N15" s="329">
        <f t="shared" si="7"/>
        <v>11799.02648</v>
      </c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</row>
    <row r="16" ht="12.75" customHeight="1">
      <c r="A16" s="276" t="s">
        <v>191</v>
      </c>
      <c r="B16" s="277">
        <v>45303.0</v>
      </c>
      <c r="C16" s="341">
        <v>94.0</v>
      </c>
      <c r="D16" s="341">
        <v>8785.11</v>
      </c>
      <c r="E16" s="341">
        <v>88.0</v>
      </c>
      <c r="F16" s="285">
        <f t="shared" si="1"/>
        <v>-13601.1325</v>
      </c>
      <c r="G16" s="282">
        <f t="shared" si="2"/>
        <v>182</v>
      </c>
      <c r="H16" s="336">
        <f t="shared" si="3"/>
        <v>11113.73626</v>
      </c>
      <c r="I16" s="286">
        <v>1092775.0</v>
      </c>
      <c r="J16" s="286">
        <v>929925.0</v>
      </c>
      <c r="K16" s="281">
        <f t="shared" si="4"/>
        <v>2022700</v>
      </c>
      <c r="L16" s="330">
        <f t="shared" si="8"/>
        <v>21738873.25</v>
      </c>
      <c r="M16" s="282">
        <f t="shared" si="6"/>
        <v>1853</v>
      </c>
      <c r="N16" s="329">
        <f t="shared" si="7"/>
        <v>11731.71789</v>
      </c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</row>
    <row r="17" ht="12.75" customHeight="1">
      <c r="A17" s="276" t="s">
        <v>192</v>
      </c>
      <c r="B17" s="277">
        <v>45304.0</v>
      </c>
      <c r="C17" s="342">
        <v>41.0</v>
      </c>
      <c r="D17" s="341">
        <v>15858.54</v>
      </c>
      <c r="E17" s="341">
        <v>78.0</v>
      </c>
      <c r="F17" s="285">
        <f t="shared" si="1"/>
        <v>-13573.07513</v>
      </c>
      <c r="G17" s="282">
        <f t="shared" si="2"/>
        <v>119</v>
      </c>
      <c r="H17" s="336">
        <f t="shared" si="3"/>
        <v>14360.5042</v>
      </c>
      <c r="I17" s="286">
        <v>1058500.0</v>
      </c>
      <c r="J17" s="286">
        <v>650400.0</v>
      </c>
      <c r="K17" s="281">
        <f t="shared" si="4"/>
        <v>1708900</v>
      </c>
      <c r="L17" s="330">
        <f t="shared" si="8"/>
        <v>23447773.25</v>
      </c>
      <c r="M17" s="282">
        <f t="shared" si="6"/>
        <v>1972</v>
      </c>
      <c r="N17" s="329">
        <f t="shared" si="7"/>
        <v>11890.35155</v>
      </c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</row>
    <row r="18" ht="12.75" customHeight="1">
      <c r="A18" s="276" t="s">
        <v>193</v>
      </c>
      <c r="B18" s="277">
        <v>45305.0</v>
      </c>
      <c r="C18" s="341">
        <v>105.0</v>
      </c>
      <c r="D18" s="341">
        <v>15544.76</v>
      </c>
      <c r="E18" s="341">
        <v>30.0</v>
      </c>
      <c r="F18" s="285">
        <f t="shared" si="1"/>
        <v>-14353.34</v>
      </c>
      <c r="G18" s="282">
        <f t="shared" si="2"/>
        <v>135</v>
      </c>
      <c r="H18" s="336">
        <f t="shared" si="3"/>
        <v>15280</v>
      </c>
      <c r="I18" s="286">
        <v>1265900.0</v>
      </c>
      <c r="J18" s="286">
        <v>796900.0</v>
      </c>
      <c r="K18" s="281">
        <f t="shared" si="4"/>
        <v>2062800</v>
      </c>
      <c r="L18" s="330">
        <f t="shared" si="8"/>
        <v>25510573.25</v>
      </c>
      <c r="M18" s="282">
        <f t="shared" si="6"/>
        <v>2107</v>
      </c>
      <c r="N18" s="329">
        <f t="shared" si="7"/>
        <v>12107.53358</v>
      </c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</row>
    <row r="19" ht="12.75" customHeight="1">
      <c r="A19" s="276" t="s">
        <v>191</v>
      </c>
      <c r="B19" s="277">
        <v>45306.0</v>
      </c>
      <c r="C19" s="341">
        <v>106.0</v>
      </c>
      <c r="D19" s="341">
        <v>9255.66</v>
      </c>
      <c r="E19" s="341">
        <v>40.0</v>
      </c>
      <c r="F19" s="285">
        <f t="shared" si="1"/>
        <v>-17215.001</v>
      </c>
      <c r="G19" s="282">
        <f t="shared" si="2"/>
        <v>146</v>
      </c>
      <c r="H19" s="336">
        <f t="shared" si="3"/>
        <v>11436.30137</v>
      </c>
      <c r="I19" s="286">
        <v>1069101.0</v>
      </c>
      <c r="J19" s="286">
        <v>600599.0</v>
      </c>
      <c r="K19" s="281">
        <f t="shared" si="4"/>
        <v>1669700</v>
      </c>
      <c r="L19" s="330">
        <f t="shared" si="8"/>
        <v>27180273.25</v>
      </c>
      <c r="M19" s="282">
        <f t="shared" si="6"/>
        <v>2253</v>
      </c>
      <c r="N19" s="329">
        <f t="shared" si="7"/>
        <v>12064.03606</v>
      </c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</row>
    <row r="20" ht="12.75" customHeight="1">
      <c r="A20" s="276" t="s">
        <v>192</v>
      </c>
      <c r="B20" s="277">
        <v>45307.0</v>
      </c>
      <c r="C20" s="341">
        <v>88.0</v>
      </c>
      <c r="D20" s="341">
        <v>8397.73</v>
      </c>
      <c r="E20" s="341">
        <v>27.0</v>
      </c>
      <c r="F20" s="285">
        <f t="shared" si="1"/>
        <v>-22025.91704</v>
      </c>
      <c r="G20" s="282">
        <f t="shared" si="2"/>
        <v>115</v>
      </c>
      <c r="H20" s="336">
        <f t="shared" si="3"/>
        <v>11597.3913</v>
      </c>
      <c r="I20" s="286">
        <v>620500.0</v>
      </c>
      <c r="J20" s="286">
        <v>713200.0</v>
      </c>
      <c r="K20" s="281">
        <f t="shared" si="4"/>
        <v>1333700</v>
      </c>
      <c r="L20" s="330">
        <f t="shared" si="8"/>
        <v>28513973.25</v>
      </c>
      <c r="M20" s="282">
        <f t="shared" si="6"/>
        <v>2368</v>
      </c>
      <c r="N20" s="329">
        <f t="shared" si="7"/>
        <v>12041.37384</v>
      </c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</row>
    <row r="21" ht="12.75" customHeight="1">
      <c r="A21" s="276" t="s">
        <v>193</v>
      </c>
      <c r="B21" s="277">
        <v>45308.0</v>
      </c>
      <c r="C21" s="341">
        <v>98.0</v>
      </c>
      <c r="D21" s="341">
        <v>8996.94</v>
      </c>
      <c r="E21" s="341">
        <v>67.0</v>
      </c>
      <c r="F21" s="285">
        <f t="shared" si="1"/>
        <v>-14952.23701</v>
      </c>
      <c r="G21" s="282">
        <f t="shared" si="2"/>
        <v>165</v>
      </c>
      <c r="H21" s="336">
        <f t="shared" si="3"/>
        <v>11415.15152</v>
      </c>
      <c r="I21" s="286">
        <v>1094600.0</v>
      </c>
      <c r="J21" s="286">
        <v>788900.0</v>
      </c>
      <c r="K21" s="281">
        <f t="shared" si="4"/>
        <v>1883500</v>
      </c>
      <c r="L21" s="330">
        <f t="shared" si="8"/>
        <v>30397473.25</v>
      </c>
      <c r="M21" s="282">
        <f t="shared" si="6"/>
        <v>2533</v>
      </c>
      <c r="N21" s="329">
        <f t="shared" si="7"/>
        <v>12000.58162</v>
      </c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</row>
    <row r="22" ht="12.75" customHeight="1">
      <c r="A22" s="276" t="s">
        <v>187</v>
      </c>
      <c r="B22" s="277">
        <v>45309.0</v>
      </c>
      <c r="C22" s="341">
        <v>137.0</v>
      </c>
      <c r="D22" s="341">
        <v>9599.27</v>
      </c>
      <c r="E22" s="341">
        <v>58.0</v>
      </c>
      <c r="F22" s="285">
        <f t="shared" si="1"/>
        <v>-15544.82759</v>
      </c>
      <c r="G22" s="282">
        <f t="shared" si="2"/>
        <v>195</v>
      </c>
      <c r="H22" s="336">
        <f t="shared" si="3"/>
        <v>11367.69226</v>
      </c>
      <c r="I22" s="286">
        <v>1460700.0</v>
      </c>
      <c r="J22" s="286">
        <v>755999.99</v>
      </c>
      <c r="K22" s="281">
        <f t="shared" si="4"/>
        <v>2216699.99</v>
      </c>
      <c r="L22" s="330">
        <f t="shared" si="8"/>
        <v>32614173.24</v>
      </c>
      <c r="M22" s="282">
        <f t="shared" si="6"/>
        <v>2728</v>
      </c>
      <c r="N22" s="329">
        <f t="shared" si="7"/>
        <v>11955.3421</v>
      </c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</row>
    <row r="23" ht="12.75" customHeight="1">
      <c r="A23" s="276" t="s">
        <v>188</v>
      </c>
      <c r="B23" s="277">
        <v>45310.0</v>
      </c>
      <c r="C23" s="341">
        <v>87.0</v>
      </c>
      <c r="D23" s="341">
        <v>9610.35</v>
      </c>
      <c r="E23" s="341">
        <v>48.0</v>
      </c>
      <c r="F23" s="285">
        <f t="shared" si="1"/>
        <v>-16720.82188</v>
      </c>
      <c r="G23" s="282">
        <f t="shared" si="2"/>
        <v>135</v>
      </c>
      <c r="H23" s="336">
        <f t="shared" si="3"/>
        <v>12138.51778</v>
      </c>
      <c r="I23" s="286">
        <v>1113033.9</v>
      </c>
      <c r="J23" s="286">
        <v>525666.0</v>
      </c>
      <c r="K23" s="281">
        <f t="shared" si="4"/>
        <v>1638699.9</v>
      </c>
      <c r="L23" s="330">
        <f t="shared" si="8"/>
        <v>34252873.14</v>
      </c>
      <c r="M23" s="282">
        <f t="shared" si="6"/>
        <v>2863</v>
      </c>
      <c r="N23" s="329">
        <f t="shared" si="7"/>
        <v>11963.97944</v>
      </c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</row>
    <row r="24" ht="12.75" customHeight="1">
      <c r="A24" s="276" t="s">
        <v>189</v>
      </c>
      <c r="B24" s="277">
        <v>45311.0</v>
      </c>
      <c r="C24" s="341">
        <v>28.0</v>
      </c>
      <c r="D24" s="341">
        <v>13975.0</v>
      </c>
      <c r="E24" s="341">
        <v>60.0</v>
      </c>
      <c r="F24" s="285">
        <f t="shared" si="1"/>
        <v>-13680</v>
      </c>
      <c r="G24" s="282">
        <f t="shared" si="2"/>
        <v>88</v>
      </c>
      <c r="H24" s="336">
        <f t="shared" si="3"/>
        <v>13773.86364</v>
      </c>
      <c r="I24" s="286">
        <v>657700.0</v>
      </c>
      <c r="J24" s="286">
        <v>554400.0</v>
      </c>
      <c r="K24" s="281">
        <f t="shared" si="4"/>
        <v>1212100</v>
      </c>
      <c r="L24" s="330">
        <f t="shared" si="8"/>
        <v>35464973.14</v>
      </c>
      <c r="M24" s="282">
        <f t="shared" si="6"/>
        <v>2951</v>
      </c>
      <c r="N24" s="329">
        <f t="shared" si="7"/>
        <v>12017.95091</v>
      </c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</row>
    <row r="25" ht="12.75" customHeight="1">
      <c r="A25" s="276" t="s">
        <v>203</v>
      </c>
      <c r="B25" s="277">
        <v>45312.0</v>
      </c>
      <c r="C25" s="341">
        <v>62.0</v>
      </c>
      <c r="D25" s="341">
        <v>14888.71</v>
      </c>
      <c r="E25" s="341">
        <v>41.0</v>
      </c>
      <c r="F25" s="285">
        <f t="shared" si="1"/>
        <v>-15307.31659</v>
      </c>
      <c r="G25" s="282">
        <f t="shared" si="2"/>
        <v>103</v>
      </c>
      <c r="H25" s="336">
        <f t="shared" si="3"/>
        <v>15055.33981</v>
      </c>
      <c r="I25" s="286">
        <v>1123900.0</v>
      </c>
      <c r="J25" s="286">
        <v>426800.0</v>
      </c>
      <c r="K25" s="281">
        <f t="shared" si="4"/>
        <v>1550700</v>
      </c>
      <c r="L25" s="330">
        <f t="shared" si="8"/>
        <v>37015673.14</v>
      </c>
      <c r="M25" s="282">
        <f t="shared" si="6"/>
        <v>3054</v>
      </c>
      <c r="N25" s="329">
        <f t="shared" si="7"/>
        <v>12120.39068</v>
      </c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</row>
    <row r="26" ht="12.75" customHeight="1">
      <c r="A26" s="276" t="s">
        <v>191</v>
      </c>
      <c r="B26" s="277">
        <v>45313.0</v>
      </c>
      <c r="C26" s="341">
        <v>86.0</v>
      </c>
      <c r="D26" s="341">
        <v>9256.98</v>
      </c>
      <c r="E26" s="341">
        <v>43.0</v>
      </c>
      <c r="F26" s="285">
        <f t="shared" si="1"/>
        <v>-20558.13302</v>
      </c>
      <c r="G26" s="282">
        <f t="shared" si="2"/>
        <v>129</v>
      </c>
      <c r="H26" s="336">
        <f t="shared" si="3"/>
        <v>13024.03101</v>
      </c>
      <c r="I26" s="286">
        <v>965900.0</v>
      </c>
      <c r="J26" s="286">
        <v>714200.0</v>
      </c>
      <c r="K26" s="281">
        <f t="shared" si="4"/>
        <v>1680100</v>
      </c>
      <c r="L26" s="330">
        <f t="shared" si="8"/>
        <v>38695773.14</v>
      </c>
      <c r="M26" s="282">
        <f t="shared" si="6"/>
        <v>3183</v>
      </c>
      <c r="N26" s="329">
        <f t="shared" si="7"/>
        <v>12157.01324</v>
      </c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</row>
    <row r="27" ht="12.75" customHeight="1">
      <c r="A27" s="276" t="s">
        <v>192</v>
      </c>
      <c r="B27" s="277">
        <v>45314.0</v>
      </c>
      <c r="C27" s="334">
        <v>104.0</v>
      </c>
      <c r="D27" s="334">
        <v>8691.35</v>
      </c>
      <c r="E27" s="334">
        <v>48.0</v>
      </c>
      <c r="F27" s="285">
        <f t="shared" si="1"/>
        <v>-15158.325</v>
      </c>
      <c r="G27" s="335">
        <f t="shared" si="2"/>
        <v>152</v>
      </c>
      <c r="H27" s="336">
        <f t="shared" si="3"/>
        <v>10733.55263</v>
      </c>
      <c r="I27" s="283">
        <v>1004600.0</v>
      </c>
      <c r="J27" s="283">
        <v>626900.0</v>
      </c>
      <c r="K27" s="285">
        <f t="shared" si="4"/>
        <v>1631500</v>
      </c>
      <c r="L27" s="337">
        <f t="shared" si="8"/>
        <v>40327273.14</v>
      </c>
      <c r="M27" s="282">
        <f t="shared" si="6"/>
        <v>3335</v>
      </c>
      <c r="N27" s="336">
        <f t="shared" si="7"/>
        <v>12092.13587</v>
      </c>
      <c r="O27" s="343"/>
      <c r="P27" s="343"/>
      <c r="Q27" s="343"/>
      <c r="R27" s="343"/>
      <c r="S27" s="343"/>
      <c r="T27" s="267"/>
      <c r="U27" s="267"/>
      <c r="V27" s="267"/>
      <c r="W27" s="267"/>
      <c r="X27" s="267"/>
      <c r="Y27" s="267"/>
      <c r="Z27" s="267"/>
      <c r="AA27" s="267"/>
      <c r="AB27" s="267"/>
    </row>
    <row r="28" ht="12.75" customHeight="1">
      <c r="A28" s="276" t="s">
        <v>193</v>
      </c>
      <c r="B28" s="277">
        <v>45315.0</v>
      </c>
      <c r="C28" s="340">
        <v>68.0</v>
      </c>
      <c r="D28" s="340">
        <v>11823.53</v>
      </c>
      <c r="E28" s="340">
        <v>35.0</v>
      </c>
      <c r="F28" s="285">
        <f t="shared" si="1"/>
        <v>-19591.42743</v>
      </c>
      <c r="G28" s="335">
        <f t="shared" si="2"/>
        <v>103</v>
      </c>
      <c r="H28" s="336">
        <f t="shared" si="3"/>
        <v>14463.1068</v>
      </c>
      <c r="I28" s="288">
        <v>829300.0</v>
      </c>
      <c r="J28" s="288">
        <v>660400.0</v>
      </c>
      <c r="K28" s="285">
        <f t="shared" si="4"/>
        <v>1489700</v>
      </c>
      <c r="L28" s="344">
        <f t="shared" si="8"/>
        <v>41816973.14</v>
      </c>
      <c r="M28" s="345">
        <f t="shared" si="6"/>
        <v>3438</v>
      </c>
      <c r="N28" s="336">
        <f t="shared" si="7"/>
        <v>12163.16845</v>
      </c>
      <c r="O28" s="346"/>
      <c r="P28" s="346"/>
      <c r="Q28" s="346"/>
      <c r="R28" s="346"/>
      <c r="S28" s="346"/>
      <c r="T28" s="346"/>
      <c r="U28" s="346"/>
      <c r="V28" s="346"/>
      <c r="W28" s="346"/>
      <c r="X28" s="346"/>
      <c r="Y28" s="346"/>
      <c r="Z28" s="346"/>
      <c r="AA28" s="346"/>
      <c r="AB28" s="346"/>
    </row>
    <row r="29" ht="12.75" customHeight="1">
      <c r="A29" s="276" t="s">
        <v>187</v>
      </c>
      <c r="B29" s="277">
        <v>45316.0</v>
      </c>
      <c r="C29" s="340">
        <v>91.0</v>
      </c>
      <c r="D29" s="340">
        <v>8704.4</v>
      </c>
      <c r="E29" s="340">
        <v>54.0</v>
      </c>
      <c r="F29" s="285">
        <f t="shared" si="1"/>
        <v>-16599.99222</v>
      </c>
      <c r="G29" s="335">
        <f t="shared" si="2"/>
        <v>145</v>
      </c>
      <c r="H29" s="336">
        <f t="shared" si="3"/>
        <v>11644.82745</v>
      </c>
      <c r="I29" s="288">
        <v>1039200.0</v>
      </c>
      <c r="J29" s="288">
        <v>649299.98</v>
      </c>
      <c r="K29" s="285">
        <f t="shared" si="4"/>
        <v>1688499.98</v>
      </c>
      <c r="L29" s="344">
        <f t="shared" si="8"/>
        <v>43505473.12</v>
      </c>
      <c r="M29" s="345">
        <f t="shared" si="6"/>
        <v>3583</v>
      </c>
      <c r="N29" s="336">
        <f t="shared" si="7"/>
        <v>12142.19177</v>
      </c>
      <c r="O29" s="346"/>
      <c r="P29" s="346"/>
      <c r="Q29" s="346"/>
      <c r="R29" s="346"/>
      <c r="S29" s="346"/>
      <c r="T29" s="346"/>
      <c r="U29" s="346"/>
      <c r="V29" s="346"/>
      <c r="W29" s="346"/>
      <c r="X29" s="346"/>
      <c r="Y29" s="346"/>
      <c r="Z29" s="346"/>
      <c r="AA29" s="346"/>
      <c r="AB29" s="346"/>
    </row>
    <row r="30" ht="12.75" customHeight="1">
      <c r="A30" s="276" t="s">
        <v>192</v>
      </c>
      <c r="B30" s="277">
        <v>45317.0</v>
      </c>
      <c r="C30" s="334">
        <v>85.0</v>
      </c>
      <c r="D30" s="334">
        <v>9077.65</v>
      </c>
      <c r="E30" s="334">
        <v>83.0</v>
      </c>
      <c r="F30" s="285">
        <f t="shared" si="1"/>
        <v>-13999.99699</v>
      </c>
      <c r="G30" s="335">
        <f t="shared" si="2"/>
        <v>168</v>
      </c>
      <c r="H30" s="336">
        <f t="shared" si="3"/>
        <v>11509.52381</v>
      </c>
      <c r="I30" s="283">
        <v>889400.0</v>
      </c>
      <c r="J30" s="283">
        <v>1044200.0</v>
      </c>
      <c r="K30" s="285">
        <f t="shared" si="4"/>
        <v>1933600</v>
      </c>
      <c r="L30" s="337">
        <f t="shared" si="8"/>
        <v>45439073.12</v>
      </c>
      <c r="M30" s="282">
        <f t="shared" si="6"/>
        <v>3751</v>
      </c>
      <c r="N30" s="336">
        <f t="shared" si="7"/>
        <v>12113.8558</v>
      </c>
      <c r="O30" s="343"/>
      <c r="P30" s="343"/>
      <c r="Q30" s="343"/>
      <c r="R30" s="343"/>
      <c r="S30" s="343"/>
      <c r="T30" s="343"/>
      <c r="U30" s="343"/>
      <c r="V30" s="343"/>
      <c r="W30" s="343"/>
      <c r="X30" s="343"/>
      <c r="Y30" s="343"/>
      <c r="Z30" s="343"/>
      <c r="AA30" s="343"/>
      <c r="AB30" s="343"/>
    </row>
    <row r="31" ht="12.75" customHeight="1">
      <c r="A31" s="276" t="s">
        <v>193</v>
      </c>
      <c r="B31" s="277">
        <v>45318.0</v>
      </c>
      <c r="C31" s="334">
        <v>31.0</v>
      </c>
      <c r="D31" s="334">
        <v>16594.0</v>
      </c>
      <c r="E31" s="334">
        <v>75.0</v>
      </c>
      <c r="F31" s="285">
        <f t="shared" si="1"/>
        <v>-14394.48</v>
      </c>
      <c r="G31" s="335">
        <f t="shared" si="2"/>
        <v>106</v>
      </c>
      <c r="H31" s="336">
        <f t="shared" si="3"/>
        <v>15037.73585</v>
      </c>
      <c r="I31" s="283">
        <v>1147500.0</v>
      </c>
      <c r="J31" s="283">
        <v>446500.0</v>
      </c>
      <c r="K31" s="285">
        <f t="shared" si="4"/>
        <v>1594000</v>
      </c>
      <c r="L31" s="337">
        <f t="shared" si="8"/>
        <v>47033073.12</v>
      </c>
      <c r="M31" s="282">
        <f t="shared" si="6"/>
        <v>3857</v>
      </c>
      <c r="N31" s="336">
        <f t="shared" si="7"/>
        <v>12194.21134</v>
      </c>
      <c r="O31" s="343"/>
      <c r="P31" s="343"/>
      <c r="Q31" s="343"/>
      <c r="R31" s="343"/>
      <c r="S31" s="343"/>
      <c r="T31" s="343"/>
      <c r="U31" s="343"/>
      <c r="V31" s="343"/>
      <c r="W31" s="343"/>
      <c r="X31" s="343"/>
      <c r="Y31" s="343"/>
      <c r="Z31" s="343"/>
      <c r="AA31" s="343"/>
      <c r="AB31" s="343"/>
    </row>
    <row r="32" ht="12.75" customHeight="1">
      <c r="A32" s="347" t="s">
        <v>193</v>
      </c>
      <c r="B32" s="277">
        <v>45319.0</v>
      </c>
      <c r="C32" s="334">
        <v>96.0</v>
      </c>
      <c r="D32" s="334">
        <v>14832.0</v>
      </c>
      <c r="E32" s="334">
        <v>57.0</v>
      </c>
      <c r="F32" s="285">
        <f t="shared" si="1"/>
        <v>-15756.63158</v>
      </c>
      <c r="G32" s="335">
        <f t="shared" si="2"/>
        <v>153</v>
      </c>
      <c r="H32" s="336">
        <f t="shared" si="3"/>
        <v>15176.47059</v>
      </c>
      <c r="I32" s="283">
        <v>1763525.0</v>
      </c>
      <c r="J32" s="283">
        <v>558475.0</v>
      </c>
      <c r="K32" s="285">
        <f t="shared" si="4"/>
        <v>2322000</v>
      </c>
      <c r="L32" s="337">
        <f t="shared" si="8"/>
        <v>49355073.12</v>
      </c>
      <c r="M32" s="282">
        <f t="shared" si="6"/>
        <v>4010</v>
      </c>
      <c r="N32" s="336">
        <f t="shared" si="7"/>
        <v>12307.99828</v>
      </c>
      <c r="O32" s="343"/>
      <c r="P32" s="343"/>
      <c r="Q32" s="343"/>
      <c r="R32" s="343"/>
      <c r="S32" s="343"/>
      <c r="T32" s="343"/>
      <c r="U32" s="343"/>
      <c r="V32" s="343"/>
      <c r="W32" s="343"/>
      <c r="X32" s="343"/>
      <c r="Y32" s="343"/>
      <c r="Z32" s="343"/>
      <c r="AA32" s="343"/>
      <c r="AB32" s="343"/>
    </row>
    <row r="33" ht="12.75" customHeight="1">
      <c r="A33" s="276" t="s">
        <v>193</v>
      </c>
      <c r="B33" s="277">
        <v>45320.0</v>
      </c>
      <c r="C33" s="334">
        <v>73.0</v>
      </c>
      <c r="D33" s="334">
        <v>9452.02</v>
      </c>
      <c r="E33" s="334">
        <v>26.0</v>
      </c>
      <c r="F33" s="285">
        <f t="shared" si="1"/>
        <v>-12115.48231</v>
      </c>
      <c r="G33" s="335">
        <f t="shared" si="2"/>
        <v>99</v>
      </c>
      <c r="H33" s="336">
        <f t="shared" si="3"/>
        <v>10151.51515</v>
      </c>
      <c r="I33" s="283">
        <v>558100.0</v>
      </c>
      <c r="J33" s="283">
        <v>446900.0</v>
      </c>
      <c r="K33" s="285">
        <f t="shared" si="4"/>
        <v>1005000</v>
      </c>
      <c r="L33" s="337">
        <f t="shared" si="8"/>
        <v>50360073.12</v>
      </c>
      <c r="M33" s="282">
        <f t="shared" si="6"/>
        <v>4109</v>
      </c>
      <c r="N33" s="336">
        <f t="shared" si="7"/>
        <v>12256.04116</v>
      </c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343"/>
      <c r="AB33" s="343"/>
    </row>
    <row r="34" ht="12.75" customHeight="1">
      <c r="A34" s="348" t="s">
        <v>193</v>
      </c>
      <c r="B34" s="277">
        <v>45321.0</v>
      </c>
      <c r="C34" s="334">
        <v>90.0</v>
      </c>
      <c r="D34" s="334">
        <v>8317.78</v>
      </c>
      <c r="E34" s="334">
        <v>58.0</v>
      </c>
      <c r="F34" s="285">
        <f t="shared" si="1"/>
        <v>-16660.34138</v>
      </c>
      <c r="G34" s="335">
        <f t="shared" si="2"/>
        <v>148</v>
      </c>
      <c r="H34" s="336">
        <f t="shared" si="3"/>
        <v>11587.16216</v>
      </c>
      <c r="I34" s="283">
        <v>1158000.0</v>
      </c>
      <c r="J34" s="283">
        <v>556900.0</v>
      </c>
      <c r="K34" s="285">
        <f t="shared" si="4"/>
        <v>1714900</v>
      </c>
      <c r="L34" s="337">
        <f t="shared" si="8"/>
        <v>52074973.12</v>
      </c>
      <c r="M34" s="282">
        <f t="shared" si="6"/>
        <v>4257</v>
      </c>
      <c r="N34" s="336">
        <f t="shared" si="7"/>
        <v>12232.78673</v>
      </c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343"/>
      <c r="AB34" s="343"/>
    </row>
    <row r="35" ht="12.75" customHeight="1">
      <c r="A35" s="347" t="s">
        <v>187</v>
      </c>
      <c r="B35" s="277">
        <v>45322.0</v>
      </c>
      <c r="C35" s="334">
        <v>106.0</v>
      </c>
      <c r="D35" s="334">
        <v>9844.31</v>
      </c>
      <c r="E35" s="334">
        <v>63.0</v>
      </c>
      <c r="F35" s="285">
        <f t="shared" si="1"/>
        <v>-15031.81175</v>
      </c>
      <c r="G35" s="335">
        <f t="shared" si="2"/>
        <v>169</v>
      </c>
      <c r="H35" s="336"/>
      <c r="I35" s="283">
        <v>1197100.0</v>
      </c>
      <c r="J35" s="283">
        <v>793401.0</v>
      </c>
      <c r="K35" s="285">
        <f t="shared" si="4"/>
        <v>1990501</v>
      </c>
      <c r="L35" s="337">
        <f t="shared" si="8"/>
        <v>54065474.12</v>
      </c>
      <c r="M35" s="335">
        <f t="shared" si="6"/>
        <v>4426</v>
      </c>
      <c r="N35" s="336">
        <f t="shared" si="7"/>
        <v>12215.42569</v>
      </c>
      <c r="O35" s="349"/>
      <c r="P35" s="292"/>
      <c r="Q35" s="292"/>
      <c r="R35" s="292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</row>
    <row r="36" ht="12.75" customHeight="1">
      <c r="A36" s="347" t="s">
        <v>188</v>
      </c>
      <c r="B36" s="277">
        <v>45323.0</v>
      </c>
      <c r="C36" s="335"/>
      <c r="D36" s="335"/>
      <c r="E36" s="335"/>
      <c r="F36" s="285" t="str">
        <f t="shared" si="1"/>
        <v/>
      </c>
      <c r="G36" s="335">
        <f t="shared" si="2"/>
        <v>0</v>
      </c>
      <c r="H36" s="336" t="str">
        <f t="shared" ref="H36:H37" si="9">IF(K36=0,"",K36/G36)</f>
        <v/>
      </c>
      <c r="I36" s="285"/>
      <c r="J36" s="285"/>
      <c r="K36" s="285">
        <f t="shared" si="4"/>
        <v>0</v>
      </c>
      <c r="L36" s="337">
        <f t="shared" si="8"/>
        <v>54065474.12</v>
      </c>
      <c r="M36" s="282">
        <f t="shared" si="6"/>
        <v>4426</v>
      </c>
      <c r="N36" s="336">
        <f t="shared" si="7"/>
        <v>12215.42569</v>
      </c>
      <c r="O36" s="343"/>
      <c r="P36" s="343"/>
      <c r="Q36" s="343"/>
      <c r="R36" s="343"/>
      <c r="S36" s="343"/>
      <c r="T36" s="350"/>
      <c r="U36" s="350"/>
      <c r="V36" s="350"/>
      <c r="W36" s="350"/>
      <c r="X36" s="350"/>
      <c r="Y36" s="350"/>
      <c r="Z36" s="350"/>
      <c r="AA36" s="350"/>
      <c r="AB36" s="350"/>
    </row>
    <row r="37" ht="12.75" customHeight="1">
      <c r="A37" s="347" t="s">
        <v>204</v>
      </c>
      <c r="B37" s="277">
        <v>45324.0</v>
      </c>
      <c r="C37" s="282"/>
      <c r="D37" s="282"/>
      <c r="E37" s="282"/>
      <c r="F37" s="285" t="str">
        <f t="shared" si="1"/>
        <v/>
      </c>
      <c r="G37" s="282">
        <f t="shared" si="2"/>
        <v>0</v>
      </c>
      <c r="H37" s="336" t="str">
        <f t="shared" si="9"/>
        <v/>
      </c>
      <c r="I37" s="281"/>
      <c r="J37" s="281"/>
      <c r="K37" s="281">
        <f t="shared" si="4"/>
        <v>0</v>
      </c>
      <c r="L37" s="337">
        <f t="shared" si="8"/>
        <v>54065474.12</v>
      </c>
      <c r="M37" s="282">
        <f t="shared" si="6"/>
        <v>4426</v>
      </c>
      <c r="N37" s="336">
        <f t="shared" si="7"/>
        <v>12215.42569</v>
      </c>
      <c r="O37" s="267"/>
      <c r="P37" s="267"/>
      <c r="Q37" s="267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</row>
    <row r="38" ht="12.0" customHeight="1">
      <c r="A38" s="347" t="s">
        <v>190</v>
      </c>
      <c r="B38" s="304"/>
      <c r="C38" s="262"/>
      <c r="D38" s="262"/>
      <c r="E38" s="262"/>
      <c r="F38" s="262"/>
      <c r="G38" s="262"/>
      <c r="H38" s="260"/>
      <c r="I38" s="339"/>
      <c r="J38" s="339"/>
      <c r="K38" s="339"/>
      <c r="L38" s="266"/>
      <c r="M38" s="262"/>
      <c r="N38" s="260"/>
    </row>
    <row r="39" ht="12.75" customHeight="1">
      <c r="A39" s="347" t="s">
        <v>191</v>
      </c>
      <c r="B39" s="304"/>
      <c r="C39" s="262">
        <f>SUM(C4:C38)</f>
        <v>2724</v>
      </c>
      <c r="D39" s="262"/>
      <c r="E39" s="262">
        <f>SUM(E4:E38)</f>
        <v>1702</v>
      </c>
      <c r="F39" s="262"/>
      <c r="G39" s="262"/>
      <c r="H39" s="260"/>
      <c r="I39" s="339"/>
      <c r="J39" s="339"/>
      <c r="K39" s="339"/>
      <c r="L39" s="266"/>
      <c r="M39" s="262"/>
      <c r="N39" s="260"/>
    </row>
    <row r="40" ht="12.75" customHeight="1">
      <c r="A40" s="347" t="s">
        <v>192</v>
      </c>
      <c r="B40" s="304"/>
      <c r="C40" s="262"/>
      <c r="D40" s="267"/>
      <c r="E40" s="267"/>
      <c r="F40" s="267"/>
      <c r="G40" s="351" t="s">
        <v>205</v>
      </c>
      <c r="H40" s="352"/>
      <c r="I40" s="10" t="s">
        <v>196</v>
      </c>
      <c r="J40" s="10" t="s">
        <v>12</v>
      </c>
      <c r="K40" s="10" t="s">
        <v>121</v>
      </c>
      <c r="L40" s="353"/>
      <c r="N40" s="260"/>
    </row>
    <row r="41" ht="12.75" customHeight="1">
      <c r="A41" s="347" t="s">
        <v>193</v>
      </c>
      <c r="B41" s="304"/>
      <c r="C41" s="262"/>
      <c r="D41" s="267"/>
      <c r="E41" s="267"/>
      <c r="F41" s="267"/>
      <c r="G41" s="354">
        <f>SUM(G4:G40)</f>
        <v>4426</v>
      </c>
      <c r="H41" s="355"/>
      <c r="I41" s="356">
        <f t="shared" ref="I41:J41" si="10">SUM(I4:I40)</f>
        <v>33434039.86</v>
      </c>
      <c r="J41" s="357">
        <f t="shared" si="10"/>
        <v>20631434.26</v>
      </c>
      <c r="K41" s="356">
        <f>SUM(I41+J41)</f>
        <v>54065474.12</v>
      </c>
      <c r="L41" s="353"/>
      <c r="M41" s="267"/>
      <c r="N41" s="260"/>
    </row>
    <row r="42" ht="12.0" customHeight="1">
      <c r="A42" s="347" t="s">
        <v>206</v>
      </c>
      <c r="B42" s="262"/>
      <c r="C42" s="262"/>
      <c r="D42" s="267"/>
      <c r="E42" s="267"/>
      <c r="F42" s="267"/>
      <c r="G42" s="267"/>
      <c r="H42" s="261"/>
      <c r="I42" s="358"/>
      <c r="J42" s="358"/>
      <c r="K42" s="358"/>
      <c r="L42" s="353"/>
      <c r="N42" s="260"/>
    </row>
    <row r="43" ht="12.0" customHeight="1">
      <c r="A43" s="347" t="s">
        <v>187</v>
      </c>
      <c r="B43" s="262"/>
      <c r="C43" s="262"/>
      <c r="D43" s="267"/>
      <c r="E43" s="267"/>
      <c r="F43" s="267"/>
      <c r="G43" s="267"/>
      <c r="H43" s="261"/>
      <c r="I43" s="358"/>
      <c r="J43" s="358"/>
      <c r="K43" s="358"/>
      <c r="L43" s="353"/>
      <c r="N43" s="260"/>
    </row>
    <row r="44" ht="12.0" customHeight="1">
      <c r="A44" s="347" t="s">
        <v>188</v>
      </c>
      <c r="B44" s="262"/>
      <c r="C44" s="262"/>
      <c r="D44" s="267"/>
      <c r="E44" s="267"/>
      <c r="F44" s="267"/>
      <c r="G44" s="267"/>
      <c r="H44" s="261"/>
      <c r="I44" s="358"/>
      <c r="J44" s="358"/>
      <c r="K44" s="358"/>
      <c r="L44" s="353"/>
      <c r="N44" s="260"/>
    </row>
    <row r="45" ht="12.0" customHeight="1">
      <c r="A45" s="347" t="s">
        <v>206</v>
      </c>
      <c r="B45" s="262"/>
      <c r="C45" s="262"/>
      <c r="D45" s="267"/>
      <c r="E45" s="267"/>
      <c r="F45" s="267"/>
      <c r="G45" s="267"/>
      <c r="H45" s="261"/>
      <c r="I45" s="358"/>
      <c r="J45" s="358"/>
      <c r="K45" s="358"/>
      <c r="L45" s="353"/>
      <c r="N45" s="260"/>
    </row>
    <row r="46" ht="12.0" customHeight="1">
      <c r="A46" s="347" t="s">
        <v>187</v>
      </c>
      <c r="B46" s="262"/>
      <c r="C46" s="262"/>
      <c r="D46" s="267"/>
      <c r="E46" s="267"/>
      <c r="F46" s="267"/>
      <c r="G46" s="267"/>
      <c r="H46" s="261"/>
      <c r="I46" s="358"/>
      <c r="J46" s="358"/>
      <c r="K46" s="358"/>
      <c r="L46" s="353"/>
      <c r="N46" s="260"/>
    </row>
    <row r="47" ht="12.0" customHeight="1">
      <c r="A47" s="347" t="s">
        <v>188</v>
      </c>
      <c r="B47" s="262"/>
      <c r="C47" s="262"/>
      <c r="D47" s="267"/>
      <c r="E47" s="267"/>
      <c r="F47" s="267"/>
      <c r="G47" s="267"/>
      <c r="H47" s="261"/>
      <c r="I47" s="358"/>
      <c r="J47" s="358"/>
      <c r="K47" s="358"/>
      <c r="L47" s="353"/>
      <c r="N47" s="260"/>
    </row>
    <row r="48" ht="12.0" customHeight="1">
      <c r="A48" s="347" t="s">
        <v>206</v>
      </c>
      <c r="B48" s="262"/>
      <c r="C48" s="262"/>
      <c r="D48" s="267"/>
      <c r="E48" s="267"/>
      <c r="F48" s="267"/>
      <c r="G48" s="267"/>
      <c r="H48" s="261"/>
      <c r="I48" s="358"/>
      <c r="J48" s="358"/>
      <c r="K48" s="358"/>
      <c r="L48" s="353"/>
      <c r="N48" s="260"/>
    </row>
    <row r="49" ht="12.0" customHeight="1">
      <c r="A49" s="359"/>
      <c r="B49" s="262"/>
      <c r="C49" s="262"/>
      <c r="D49" s="267"/>
      <c r="E49" s="267"/>
      <c r="F49" s="267"/>
      <c r="G49" s="267"/>
      <c r="H49" s="261"/>
      <c r="I49" s="358"/>
      <c r="J49" s="358"/>
      <c r="K49" s="358"/>
      <c r="L49" s="353"/>
      <c r="N49" s="260"/>
    </row>
    <row r="50" ht="12.0" customHeight="1">
      <c r="A50" s="359"/>
      <c r="B50" s="262"/>
      <c r="C50" s="262"/>
      <c r="D50" s="267"/>
      <c r="E50" s="267"/>
      <c r="F50" s="267"/>
      <c r="G50" s="267"/>
      <c r="H50" s="261"/>
      <c r="I50" s="358"/>
      <c r="J50" s="358"/>
      <c r="K50" s="358"/>
      <c r="L50" s="353"/>
      <c r="N50" s="260"/>
    </row>
    <row r="51" ht="12.0" customHeight="1">
      <c r="A51" s="359"/>
      <c r="B51" s="262"/>
      <c r="C51" s="262"/>
      <c r="D51" s="267"/>
      <c r="E51" s="267"/>
      <c r="F51" s="267"/>
      <c r="G51" s="267"/>
      <c r="H51" s="261"/>
      <c r="I51" s="358"/>
      <c r="J51" s="358"/>
      <c r="K51" s="358"/>
      <c r="L51" s="353"/>
      <c r="N51" s="260"/>
    </row>
    <row r="52" ht="12.0" customHeight="1">
      <c r="A52" s="359"/>
      <c r="B52" s="262"/>
      <c r="C52" s="262"/>
      <c r="D52" s="267"/>
      <c r="E52" s="267"/>
      <c r="F52" s="267"/>
      <c r="G52" s="267"/>
      <c r="H52" s="261"/>
      <c r="I52" s="358"/>
      <c r="J52" s="358"/>
      <c r="K52" s="358"/>
      <c r="L52" s="353"/>
      <c r="N52" s="260"/>
    </row>
    <row r="53" ht="12.0" customHeight="1">
      <c r="A53" s="359"/>
      <c r="B53" s="262"/>
      <c r="C53" s="262"/>
      <c r="D53" s="267"/>
      <c r="E53" s="267"/>
      <c r="F53" s="267"/>
      <c r="G53" s="267"/>
      <c r="H53" s="261"/>
      <c r="I53" s="358"/>
      <c r="J53" s="358"/>
      <c r="K53" s="358"/>
      <c r="L53" s="353"/>
      <c r="N53" s="260"/>
    </row>
    <row r="54" ht="12.0" customHeight="1">
      <c r="A54" s="359"/>
      <c r="B54" s="262"/>
      <c r="C54" s="262"/>
      <c r="D54" s="267"/>
      <c r="E54" s="267"/>
      <c r="F54" s="267"/>
      <c r="G54" s="267"/>
      <c r="H54" s="261"/>
      <c r="I54" s="358"/>
      <c r="J54" s="358"/>
      <c r="K54" s="358"/>
      <c r="L54" s="353"/>
      <c r="N54" s="260"/>
    </row>
    <row r="55" ht="12.0" customHeight="1">
      <c r="A55" s="359"/>
      <c r="B55" s="262"/>
      <c r="C55" s="262"/>
      <c r="D55" s="267"/>
      <c r="E55" s="267"/>
      <c r="F55" s="267"/>
      <c r="G55" s="267"/>
      <c r="H55" s="261"/>
      <c r="I55" s="358"/>
      <c r="J55" s="358"/>
      <c r="K55" s="358"/>
      <c r="L55" s="353"/>
      <c r="N55" s="260"/>
    </row>
    <row r="56" ht="12.0" customHeight="1">
      <c r="A56" s="359"/>
      <c r="B56" s="262"/>
      <c r="C56" s="262"/>
      <c r="D56" s="267"/>
      <c r="E56" s="267"/>
      <c r="F56" s="267"/>
      <c r="G56" s="267"/>
      <c r="H56" s="261"/>
      <c r="I56" s="358"/>
      <c r="J56" s="358"/>
      <c r="K56" s="358"/>
      <c r="L56" s="353"/>
      <c r="N56" s="260"/>
    </row>
    <row r="57" ht="12.0" customHeight="1">
      <c r="A57" s="359"/>
      <c r="B57" s="262"/>
      <c r="C57" s="262"/>
      <c r="D57" s="267"/>
      <c r="E57" s="267"/>
      <c r="F57" s="267"/>
      <c r="G57" s="267"/>
      <c r="H57" s="261"/>
      <c r="I57" s="358"/>
      <c r="J57" s="358"/>
      <c r="K57" s="358"/>
      <c r="L57" s="353"/>
      <c r="N57" s="260"/>
    </row>
    <row r="58" ht="12.0" customHeight="1">
      <c r="A58" s="359"/>
      <c r="B58" s="262"/>
      <c r="C58" s="262"/>
      <c r="D58" s="267"/>
      <c r="E58" s="267"/>
      <c r="F58" s="267"/>
      <c r="G58" s="267"/>
      <c r="H58" s="261"/>
      <c r="I58" s="358"/>
      <c r="J58" s="358"/>
      <c r="K58" s="358"/>
      <c r="L58" s="353"/>
      <c r="N58" s="260"/>
    </row>
    <row r="59" ht="12.0" customHeight="1">
      <c r="A59" s="359"/>
      <c r="B59" s="262"/>
      <c r="C59" s="262"/>
      <c r="D59" s="267"/>
      <c r="E59" s="267"/>
      <c r="F59" s="267"/>
      <c r="G59" s="267"/>
      <c r="H59" s="261"/>
      <c r="I59" s="358"/>
      <c r="J59" s="358"/>
      <c r="K59" s="358"/>
      <c r="L59" s="353"/>
      <c r="N59" s="260"/>
    </row>
    <row r="60" ht="12.0" customHeight="1">
      <c r="A60" s="359"/>
      <c r="B60" s="262"/>
      <c r="C60" s="262"/>
      <c r="D60" s="267"/>
      <c r="E60" s="267"/>
      <c r="F60" s="267"/>
      <c r="G60" s="267"/>
      <c r="H60" s="261"/>
      <c r="I60" s="358"/>
      <c r="J60" s="358"/>
      <c r="K60" s="358"/>
      <c r="L60" s="353"/>
      <c r="N60" s="260"/>
    </row>
    <row r="61" ht="12.0" customHeight="1">
      <c r="A61" s="359"/>
      <c r="B61" s="262"/>
      <c r="C61" s="262"/>
      <c r="D61" s="267"/>
      <c r="E61" s="267"/>
      <c r="F61" s="267"/>
      <c r="G61" s="267"/>
      <c r="H61" s="261"/>
      <c r="I61" s="358"/>
      <c r="J61" s="358"/>
      <c r="K61" s="358"/>
      <c r="L61" s="353"/>
      <c r="N61" s="260"/>
    </row>
    <row r="62" ht="12.0" customHeight="1">
      <c r="A62" s="359"/>
      <c r="B62" s="262"/>
      <c r="C62" s="262"/>
      <c r="D62" s="267"/>
      <c r="E62" s="267"/>
      <c r="F62" s="267"/>
      <c r="G62" s="267"/>
      <c r="H62" s="261"/>
      <c r="I62" s="358"/>
      <c r="J62" s="358"/>
      <c r="K62" s="358"/>
      <c r="L62" s="353"/>
      <c r="N62" s="260"/>
    </row>
    <row r="63" ht="12.0" customHeight="1">
      <c r="A63" s="359"/>
      <c r="B63" s="262"/>
      <c r="C63" s="262"/>
      <c r="D63" s="267"/>
      <c r="E63" s="267"/>
      <c r="F63" s="267"/>
      <c r="G63" s="267"/>
      <c r="H63" s="261"/>
      <c r="I63" s="358"/>
      <c r="J63" s="358"/>
      <c r="K63" s="358"/>
      <c r="L63" s="353"/>
      <c r="N63" s="260"/>
    </row>
    <row r="64" ht="12.0" customHeight="1">
      <c r="A64" s="359"/>
      <c r="B64" s="262"/>
      <c r="C64" s="262"/>
      <c r="D64" s="267"/>
      <c r="E64" s="267"/>
      <c r="F64" s="267"/>
      <c r="G64" s="267"/>
      <c r="H64" s="261"/>
      <c r="I64" s="358"/>
      <c r="J64" s="358"/>
      <c r="K64" s="358"/>
      <c r="L64" s="353"/>
      <c r="N64" s="260"/>
    </row>
    <row r="65" ht="12.0" customHeight="1">
      <c r="A65" s="359"/>
      <c r="B65" s="262"/>
      <c r="C65" s="262"/>
      <c r="D65" s="267"/>
      <c r="E65" s="267"/>
      <c r="F65" s="267"/>
      <c r="G65" s="267"/>
      <c r="H65" s="261"/>
      <c r="I65" s="358"/>
      <c r="J65" s="358"/>
      <c r="K65" s="358"/>
      <c r="L65" s="353"/>
      <c r="N65" s="260"/>
    </row>
    <row r="66" ht="12.0" customHeight="1">
      <c r="A66" s="359"/>
      <c r="B66" s="262"/>
      <c r="C66" s="262"/>
      <c r="D66" s="267"/>
      <c r="E66" s="267"/>
      <c r="F66" s="267"/>
      <c r="G66" s="267"/>
      <c r="H66" s="261"/>
      <c r="I66" s="358"/>
      <c r="J66" s="358"/>
      <c r="K66" s="358"/>
      <c r="L66" s="353"/>
      <c r="N66" s="260"/>
    </row>
    <row r="67" ht="12.0" customHeight="1">
      <c r="A67" s="359"/>
      <c r="B67" s="262"/>
      <c r="C67" s="262"/>
      <c r="D67" s="267"/>
      <c r="E67" s="267"/>
      <c r="F67" s="267"/>
      <c r="G67" s="267"/>
      <c r="H67" s="261"/>
      <c r="I67" s="358"/>
      <c r="J67" s="358"/>
      <c r="K67" s="358"/>
      <c r="L67" s="353"/>
      <c r="N67" s="260"/>
    </row>
    <row r="68" ht="12.0" customHeight="1">
      <c r="A68" s="359"/>
      <c r="B68" s="262"/>
      <c r="C68" s="262"/>
      <c r="D68" s="267"/>
      <c r="E68" s="267"/>
      <c r="F68" s="267"/>
      <c r="G68" s="267"/>
      <c r="H68" s="261"/>
      <c r="I68" s="358"/>
      <c r="J68" s="358"/>
      <c r="K68" s="358"/>
      <c r="L68" s="353"/>
      <c r="N68" s="260"/>
    </row>
    <row r="69" ht="12.0" customHeight="1">
      <c r="A69" s="359"/>
      <c r="B69" s="262"/>
      <c r="C69" s="262"/>
      <c r="D69" s="267"/>
      <c r="E69" s="267"/>
      <c r="F69" s="267"/>
      <c r="G69" s="267"/>
      <c r="H69" s="261"/>
      <c r="I69" s="358"/>
      <c r="J69" s="358"/>
      <c r="K69" s="358"/>
      <c r="L69" s="353"/>
      <c r="N69" s="260"/>
    </row>
    <row r="70" ht="12.0" customHeight="1">
      <c r="A70" s="359"/>
      <c r="B70" s="262"/>
      <c r="C70" s="262"/>
      <c r="D70" s="267"/>
      <c r="E70" s="267"/>
      <c r="F70" s="267"/>
      <c r="G70" s="267"/>
      <c r="H70" s="261"/>
      <c r="I70" s="358"/>
      <c r="J70" s="358"/>
      <c r="K70" s="358"/>
      <c r="L70" s="353"/>
      <c r="N70" s="260"/>
    </row>
    <row r="71" ht="12.0" customHeight="1">
      <c r="A71" s="359"/>
      <c r="B71" s="262"/>
      <c r="C71" s="262"/>
      <c r="D71" s="267"/>
      <c r="E71" s="267"/>
      <c r="F71" s="267"/>
      <c r="G71" s="267"/>
      <c r="H71" s="261"/>
      <c r="I71" s="358"/>
      <c r="J71" s="358"/>
      <c r="K71" s="358"/>
      <c r="L71" s="353"/>
      <c r="N71" s="260"/>
    </row>
    <row r="72" ht="12.0" customHeight="1">
      <c r="A72" s="359"/>
      <c r="B72" s="262"/>
      <c r="C72" s="262"/>
      <c r="D72" s="267"/>
      <c r="E72" s="267"/>
      <c r="F72" s="267"/>
      <c r="G72" s="267"/>
      <c r="H72" s="261"/>
      <c r="I72" s="358"/>
      <c r="J72" s="358"/>
      <c r="K72" s="358"/>
      <c r="L72" s="353"/>
      <c r="N72" s="260"/>
    </row>
    <row r="73" ht="12.0" customHeight="1">
      <c r="A73" s="359"/>
      <c r="B73" s="262"/>
      <c r="C73" s="262"/>
      <c r="D73" s="267"/>
      <c r="E73" s="267"/>
      <c r="F73" s="267"/>
      <c r="G73" s="267"/>
      <c r="H73" s="261"/>
      <c r="I73" s="358"/>
      <c r="J73" s="358"/>
      <c r="K73" s="358"/>
      <c r="L73" s="353"/>
      <c r="N73" s="260"/>
    </row>
    <row r="74" ht="12.0" customHeight="1">
      <c r="A74" s="359"/>
      <c r="B74" s="262"/>
      <c r="C74" s="262"/>
      <c r="D74" s="267"/>
      <c r="E74" s="267"/>
      <c r="F74" s="267"/>
      <c r="G74" s="267"/>
      <c r="H74" s="261"/>
      <c r="I74" s="358"/>
      <c r="J74" s="358"/>
      <c r="K74" s="358"/>
      <c r="L74" s="353"/>
      <c r="N74" s="260"/>
    </row>
    <row r="75" ht="12.0" customHeight="1">
      <c r="A75" s="359"/>
      <c r="B75" s="262"/>
      <c r="C75" s="262"/>
      <c r="D75" s="267"/>
      <c r="E75" s="267"/>
      <c r="F75" s="267"/>
      <c r="G75" s="267"/>
      <c r="H75" s="261"/>
      <c r="I75" s="358"/>
      <c r="J75" s="358"/>
      <c r="K75" s="358"/>
      <c r="L75" s="353"/>
      <c r="N75" s="260"/>
    </row>
    <row r="76" ht="12.0" customHeight="1">
      <c r="A76" s="359"/>
      <c r="B76" s="262"/>
      <c r="C76" s="262"/>
      <c r="D76" s="267"/>
      <c r="E76" s="267"/>
      <c r="F76" s="267"/>
      <c r="G76" s="267"/>
      <c r="H76" s="261"/>
      <c r="I76" s="358"/>
      <c r="J76" s="358"/>
      <c r="K76" s="358"/>
      <c r="L76" s="353"/>
      <c r="N76" s="260"/>
    </row>
    <row r="77" ht="12.0" customHeight="1">
      <c r="A77" s="359"/>
      <c r="B77" s="262"/>
      <c r="C77" s="262"/>
      <c r="D77" s="267"/>
      <c r="E77" s="267"/>
      <c r="F77" s="267"/>
      <c r="G77" s="267"/>
      <c r="H77" s="261"/>
      <c r="I77" s="358"/>
      <c r="J77" s="358"/>
      <c r="K77" s="358"/>
      <c r="L77" s="353"/>
      <c r="N77" s="260"/>
    </row>
    <row r="78" ht="12.0" customHeight="1">
      <c r="A78" s="359"/>
      <c r="B78" s="262"/>
      <c r="C78" s="262"/>
      <c r="D78" s="267"/>
      <c r="E78" s="267"/>
      <c r="F78" s="267"/>
      <c r="G78" s="267"/>
      <c r="H78" s="261"/>
      <c r="I78" s="358"/>
      <c r="J78" s="358"/>
      <c r="K78" s="358"/>
      <c r="L78" s="353"/>
      <c r="N78" s="260"/>
    </row>
    <row r="79" ht="12.0" customHeight="1">
      <c r="A79" s="359"/>
      <c r="B79" s="262"/>
      <c r="C79" s="262"/>
      <c r="D79" s="267"/>
      <c r="E79" s="267"/>
      <c r="F79" s="267"/>
      <c r="G79" s="267"/>
      <c r="H79" s="261"/>
      <c r="I79" s="358"/>
      <c r="J79" s="358"/>
      <c r="K79" s="358"/>
      <c r="L79" s="353"/>
      <c r="N79" s="260"/>
    </row>
    <row r="80" ht="12.0" customHeight="1">
      <c r="A80" s="359"/>
      <c r="B80" s="262"/>
      <c r="C80" s="262"/>
      <c r="D80" s="267"/>
      <c r="E80" s="267"/>
      <c r="F80" s="267"/>
      <c r="G80" s="267"/>
      <c r="H80" s="261"/>
      <c r="I80" s="358"/>
      <c r="J80" s="358"/>
      <c r="K80" s="358"/>
      <c r="L80" s="353"/>
      <c r="N80" s="260"/>
    </row>
    <row r="81" ht="12.0" customHeight="1">
      <c r="A81" s="359"/>
      <c r="B81" s="262"/>
      <c r="C81" s="262"/>
      <c r="D81" s="267"/>
      <c r="E81" s="267"/>
      <c r="F81" s="267"/>
      <c r="G81" s="267"/>
      <c r="H81" s="261"/>
      <c r="I81" s="358"/>
      <c r="J81" s="358"/>
      <c r="K81" s="358"/>
      <c r="L81" s="353"/>
      <c r="N81" s="260"/>
    </row>
    <row r="82" ht="12.0" customHeight="1">
      <c r="A82" s="359"/>
      <c r="B82" s="262"/>
      <c r="C82" s="262"/>
      <c r="D82" s="267"/>
      <c r="E82" s="267"/>
      <c r="F82" s="267"/>
      <c r="G82" s="267"/>
      <c r="H82" s="261"/>
      <c r="I82" s="358"/>
      <c r="J82" s="358"/>
      <c r="K82" s="358"/>
      <c r="L82" s="353"/>
      <c r="N82" s="260"/>
    </row>
    <row r="83" ht="12.0" customHeight="1">
      <c r="A83" s="359"/>
      <c r="B83" s="262"/>
      <c r="C83" s="262"/>
      <c r="D83" s="267"/>
      <c r="E83" s="267"/>
      <c r="F83" s="267"/>
      <c r="G83" s="267"/>
      <c r="H83" s="261"/>
      <c r="I83" s="358"/>
      <c r="J83" s="358"/>
      <c r="K83" s="358"/>
      <c r="L83" s="353"/>
      <c r="N83" s="260"/>
    </row>
    <row r="84" ht="12.0" customHeight="1">
      <c r="A84" s="359"/>
      <c r="B84" s="262"/>
      <c r="C84" s="262"/>
      <c r="D84" s="267"/>
      <c r="E84" s="267"/>
      <c r="F84" s="267"/>
      <c r="G84" s="267"/>
      <c r="H84" s="261"/>
      <c r="I84" s="358"/>
      <c r="J84" s="358"/>
      <c r="K84" s="358"/>
      <c r="L84" s="353"/>
      <c r="N84" s="260"/>
    </row>
    <row r="85" ht="12.0" customHeight="1">
      <c r="A85" s="359"/>
      <c r="B85" s="262"/>
      <c r="C85" s="262"/>
      <c r="D85" s="267"/>
      <c r="E85" s="267"/>
      <c r="F85" s="267"/>
      <c r="G85" s="267"/>
      <c r="H85" s="261"/>
      <c r="I85" s="358"/>
      <c r="J85" s="358"/>
      <c r="K85" s="358"/>
      <c r="L85" s="353"/>
      <c r="N85" s="260"/>
    </row>
    <row r="86" ht="12.0" customHeight="1">
      <c r="A86" s="359"/>
      <c r="B86" s="262"/>
      <c r="C86" s="262"/>
      <c r="D86" s="267"/>
      <c r="E86" s="267"/>
      <c r="F86" s="267"/>
      <c r="G86" s="267"/>
      <c r="H86" s="261"/>
      <c r="I86" s="358"/>
      <c r="J86" s="358"/>
      <c r="K86" s="358"/>
      <c r="L86" s="353"/>
      <c r="N86" s="260"/>
    </row>
    <row r="87" ht="12.0" customHeight="1">
      <c r="A87" s="359"/>
      <c r="B87" s="262"/>
      <c r="C87" s="262"/>
      <c r="D87" s="267"/>
      <c r="E87" s="267"/>
      <c r="F87" s="267"/>
      <c r="G87" s="267"/>
      <c r="H87" s="261"/>
      <c r="I87" s="358"/>
      <c r="J87" s="358"/>
      <c r="K87" s="358"/>
      <c r="L87" s="353"/>
      <c r="N87" s="260"/>
    </row>
    <row r="88" ht="12.0" customHeight="1">
      <c r="A88" s="359"/>
      <c r="B88" s="262"/>
      <c r="C88" s="262"/>
      <c r="D88" s="267"/>
      <c r="E88" s="267"/>
      <c r="F88" s="267"/>
      <c r="G88" s="267"/>
      <c r="H88" s="261"/>
      <c r="I88" s="358"/>
      <c r="J88" s="358"/>
      <c r="K88" s="358"/>
      <c r="L88" s="353"/>
      <c r="N88" s="260"/>
    </row>
    <row r="89" ht="12.0" customHeight="1">
      <c r="A89" s="359"/>
      <c r="B89" s="262"/>
      <c r="C89" s="262"/>
      <c r="D89" s="267"/>
      <c r="E89" s="267"/>
      <c r="F89" s="267"/>
      <c r="G89" s="267"/>
      <c r="H89" s="261"/>
      <c r="I89" s="358"/>
      <c r="J89" s="358"/>
      <c r="K89" s="358"/>
      <c r="L89" s="353"/>
      <c r="N89" s="260"/>
    </row>
    <row r="90" ht="12.0" customHeight="1">
      <c r="A90" s="359"/>
      <c r="B90" s="262"/>
      <c r="C90" s="262"/>
      <c r="D90" s="267"/>
      <c r="E90" s="267"/>
      <c r="F90" s="267"/>
      <c r="G90" s="267"/>
      <c r="H90" s="261"/>
      <c r="I90" s="358"/>
      <c r="J90" s="358"/>
      <c r="K90" s="358"/>
      <c r="L90" s="353"/>
      <c r="N90" s="260"/>
    </row>
    <row r="91" ht="12.0" customHeight="1">
      <c r="A91" s="359"/>
      <c r="B91" s="262"/>
      <c r="C91" s="262"/>
      <c r="D91" s="267"/>
      <c r="E91" s="267"/>
      <c r="F91" s="267"/>
      <c r="G91" s="267"/>
      <c r="H91" s="261"/>
      <c r="I91" s="358"/>
      <c r="J91" s="358"/>
      <c r="K91" s="358"/>
      <c r="L91" s="353"/>
      <c r="N91" s="260"/>
    </row>
    <row r="92" ht="12.0" customHeight="1">
      <c r="A92" s="359"/>
      <c r="B92" s="262"/>
      <c r="C92" s="262"/>
      <c r="D92" s="267"/>
      <c r="E92" s="267"/>
      <c r="F92" s="267"/>
      <c r="G92" s="267"/>
      <c r="H92" s="261"/>
      <c r="I92" s="358"/>
      <c r="J92" s="358"/>
      <c r="K92" s="358"/>
      <c r="L92" s="353"/>
      <c r="N92" s="260"/>
    </row>
    <row r="93" ht="12.0" customHeight="1">
      <c r="A93" s="359"/>
      <c r="B93" s="262"/>
      <c r="C93" s="262"/>
      <c r="D93" s="267"/>
      <c r="E93" s="267"/>
      <c r="F93" s="267"/>
      <c r="G93" s="267"/>
      <c r="H93" s="261"/>
      <c r="I93" s="358"/>
      <c r="J93" s="358"/>
      <c r="K93" s="358"/>
      <c r="L93" s="353"/>
      <c r="N93" s="260"/>
    </row>
    <row r="94" ht="12.0" customHeight="1">
      <c r="A94" s="359"/>
      <c r="B94" s="262"/>
      <c r="C94" s="262"/>
      <c r="D94" s="267"/>
      <c r="E94" s="267"/>
      <c r="F94" s="267"/>
      <c r="G94" s="267"/>
      <c r="H94" s="261"/>
      <c r="I94" s="358"/>
      <c r="J94" s="358"/>
      <c r="K94" s="358"/>
      <c r="L94" s="353"/>
      <c r="N94" s="260"/>
    </row>
    <row r="95" ht="12.0" customHeight="1">
      <c r="A95" s="359"/>
      <c r="B95" s="262"/>
      <c r="C95" s="262"/>
      <c r="D95" s="267"/>
      <c r="E95" s="267"/>
      <c r="F95" s="267"/>
      <c r="G95" s="267"/>
      <c r="H95" s="261"/>
      <c r="I95" s="358"/>
      <c r="J95" s="358"/>
      <c r="K95" s="358"/>
      <c r="L95" s="353"/>
      <c r="N95" s="260"/>
    </row>
    <row r="96" ht="12.0" customHeight="1">
      <c r="A96" s="359"/>
      <c r="B96" s="262"/>
      <c r="C96" s="262"/>
      <c r="D96" s="267"/>
      <c r="E96" s="267"/>
      <c r="F96" s="267"/>
      <c r="G96" s="267"/>
      <c r="H96" s="261"/>
      <c r="I96" s="358"/>
      <c r="J96" s="358"/>
      <c r="K96" s="358"/>
      <c r="L96" s="353"/>
      <c r="N96" s="260"/>
    </row>
    <row r="97" ht="12.0" customHeight="1">
      <c r="A97" s="359"/>
      <c r="B97" s="262"/>
      <c r="C97" s="262"/>
      <c r="D97" s="267"/>
      <c r="E97" s="267"/>
      <c r="F97" s="267"/>
      <c r="G97" s="267"/>
      <c r="H97" s="261"/>
      <c r="I97" s="358"/>
      <c r="J97" s="358"/>
      <c r="K97" s="358"/>
      <c r="L97" s="353"/>
      <c r="N97" s="260"/>
    </row>
    <row r="98" ht="12.0" customHeight="1">
      <c r="A98" s="359"/>
      <c r="B98" s="262"/>
      <c r="C98" s="262"/>
      <c r="D98" s="267"/>
      <c r="E98" s="267"/>
      <c r="F98" s="267"/>
      <c r="G98" s="267"/>
      <c r="H98" s="261"/>
      <c r="I98" s="358"/>
      <c r="J98" s="358"/>
      <c r="K98" s="358"/>
      <c r="L98" s="353"/>
      <c r="N98" s="260"/>
    </row>
    <row r="99" ht="12.0" customHeight="1">
      <c r="A99" s="359"/>
      <c r="B99" s="262"/>
      <c r="C99" s="262"/>
      <c r="D99" s="267"/>
      <c r="E99" s="267"/>
      <c r="F99" s="267"/>
      <c r="G99" s="267"/>
      <c r="H99" s="261"/>
      <c r="I99" s="358"/>
      <c r="J99" s="358"/>
      <c r="K99" s="358"/>
      <c r="L99" s="353"/>
      <c r="N99" s="260"/>
    </row>
    <row r="100" ht="12.0" customHeight="1">
      <c r="A100" s="359"/>
      <c r="B100" s="262"/>
      <c r="C100" s="262"/>
      <c r="D100" s="267"/>
      <c r="E100" s="267"/>
      <c r="F100" s="267"/>
      <c r="G100" s="267"/>
      <c r="H100" s="261"/>
      <c r="I100" s="358"/>
      <c r="J100" s="358"/>
      <c r="K100" s="358"/>
      <c r="L100" s="353"/>
      <c r="N100" s="260"/>
    </row>
    <row r="101" ht="12.0" customHeight="1">
      <c r="A101" s="359"/>
      <c r="B101" s="262"/>
      <c r="C101" s="262"/>
      <c r="D101" s="267"/>
      <c r="E101" s="267"/>
      <c r="F101" s="267"/>
      <c r="G101" s="267"/>
      <c r="H101" s="261"/>
      <c r="I101" s="358"/>
      <c r="J101" s="358"/>
      <c r="K101" s="358"/>
      <c r="L101" s="353"/>
      <c r="N101" s="260"/>
    </row>
    <row r="102" ht="12.0" customHeight="1">
      <c r="A102" s="359"/>
      <c r="B102" s="262"/>
      <c r="C102" s="262"/>
      <c r="D102" s="267"/>
      <c r="E102" s="267"/>
      <c r="F102" s="267"/>
      <c r="G102" s="267"/>
      <c r="H102" s="261"/>
      <c r="I102" s="358"/>
      <c r="J102" s="358"/>
      <c r="K102" s="358"/>
      <c r="L102" s="353"/>
      <c r="N102" s="260"/>
    </row>
    <row r="103" ht="12.0" customHeight="1">
      <c r="A103" s="359"/>
      <c r="B103" s="262"/>
      <c r="C103" s="262"/>
      <c r="D103" s="267"/>
      <c r="E103" s="267"/>
      <c r="F103" s="267"/>
      <c r="G103" s="267"/>
      <c r="H103" s="261"/>
      <c r="I103" s="358"/>
      <c r="J103" s="358"/>
      <c r="K103" s="358"/>
      <c r="L103" s="353"/>
      <c r="N103" s="260"/>
    </row>
    <row r="104" ht="12.0" customHeight="1">
      <c r="A104" s="359"/>
      <c r="B104" s="262"/>
      <c r="C104" s="262"/>
      <c r="D104" s="267"/>
      <c r="E104" s="267"/>
      <c r="F104" s="267"/>
      <c r="G104" s="267"/>
      <c r="H104" s="261"/>
      <c r="I104" s="358"/>
      <c r="J104" s="358"/>
      <c r="K104" s="358"/>
      <c r="L104" s="353"/>
      <c r="N104" s="260"/>
    </row>
    <row r="105" ht="12.0" customHeight="1">
      <c r="A105" s="359"/>
      <c r="B105" s="262"/>
      <c r="C105" s="262"/>
      <c r="D105" s="267"/>
      <c r="E105" s="267"/>
      <c r="F105" s="267"/>
      <c r="G105" s="267"/>
      <c r="H105" s="261"/>
      <c r="I105" s="358"/>
      <c r="J105" s="358"/>
      <c r="K105" s="358"/>
      <c r="L105" s="353"/>
      <c r="N105" s="260"/>
    </row>
    <row r="106" ht="12.0" customHeight="1">
      <c r="A106" s="359"/>
      <c r="B106" s="262"/>
      <c r="C106" s="262"/>
      <c r="D106" s="267"/>
      <c r="E106" s="267"/>
      <c r="F106" s="267"/>
      <c r="G106" s="267"/>
      <c r="H106" s="261"/>
      <c r="I106" s="358"/>
      <c r="J106" s="358"/>
      <c r="K106" s="358"/>
      <c r="L106" s="353"/>
      <c r="N106" s="260"/>
    </row>
    <row r="107" ht="12.0" customHeight="1">
      <c r="A107" s="359"/>
      <c r="B107" s="262"/>
      <c r="C107" s="262"/>
      <c r="D107" s="267"/>
      <c r="E107" s="267"/>
      <c r="F107" s="267"/>
      <c r="G107" s="267"/>
      <c r="H107" s="261"/>
      <c r="I107" s="358"/>
      <c r="J107" s="358"/>
      <c r="K107" s="358"/>
      <c r="L107" s="353"/>
      <c r="N107" s="260"/>
    </row>
    <row r="108" ht="12.0" customHeight="1">
      <c r="A108" s="359"/>
      <c r="B108" s="262"/>
      <c r="C108" s="262"/>
      <c r="D108" s="267"/>
      <c r="E108" s="267"/>
      <c r="F108" s="267"/>
      <c r="G108" s="267"/>
      <c r="H108" s="261"/>
      <c r="I108" s="358"/>
      <c r="J108" s="358"/>
      <c r="K108" s="358"/>
      <c r="L108" s="353"/>
      <c r="N108" s="260"/>
    </row>
    <row r="109" ht="12.0" customHeight="1">
      <c r="A109" s="359"/>
      <c r="B109" s="262"/>
      <c r="C109" s="262"/>
      <c r="D109" s="267"/>
      <c r="E109" s="267"/>
      <c r="F109" s="267"/>
      <c r="G109" s="267"/>
      <c r="H109" s="261"/>
      <c r="I109" s="358"/>
      <c r="J109" s="358"/>
      <c r="K109" s="358"/>
      <c r="L109" s="353"/>
      <c r="N109" s="260"/>
    </row>
    <row r="110" ht="12.0" customHeight="1">
      <c r="A110" s="359"/>
      <c r="B110" s="262"/>
      <c r="C110" s="262"/>
      <c r="D110" s="267"/>
      <c r="E110" s="267"/>
      <c r="F110" s="267"/>
      <c r="G110" s="267"/>
      <c r="H110" s="261"/>
      <c r="I110" s="358"/>
      <c r="J110" s="358"/>
      <c r="K110" s="358"/>
      <c r="L110" s="353"/>
      <c r="N110" s="260"/>
    </row>
    <row r="111" ht="12.0" customHeight="1">
      <c r="A111" s="359"/>
      <c r="B111" s="262"/>
      <c r="C111" s="262"/>
      <c r="D111" s="267"/>
      <c r="E111" s="267"/>
      <c r="F111" s="267"/>
      <c r="G111" s="267"/>
      <c r="H111" s="261"/>
      <c r="I111" s="358"/>
      <c r="J111" s="358"/>
      <c r="K111" s="358"/>
      <c r="L111" s="353"/>
      <c r="N111" s="260"/>
    </row>
    <row r="112" ht="12.0" customHeight="1">
      <c r="A112" s="359"/>
      <c r="B112" s="262"/>
      <c r="C112" s="262"/>
      <c r="D112" s="267"/>
      <c r="E112" s="267"/>
      <c r="F112" s="267"/>
      <c r="G112" s="267"/>
      <c r="H112" s="261"/>
      <c r="I112" s="358"/>
      <c r="J112" s="358"/>
      <c r="K112" s="358"/>
      <c r="L112" s="353"/>
      <c r="N112" s="260"/>
    </row>
    <row r="113" ht="12.0" customHeight="1">
      <c r="A113" s="359"/>
      <c r="B113" s="262"/>
      <c r="C113" s="262"/>
      <c r="D113" s="267"/>
      <c r="E113" s="267"/>
      <c r="F113" s="267"/>
      <c r="G113" s="267"/>
      <c r="H113" s="261"/>
      <c r="I113" s="358"/>
      <c r="J113" s="358"/>
      <c r="K113" s="358"/>
      <c r="L113" s="353"/>
      <c r="N113" s="260"/>
    </row>
    <row r="114" ht="12.0" customHeight="1">
      <c r="A114" s="359"/>
      <c r="B114" s="262"/>
      <c r="C114" s="262"/>
      <c r="D114" s="267"/>
      <c r="E114" s="267"/>
      <c r="F114" s="267"/>
      <c r="G114" s="267"/>
      <c r="H114" s="261"/>
      <c r="I114" s="358"/>
      <c r="J114" s="358"/>
      <c r="K114" s="358"/>
      <c r="L114" s="353"/>
      <c r="N114" s="260"/>
    </row>
    <row r="115" ht="12.0" customHeight="1">
      <c r="A115" s="359"/>
      <c r="B115" s="262"/>
      <c r="C115" s="262"/>
      <c r="D115" s="267"/>
      <c r="E115" s="267"/>
      <c r="F115" s="267"/>
      <c r="G115" s="267"/>
      <c r="H115" s="261"/>
      <c r="I115" s="358"/>
      <c r="J115" s="358"/>
      <c r="K115" s="358"/>
      <c r="L115" s="353"/>
      <c r="N115" s="260"/>
    </row>
    <row r="116" ht="12.0" customHeight="1">
      <c r="A116" s="359"/>
      <c r="B116" s="262"/>
      <c r="C116" s="262"/>
      <c r="D116" s="267"/>
      <c r="E116" s="267"/>
      <c r="F116" s="267"/>
      <c r="G116" s="267"/>
      <c r="H116" s="261"/>
      <c r="I116" s="358"/>
      <c r="J116" s="358"/>
      <c r="K116" s="358"/>
      <c r="L116" s="353"/>
      <c r="N116" s="260"/>
    </row>
    <row r="117" ht="12.0" customHeight="1">
      <c r="A117" s="359"/>
      <c r="B117" s="262"/>
      <c r="C117" s="262"/>
      <c r="D117" s="267"/>
      <c r="E117" s="267"/>
      <c r="F117" s="267"/>
      <c r="G117" s="267"/>
      <c r="H117" s="261"/>
      <c r="I117" s="358"/>
      <c r="J117" s="358"/>
      <c r="K117" s="358"/>
      <c r="L117" s="353"/>
      <c r="N117" s="260"/>
    </row>
    <row r="118" ht="12.0" customHeight="1">
      <c r="A118" s="359"/>
      <c r="B118" s="262"/>
      <c r="C118" s="262"/>
      <c r="D118" s="267"/>
      <c r="E118" s="267"/>
      <c r="F118" s="267"/>
      <c r="G118" s="267"/>
      <c r="H118" s="261"/>
      <c r="I118" s="358"/>
      <c r="J118" s="358"/>
      <c r="K118" s="358"/>
      <c r="L118" s="353"/>
      <c r="N118" s="260"/>
    </row>
    <row r="119" ht="12.0" customHeight="1">
      <c r="A119" s="359"/>
      <c r="B119" s="262"/>
      <c r="C119" s="262"/>
      <c r="D119" s="267"/>
      <c r="E119" s="267"/>
      <c r="F119" s="267"/>
      <c r="G119" s="267"/>
      <c r="H119" s="261"/>
      <c r="I119" s="358"/>
      <c r="J119" s="358"/>
      <c r="K119" s="358"/>
      <c r="L119" s="353"/>
      <c r="N119" s="260"/>
    </row>
    <row r="120" ht="12.0" customHeight="1">
      <c r="A120" s="359"/>
      <c r="B120" s="262"/>
      <c r="C120" s="262"/>
      <c r="D120" s="267"/>
      <c r="E120" s="267"/>
      <c r="F120" s="267"/>
      <c r="G120" s="267"/>
      <c r="H120" s="261"/>
      <c r="I120" s="358"/>
      <c r="J120" s="358"/>
      <c r="K120" s="358"/>
      <c r="L120" s="353"/>
      <c r="N120" s="260"/>
    </row>
    <row r="121" ht="12.0" customHeight="1">
      <c r="A121" s="359"/>
      <c r="B121" s="262"/>
      <c r="C121" s="262"/>
      <c r="D121" s="267"/>
      <c r="E121" s="267"/>
      <c r="F121" s="267"/>
      <c r="G121" s="267"/>
      <c r="H121" s="261"/>
      <c r="I121" s="358"/>
      <c r="J121" s="358"/>
      <c r="K121" s="358"/>
      <c r="L121" s="353"/>
      <c r="N121" s="260"/>
    </row>
    <row r="122" ht="12.0" customHeight="1">
      <c r="A122" s="359"/>
      <c r="B122" s="262"/>
      <c r="C122" s="262"/>
      <c r="D122" s="267"/>
      <c r="E122" s="267"/>
      <c r="F122" s="267"/>
      <c r="G122" s="267"/>
      <c r="H122" s="261"/>
      <c r="I122" s="358"/>
      <c r="J122" s="358"/>
      <c r="K122" s="358"/>
      <c r="L122" s="353"/>
      <c r="N122" s="260"/>
    </row>
    <row r="123" ht="12.0" customHeight="1">
      <c r="A123" s="359"/>
      <c r="B123" s="262"/>
      <c r="C123" s="262"/>
      <c r="D123" s="267"/>
      <c r="E123" s="267"/>
      <c r="F123" s="267"/>
      <c r="G123" s="267"/>
      <c r="H123" s="261"/>
      <c r="I123" s="358"/>
      <c r="J123" s="358"/>
      <c r="K123" s="358"/>
      <c r="L123" s="353"/>
      <c r="N123" s="260"/>
    </row>
    <row r="124" ht="12.0" customHeight="1">
      <c r="A124" s="359"/>
      <c r="B124" s="262"/>
      <c r="C124" s="262"/>
      <c r="D124" s="267"/>
      <c r="E124" s="267"/>
      <c r="F124" s="267"/>
      <c r="G124" s="267"/>
      <c r="H124" s="261"/>
      <c r="I124" s="358"/>
      <c r="J124" s="358"/>
      <c r="K124" s="358"/>
      <c r="L124" s="353"/>
      <c r="N124" s="260"/>
    </row>
    <row r="125" ht="12.0" customHeight="1">
      <c r="A125" s="359"/>
      <c r="B125" s="262"/>
      <c r="C125" s="262"/>
      <c r="D125" s="267"/>
      <c r="E125" s="267"/>
      <c r="F125" s="267"/>
      <c r="G125" s="267"/>
      <c r="H125" s="261"/>
      <c r="I125" s="358"/>
      <c r="J125" s="358"/>
      <c r="K125" s="358"/>
      <c r="L125" s="353"/>
      <c r="N125" s="260"/>
    </row>
    <row r="126" ht="12.0" customHeight="1">
      <c r="A126" s="359"/>
      <c r="B126" s="262"/>
      <c r="C126" s="262"/>
      <c r="D126" s="267"/>
      <c r="E126" s="267"/>
      <c r="F126" s="267"/>
      <c r="G126" s="267"/>
      <c r="H126" s="261"/>
      <c r="I126" s="358"/>
      <c r="J126" s="358"/>
      <c r="K126" s="358"/>
      <c r="L126" s="353"/>
      <c r="N126" s="260"/>
    </row>
    <row r="127" ht="12.0" customHeight="1">
      <c r="A127" s="359"/>
      <c r="B127" s="262"/>
      <c r="C127" s="262"/>
      <c r="D127" s="267"/>
      <c r="E127" s="267"/>
      <c r="F127" s="267"/>
      <c r="G127" s="267"/>
      <c r="H127" s="261"/>
      <c r="I127" s="358"/>
      <c r="J127" s="358"/>
      <c r="K127" s="358"/>
      <c r="L127" s="353"/>
      <c r="N127" s="260"/>
    </row>
    <row r="128" ht="12.0" customHeight="1">
      <c r="A128" s="359"/>
      <c r="B128" s="262"/>
      <c r="C128" s="262"/>
      <c r="D128" s="267"/>
      <c r="E128" s="267"/>
      <c r="F128" s="267"/>
      <c r="G128" s="267"/>
      <c r="H128" s="261"/>
      <c r="I128" s="358"/>
      <c r="J128" s="358"/>
      <c r="K128" s="358"/>
      <c r="L128" s="353"/>
      <c r="N128" s="260"/>
    </row>
    <row r="129" ht="12.0" customHeight="1">
      <c r="A129" s="359"/>
      <c r="B129" s="262"/>
      <c r="C129" s="262"/>
      <c r="D129" s="267"/>
      <c r="E129" s="267"/>
      <c r="F129" s="267"/>
      <c r="G129" s="267"/>
      <c r="H129" s="261"/>
      <c r="I129" s="358"/>
      <c r="J129" s="358"/>
      <c r="K129" s="358"/>
      <c r="L129" s="353"/>
      <c r="N129" s="260"/>
    </row>
    <row r="130" ht="12.0" customHeight="1">
      <c r="A130" s="359"/>
      <c r="B130" s="262"/>
      <c r="C130" s="262"/>
      <c r="D130" s="267"/>
      <c r="E130" s="267"/>
      <c r="F130" s="267"/>
      <c r="G130" s="267"/>
      <c r="H130" s="261"/>
      <c r="I130" s="358"/>
      <c r="J130" s="358"/>
      <c r="K130" s="358"/>
      <c r="L130" s="353"/>
      <c r="N130" s="260"/>
    </row>
    <row r="131" ht="12.0" customHeight="1">
      <c r="A131" s="359"/>
      <c r="B131" s="262"/>
      <c r="C131" s="262"/>
      <c r="D131" s="267"/>
      <c r="E131" s="267"/>
      <c r="F131" s="267"/>
      <c r="G131" s="267"/>
      <c r="H131" s="261"/>
      <c r="I131" s="358"/>
      <c r="J131" s="358"/>
      <c r="K131" s="358"/>
      <c r="L131" s="353"/>
      <c r="N131" s="260"/>
    </row>
    <row r="132" ht="12.0" customHeight="1">
      <c r="A132" s="359"/>
      <c r="B132" s="262"/>
      <c r="C132" s="262"/>
      <c r="D132" s="267"/>
      <c r="E132" s="267"/>
      <c r="F132" s="267"/>
      <c r="G132" s="267"/>
      <c r="H132" s="261"/>
      <c r="I132" s="358"/>
      <c r="J132" s="358"/>
      <c r="K132" s="358"/>
      <c r="L132" s="353"/>
      <c r="N132" s="260"/>
    </row>
    <row r="133" ht="12.0" customHeight="1">
      <c r="A133" s="359"/>
      <c r="B133" s="262"/>
      <c r="C133" s="262"/>
      <c r="D133" s="267"/>
      <c r="E133" s="267"/>
      <c r="F133" s="267"/>
      <c r="G133" s="267"/>
      <c r="H133" s="261"/>
      <c r="I133" s="358"/>
      <c r="J133" s="358"/>
      <c r="K133" s="358"/>
      <c r="L133" s="353"/>
      <c r="N133" s="260"/>
    </row>
    <row r="134" ht="12.0" customHeight="1">
      <c r="A134" s="359"/>
      <c r="B134" s="262"/>
      <c r="C134" s="262"/>
      <c r="D134" s="267"/>
      <c r="E134" s="267"/>
      <c r="F134" s="267"/>
      <c r="G134" s="267"/>
      <c r="H134" s="261"/>
      <c r="I134" s="358"/>
      <c r="J134" s="358"/>
      <c r="K134" s="358"/>
      <c r="L134" s="353"/>
      <c r="N134" s="260"/>
    </row>
    <row r="135" ht="12.0" customHeight="1">
      <c r="A135" s="359"/>
      <c r="B135" s="262"/>
      <c r="C135" s="262"/>
      <c r="D135" s="267"/>
      <c r="E135" s="267"/>
      <c r="F135" s="267"/>
      <c r="G135" s="267"/>
      <c r="H135" s="261"/>
      <c r="I135" s="358"/>
      <c r="J135" s="358"/>
      <c r="K135" s="358"/>
      <c r="L135" s="353"/>
      <c r="N135" s="260"/>
    </row>
    <row r="136" ht="12.0" customHeight="1">
      <c r="A136" s="359"/>
      <c r="B136" s="262"/>
      <c r="C136" s="262"/>
      <c r="D136" s="267"/>
      <c r="E136" s="267"/>
      <c r="F136" s="267"/>
      <c r="G136" s="267"/>
      <c r="H136" s="261"/>
      <c r="I136" s="358"/>
      <c r="J136" s="358"/>
      <c r="K136" s="358"/>
      <c r="L136" s="353"/>
      <c r="N136" s="260"/>
    </row>
    <row r="137" ht="12.0" customHeight="1">
      <c r="A137" s="359"/>
      <c r="B137" s="262"/>
      <c r="C137" s="262"/>
      <c r="D137" s="267"/>
      <c r="E137" s="267"/>
      <c r="F137" s="267"/>
      <c r="G137" s="267"/>
      <c r="H137" s="261"/>
      <c r="I137" s="358"/>
      <c r="J137" s="358"/>
      <c r="K137" s="358"/>
      <c r="L137" s="353"/>
      <c r="N137" s="260"/>
    </row>
    <row r="138" ht="12.0" customHeight="1">
      <c r="A138" s="359"/>
      <c r="B138" s="262"/>
      <c r="C138" s="262"/>
      <c r="D138" s="267"/>
      <c r="E138" s="267"/>
      <c r="F138" s="267"/>
      <c r="G138" s="267"/>
      <c r="H138" s="261"/>
      <c r="I138" s="358"/>
      <c r="J138" s="358"/>
      <c r="K138" s="358"/>
      <c r="L138" s="353"/>
      <c r="N138" s="260"/>
    </row>
    <row r="139" ht="12.0" customHeight="1">
      <c r="A139" s="359"/>
      <c r="B139" s="262"/>
      <c r="C139" s="262"/>
      <c r="D139" s="267"/>
      <c r="E139" s="267"/>
      <c r="F139" s="267"/>
      <c r="G139" s="267"/>
      <c r="H139" s="261"/>
      <c r="I139" s="358"/>
      <c r="J139" s="358"/>
      <c r="K139" s="358"/>
      <c r="L139" s="353"/>
      <c r="N139" s="260"/>
    </row>
    <row r="140" ht="12.0" customHeight="1">
      <c r="A140" s="359"/>
      <c r="B140" s="262"/>
      <c r="C140" s="262"/>
      <c r="D140" s="267"/>
      <c r="E140" s="267"/>
      <c r="F140" s="267"/>
      <c r="G140" s="267"/>
      <c r="H140" s="261"/>
      <c r="I140" s="358"/>
      <c r="J140" s="358"/>
      <c r="K140" s="358"/>
      <c r="L140" s="353"/>
      <c r="N140" s="260"/>
    </row>
    <row r="141" ht="12.0" customHeight="1">
      <c r="A141" s="359"/>
      <c r="B141" s="262"/>
      <c r="C141" s="262"/>
      <c r="D141" s="267"/>
      <c r="E141" s="267"/>
      <c r="F141" s="267"/>
      <c r="G141" s="267"/>
      <c r="H141" s="261"/>
      <c r="I141" s="358"/>
      <c r="J141" s="358"/>
      <c r="K141" s="358"/>
      <c r="L141" s="353"/>
      <c r="N141" s="260"/>
    </row>
    <row r="142" ht="12.0" customHeight="1">
      <c r="A142" s="359"/>
      <c r="B142" s="262"/>
      <c r="C142" s="262"/>
      <c r="D142" s="267"/>
      <c r="E142" s="267"/>
      <c r="F142" s="267"/>
      <c r="G142" s="267"/>
      <c r="H142" s="261"/>
      <c r="I142" s="358"/>
      <c r="J142" s="358"/>
      <c r="K142" s="358"/>
      <c r="L142" s="353"/>
      <c r="N142" s="260"/>
    </row>
    <row r="143" ht="12.0" customHeight="1">
      <c r="A143" s="359"/>
      <c r="B143" s="262"/>
      <c r="C143" s="262"/>
      <c r="D143" s="267"/>
      <c r="E143" s="267"/>
      <c r="F143" s="267"/>
      <c r="G143" s="267"/>
      <c r="H143" s="261"/>
      <c r="I143" s="358"/>
      <c r="J143" s="358"/>
      <c r="K143" s="358"/>
      <c r="L143" s="353"/>
      <c r="N143" s="260"/>
    </row>
    <row r="144" ht="12.0" customHeight="1">
      <c r="A144" s="359"/>
      <c r="B144" s="262"/>
      <c r="C144" s="262"/>
      <c r="D144" s="267"/>
      <c r="E144" s="267"/>
      <c r="F144" s="267"/>
      <c r="G144" s="267"/>
      <c r="H144" s="261"/>
      <c r="I144" s="358"/>
      <c r="J144" s="358"/>
      <c r="K144" s="358"/>
      <c r="L144" s="353"/>
      <c r="N144" s="260"/>
    </row>
    <row r="145" ht="12.0" customHeight="1">
      <c r="A145" s="359"/>
      <c r="B145" s="262"/>
      <c r="C145" s="262"/>
      <c r="D145" s="267"/>
      <c r="E145" s="267"/>
      <c r="F145" s="267"/>
      <c r="G145" s="267"/>
      <c r="H145" s="261"/>
      <c r="I145" s="358"/>
      <c r="J145" s="358"/>
      <c r="K145" s="358"/>
      <c r="L145" s="353"/>
      <c r="N145" s="260"/>
    </row>
    <row r="146" ht="12.0" customHeight="1">
      <c r="A146" s="359"/>
      <c r="B146" s="262"/>
      <c r="C146" s="262"/>
      <c r="D146" s="267"/>
      <c r="E146" s="267"/>
      <c r="F146" s="267"/>
      <c r="G146" s="267"/>
      <c r="H146" s="261"/>
      <c r="I146" s="358"/>
      <c r="J146" s="358"/>
      <c r="K146" s="358"/>
      <c r="L146" s="353"/>
      <c r="N146" s="260"/>
    </row>
    <row r="147" ht="12.0" customHeight="1">
      <c r="A147" s="359"/>
      <c r="B147" s="262"/>
      <c r="C147" s="262"/>
      <c r="D147" s="267"/>
      <c r="E147" s="267"/>
      <c r="F147" s="267"/>
      <c r="G147" s="267"/>
      <c r="H147" s="261"/>
      <c r="I147" s="358"/>
      <c r="J147" s="358"/>
      <c r="K147" s="358"/>
      <c r="L147" s="353"/>
      <c r="N147" s="260"/>
    </row>
    <row r="148" ht="12.0" customHeight="1">
      <c r="A148" s="359"/>
      <c r="B148" s="262"/>
      <c r="C148" s="262"/>
      <c r="D148" s="267"/>
      <c r="E148" s="267"/>
      <c r="F148" s="267"/>
      <c r="G148" s="267"/>
      <c r="H148" s="261"/>
      <c r="I148" s="358"/>
      <c r="J148" s="358"/>
      <c r="K148" s="358"/>
      <c r="L148" s="353"/>
      <c r="N148" s="260"/>
    </row>
    <row r="149" ht="12.0" customHeight="1">
      <c r="A149" s="359"/>
      <c r="B149" s="262"/>
      <c r="C149" s="262"/>
      <c r="D149" s="267"/>
      <c r="E149" s="267"/>
      <c r="F149" s="267"/>
      <c r="G149" s="267"/>
      <c r="H149" s="261"/>
      <c r="I149" s="358"/>
      <c r="J149" s="358"/>
      <c r="K149" s="358"/>
      <c r="L149" s="353"/>
      <c r="N149" s="260"/>
    </row>
    <row r="150" ht="12.0" customHeight="1">
      <c r="A150" s="359"/>
      <c r="B150" s="262"/>
      <c r="C150" s="262"/>
      <c r="D150" s="267"/>
      <c r="E150" s="267"/>
      <c r="F150" s="267"/>
      <c r="G150" s="267"/>
      <c r="H150" s="261"/>
      <c r="I150" s="358"/>
      <c r="J150" s="358"/>
      <c r="K150" s="358"/>
      <c r="L150" s="353"/>
      <c r="N150" s="260"/>
    </row>
    <row r="151" ht="12.0" customHeight="1">
      <c r="A151" s="359"/>
      <c r="B151" s="262"/>
      <c r="C151" s="262"/>
      <c r="D151" s="267"/>
      <c r="E151" s="267"/>
      <c r="F151" s="267"/>
      <c r="G151" s="267"/>
      <c r="H151" s="261"/>
      <c r="I151" s="358"/>
      <c r="J151" s="358"/>
      <c r="K151" s="358"/>
      <c r="L151" s="353"/>
      <c r="N151" s="260"/>
    </row>
    <row r="152" ht="12.0" customHeight="1">
      <c r="A152" s="359"/>
      <c r="B152" s="262"/>
      <c r="C152" s="262"/>
      <c r="D152" s="267"/>
      <c r="E152" s="267"/>
      <c r="F152" s="267"/>
      <c r="G152" s="267"/>
      <c r="H152" s="261"/>
      <c r="I152" s="358"/>
      <c r="J152" s="358"/>
      <c r="K152" s="358"/>
      <c r="L152" s="353"/>
      <c r="N152" s="260"/>
    </row>
    <row r="153" ht="12.0" customHeight="1">
      <c r="A153" s="359"/>
      <c r="B153" s="262"/>
      <c r="C153" s="262"/>
      <c r="D153" s="267"/>
      <c r="E153" s="267"/>
      <c r="F153" s="267"/>
      <c r="G153" s="267"/>
      <c r="H153" s="261"/>
      <c r="I153" s="358"/>
      <c r="J153" s="358"/>
      <c r="K153" s="358"/>
      <c r="L153" s="353"/>
      <c r="N153" s="260"/>
    </row>
    <row r="154" ht="12.0" customHeight="1">
      <c r="A154" s="359"/>
      <c r="B154" s="262"/>
      <c r="C154" s="262"/>
      <c r="D154" s="267"/>
      <c r="E154" s="267"/>
      <c r="F154" s="267"/>
      <c r="G154" s="267"/>
      <c r="H154" s="261"/>
      <c r="I154" s="358"/>
      <c r="J154" s="358"/>
      <c r="K154" s="358"/>
      <c r="L154" s="353"/>
      <c r="N154" s="260"/>
    </row>
    <row r="155" ht="12.0" customHeight="1">
      <c r="A155" s="359"/>
      <c r="B155" s="262"/>
      <c r="C155" s="262"/>
      <c r="D155" s="267"/>
      <c r="E155" s="267"/>
      <c r="F155" s="267"/>
      <c r="G155" s="267"/>
      <c r="H155" s="261"/>
      <c r="I155" s="358"/>
      <c r="J155" s="358"/>
      <c r="K155" s="358"/>
      <c r="L155" s="353"/>
      <c r="N155" s="260"/>
    </row>
    <row r="156" ht="12.0" customHeight="1">
      <c r="A156" s="359"/>
      <c r="B156" s="262"/>
      <c r="C156" s="262"/>
      <c r="D156" s="267"/>
      <c r="E156" s="267"/>
      <c r="F156" s="267"/>
      <c r="G156" s="267"/>
      <c r="H156" s="261"/>
      <c r="I156" s="358"/>
      <c r="J156" s="358"/>
      <c r="K156" s="358"/>
      <c r="L156" s="353"/>
      <c r="N156" s="260"/>
    </row>
    <row r="157" ht="12.0" customHeight="1">
      <c r="A157" s="359"/>
      <c r="B157" s="262"/>
      <c r="C157" s="262"/>
      <c r="D157" s="267"/>
      <c r="E157" s="267"/>
      <c r="F157" s="267"/>
      <c r="G157" s="267"/>
      <c r="H157" s="261"/>
      <c r="I157" s="358"/>
      <c r="J157" s="358"/>
      <c r="K157" s="358"/>
      <c r="L157" s="353"/>
      <c r="N157" s="260"/>
    </row>
    <row r="158" ht="12.0" customHeight="1">
      <c r="A158" s="359"/>
      <c r="B158" s="262"/>
      <c r="C158" s="262"/>
      <c r="D158" s="267"/>
      <c r="E158" s="267"/>
      <c r="F158" s="267"/>
      <c r="G158" s="267"/>
      <c r="H158" s="261"/>
      <c r="I158" s="358"/>
      <c r="J158" s="358"/>
      <c r="K158" s="358"/>
      <c r="L158" s="353"/>
      <c r="N158" s="260"/>
    </row>
    <row r="159" ht="12.0" customHeight="1">
      <c r="A159" s="359"/>
      <c r="B159" s="262"/>
      <c r="C159" s="262"/>
      <c r="D159" s="267"/>
      <c r="E159" s="267"/>
      <c r="F159" s="267"/>
      <c r="G159" s="267"/>
      <c r="H159" s="261"/>
      <c r="I159" s="358"/>
      <c r="J159" s="358"/>
      <c r="K159" s="358"/>
      <c r="L159" s="353"/>
      <c r="N159" s="260"/>
    </row>
    <row r="160" ht="12.0" customHeight="1">
      <c r="A160" s="359"/>
      <c r="B160" s="262"/>
      <c r="C160" s="262"/>
      <c r="D160" s="267"/>
      <c r="E160" s="267"/>
      <c r="F160" s="267"/>
      <c r="G160" s="267"/>
      <c r="H160" s="261"/>
      <c r="I160" s="358"/>
      <c r="J160" s="358"/>
      <c r="K160" s="358"/>
      <c r="L160" s="353"/>
      <c r="N160" s="260"/>
    </row>
    <row r="161" ht="12.0" customHeight="1">
      <c r="A161" s="359"/>
      <c r="B161" s="262"/>
      <c r="C161" s="262"/>
      <c r="D161" s="267"/>
      <c r="E161" s="267"/>
      <c r="F161" s="267"/>
      <c r="G161" s="267"/>
      <c r="H161" s="261"/>
      <c r="I161" s="358"/>
      <c r="J161" s="358"/>
      <c r="K161" s="358"/>
      <c r="L161" s="353"/>
      <c r="N161" s="260"/>
    </row>
    <row r="162" ht="12.0" customHeight="1">
      <c r="A162" s="359"/>
      <c r="B162" s="262"/>
      <c r="C162" s="262"/>
      <c r="D162" s="267"/>
      <c r="E162" s="267"/>
      <c r="F162" s="267"/>
      <c r="G162" s="267"/>
      <c r="H162" s="261"/>
      <c r="I162" s="358"/>
      <c r="J162" s="358"/>
      <c r="K162" s="358"/>
      <c r="L162" s="353"/>
      <c r="N162" s="260"/>
    </row>
    <row r="163" ht="12.0" customHeight="1">
      <c r="A163" s="359"/>
      <c r="B163" s="262"/>
      <c r="C163" s="262"/>
      <c r="D163" s="267"/>
      <c r="E163" s="267"/>
      <c r="F163" s="267"/>
      <c r="G163" s="267"/>
      <c r="H163" s="261"/>
      <c r="I163" s="358"/>
      <c r="J163" s="358"/>
      <c r="K163" s="358"/>
      <c r="L163" s="353"/>
      <c r="N163" s="260"/>
    </row>
    <row r="164" ht="12.0" customHeight="1">
      <c r="A164" s="359"/>
      <c r="B164" s="262"/>
      <c r="C164" s="262"/>
      <c r="D164" s="267"/>
      <c r="E164" s="267"/>
      <c r="F164" s="267"/>
      <c r="G164" s="267"/>
      <c r="H164" s="261"/>
      <c r="I164" s="358"/>
      <c r="J164" s="358"/>
      <c r="K164" s="358"/>
      <c r="L164" s="353"/>
      <c r="N164" s="260"/>
    </row>
    <row r="165" ht="12.0" customHeight="1">
      <c r="A165" s="359"/>
      <c r="B165" s="262"/>
      <c r="C165" s="262"/>
      <c r="D165" s="267"/>
      <c r="E165" s="267"/>
      <c r="F165" s="267"/>
      <c r="G165" s="267"/>
      <c r="H165" s="261"/>
      <c r="I165" s="358"/>
      <c r="J165" s="358"/>
      <c r="K165" s="358"/>
      <c r="L165" s="353"/>
      <c r="N165" s="260"/>
    </row>
    <row r="166" ht="12.0" customHeight="1">
      <c r="A166" s="359"/>
      <c r="B166" s="262"/>
      <c r="C166" s="262"/>
      <c r="D166" s="267"/>
      <c r="E166" s="267"/>
      <c r="F166" s="267"/>
      <c r="G166" s="267"/>
      <c r="H166" s="261"/>
      <c r="I166" s="358"/>
      <c r="J166" s="358"/>
      <c r="K166" s="358"/>
      <c r="L166" s="353"/>
      <c r="N166" s="260"/>
    </row>
    <row r="167" ht="12.0" customHeight="1">
      <c r="A167" s="359"/>
      <c r="B167" s="262"/>
      <c r="C167" s="262"/>
      <c r="D167" s="267"/>
      <c r="E167" s="267"/>
      <c r="F167" s="267"/>
      <c r="G167" s="267"/>
      <c r="H167" s="261"/>
      <c r="I167" s="358"/>
      <c r="J167" s="358"/>
      <c r="K167" s="358"/>
      <c r="L167" s="353"/>
      <c r="N167" s="260"/>
    </row>
    <row r="168" ht="12.0" customHeight="1">
      <c r="A168" s="359"/>
      <c r="B168" s="262"/>
      <c r="C168" s="262"/>
      <c r="D168" s="267"/>
      <c r="E168" s="267"/>
      <c r="F168" s="267"/>
      <c r="G168" s="267"/>
      <c r="H168" s="261"/>
      <c r="I168" s="358"/>
      <c r="J168" s="358"/>
      <c r="K168" s="358"/>
      <c r="L168" s="353"/>
      <c r="N168" s="260"/>
    </row>
    <row r="169" ht="12.0" customHeight="1">
      <c r="A169" s="359"/>
      <c r="B169" s="262"/>
      <c r="C169" s="262"/>
      <c r="D169" s="267"/>
      <c r="E169" s="267"/>
      <c r="F169" s="267"/>
      <c r="G169" s="267"/>
      <c r="H169" s="261"/>
      <c r="I169" s="358"/>
      <c r="J169" s="358"/>
      <c r="K169" s="358"/>
      <c r="L169" s="353"/>
      <c r="N169" s="260"/>
    </row>
    <row r="170" ht="12.0" customHeight="1">
      <c r="A170" s="359"/>
      <c r="B170" s="262"/>
      <c r="C170" s="262"/>
      <c r="D170" s="267"/>
      <c r="E170" s="267"/>
      <c r="F170" s="267"/>
      <c r="G170" s="267"/>
      <c r="H170" s="261"/>
      <c r="I170" s="358"/>
      <c r="J170" s="358"/>
      <c r="K170" s="358"/>
      <c r="L170" s="353"/>
      <c r="N170" s="260"/>
    </row>
    <row r="171" ht="12.0" customHeight="1">
      <c r="A171" s="359"/>
      <c r="B171" s="262"/>
      <c r="C171" s="262"/>
      <c r="D171" s="267"/>
      <c r="E171" s="267"/>
      <c r="F171" s="267"/>
      <c r="G171" s="267"/>
      <c r="H171" s="261"/>
      <c r="I171" s="358"/>
      <c r="J171" s="358"/>
      <c r="K171" s="358"/>
      <c r="L171" s="353"/>
      <c r="N171" s="260"/>
    </row>
    <row r="172" ht="12.0" customHeight="1">
      <c r="A172" s="359"/>
      <c r="B172" s="262"/>
      <c r="C172" s="262"/>
      <c r="D172" s="267"/>
      <c r="E172" s="267"/>
      <c r="F172" s="267"/>
      <c r="G172" s="267"/>
      <c r="H172" s="261"/>
      <c r="I172" s="358"/>
      <c r="J172" s="358"/>
      <c r="K172" s="358"/>
      <c r="L172" s="353"/>
      <c r="N172" s="260"/>
    </row>
    <row r="173" ht="12.0" customHeight="1">
      <c r="A173" s="359"/>
      <c r="B173" s="262"/>
      <c r="C173" s="262"/>
      <c r="D173" s="267"/>
      <c r="E173" s="267"/>
      <c r="F173" s="267"/>
      <c r="G173" s="267"/>
      <c r="H173" s="261"/>
      <c r="I173" s="358"/>
      <c r="J173" s="358"/>
      <c r="K173" s="358"/>
      <c r="L173" s="353"/>
      <c r="N173" s="260"/>
    </row>
    <row r="174" ht="12.0" customHeight="1">
      <c r="A174" s="359"/>
      <c r="B174" s="262"/>
      <c r="C174" s="262"/>
      <c r="D174" s="267"/>
      <c r="E174" s="267"/>
      <c r="F174" s="267"/>
      <c r="G174" s="267"/>
      <c r="H174" s="261"/>
      <c r="I174" s="358"/>
      <c r="J174" s="358"/>
      <c r="K174" s="358"/>
      <c r="L174" s="353"/>
      <c r="N174" s="260"/>
    </row>
    <row r="175" ht="12.0" customHeight="1">
      <c r="A175" s="359"/>
      <c r="B175" s="262"/>
      <c r="C175" s="262"/>
      <c r="D175" s="267"/>
      <c r="E175" s="267"/>
      <c r="F175" s="267"/>
      <c r="G175" s="267"/>
      <c r="H175" s="261"/>
      <c r="I175" s="358"/>
      <c r="J175" s="358"/>
      <c r="K175" s="358"/>
      <c r="L175" s="353"/>
      <c r="N175" s="260"/>
    </row>
    <row r="176" ht="12.0" customHeight="1">
      <c r="A176" s="359"/>
      <c r="B176" s="262"/>
      <c r="C176" s="262"/>
      <c r="D176" s="267"/>
      <c r="E176" s="267"/>
      <c r="F176" s="267"/>
      <c r="G176" s="267"/>
      <c r="H176" s="261"/>
      <c r="I176" s="358"/>
      <c r="J176" s="358"/>
      <c r="K176" s="358"/>
      <c r="L176" s="353"/>
      <c r="N176" s="260"/>
    </row>
    <row r="177" ht="12.0" customHeight="1">
      <c r="A177" s="359"/>
      <c r="B177" s="262"/>
      <c r="C177" s="262"/>
      <c r="D177" s="267"/>
      <c r="E177" s="267"/>
      <c r="F177" s="267"/>
      <c r="G177" s="267"/>
      <c r="H177" s="261"/>
      <c r="I177" s="358"/>
      <c r="J177" s="358"/>
      <c r="K177" s="358"/>
      <c r="L177" s="353"/>
      <c r="N177" s="260"/>
    </row>
    <row r="178" ht="12.0" customHeight="1">
      <c r="A178" s="359"/>
      <c r="B178" s="262"/>
      <c r="C178" s="262"/>
      <c r="D178" s="267"/>
      <c r="E178" s="267"/>
      <c r="F178" s="267"/>
      <c r="G178" s="267"/>
      <c r="H178" s="261"/>
      <c r="I178" s="358"/>
      <c r="J178" s="358"/>
      <c r="K178" s="358"/>
      <c r="L178" s="353"/>
      <c r="N178" s="260"/>
    </row>
    <row r="179" ht="12.0" customHeight="1">
      <c r="A179" s="359"/>
      <c r="B179" s="262"/>
      <c r="C179" s="262"/>
      <c r="D179" s="267"/>
      <c r="E179" s="267"/>
      <c r="F179" s="267"/>
      <c r="G179" s="267"/>
      <c r="H179" s="261"/>
      <c r="I179" s="358"/>
      <c r="J179" s="358"/>
      <c r="K179" s="358"/>
      <c r="L179" s="353"/>
      <c r="N179" s="260"/>
    </row>
    <row r="180" ht="12.0" customHeight="1">
      <c r="A180" s="359"/>
      <c r="B180" s="262"/>
      <c r="C180" s="262"/>
      <c r="D180" s="267"/>
      <c r="E180" s="267"/>
      <c r="F180" s="267"/>
      <c r="G180" s="267"/>
      <c r="H180" s="261"/>
      <c r="I180" s="358"/>
      <c r="J180" s="358"/>
      <c r="K180" s="358"/>
      <c r="L180" s="353"/>
      <c r="N180" s="260"/>
    </row>
    <row r="181" ht="12.0" customHeight="1">
      <c r="A181" s="359"/>
      <c r="B181" s="262"/>
      <c r="C181" s="262"/>
      <c r="D181" s="267"/>
      <c r="E181" s="267"/>
      <c r="F181" s="267"/>
      <c r="G181" s="267"/>
      <c r="H181" s="261"/>
      <c r="I181" s="358"/>
      <c r="J181" s="358"/>
      <c r="K181" s="358"/>
      <c r="L181" s="353"/>
      <c r="N181" s="260"/>
    </row>
    <row r="182" ht="12.0" customHeight="1">
      <c r="A182" s="359"/>
      <c r="B182" s="262"/>
      <c r="C182" s="262"/>
      <c r="D182" s="267"/>
      <c r="E182" s="267"/>
      <c r="F182" s="267"/>
      <c r="G182" s="267"/>
      <c r="H182" s="261"/>
      <c r="I182" s="358"/>
      <c r="J182" s="358"/>
      <c r="K182" s="358"/>
      <c r="L182" s="353"/>
      <c r="N182" s="260"/>
    </row>
    <row r="183" ht="12.0" customHeight="1">
      <c r="A183" s="359"/>
      <c r="B183" s="262"/>
      <c r="C183" s="262"/>
      <c r="D183" s="267"/>
      <c r="E183" s="267"/>
      <c r="F183" s="267"/>
      <c r="G183" s="267"/>
      <c r="H183" s="261"/>
      <c r="I183" s="358"/>
      <c r="J183" s="358"/>
      <c r="K183" s="358"/>
      <c r="L183" s="353"/>
      <c r="N183" s="260"/>
    </row>
    <row r="184" ht="12.0" customHeight="1">
      <c r="A184" s="359"/>
      <c r="B184" s="262"/>
      <c r="C184" s="262"/>
      <c r="D184" s="267"/>
      <c r="E184" s="267"/>
      <c r="F184" s="267"/>
      <c r="G184" s="267"/>
      <c r="H184" s="261"/>
      <c r="I184" s="358"/>
      <c r="J184" s="358"/>
      <c r="K184" s="358"/>
      <c r="L184" s="353"/>
      <c r="N184" s="260"/>
    </row>
    <row r="185" ht="12.0" customHeight="1">
      <c r="A185" s="359"/>
      <c r="B185" s="262"/>
      <c r="C185" s="262"/>
      <c r="D185" s="267"/>
      <c r="E185" s="267"/>
      <c r="F185" s="267"/>
      <c r="G185" s="267"/>
      <c r="H185" s="261"/>
      <c r="I185" s="358"/>
      <c r="J185" s="358"/>
      <c r="K185" s="358"/>
      <c r="L185" s="353"/>
      <c r="N185" s="260"/>
    </row>
    <row r="186" ht="12.0" customHeight="1">
      <c r="A186" s="359"/>
      <c r="B186" s="262"/>
      <c r="C186" s="262"/>
      <c r="D186" s="267"/>
      <c r="E186" s="267"/>
      <c r="F186" s="267"/>
      <c r="G186" s="267"/>
      <c r="H186" s="261"/>
      <c r="I186" s="358"/>
      <c r="J186" s="358"/>
      <c r="K186" s="358"/>
      <c r="L186" s="353"/>
      <c r="N186" s="260"/>
    </row>
    <row r="187" ht="12.0" customHeight="1">
      <c r="A187" s="359"/>
      <c r="B187" s="262"/>
      <c r="C187" s="262"/>
      <c r="D187" s="267"/>
      <c r="E187" s="267"/>
      <c r="F187" s="267"/>
      <c r="G187" s="267"/>
      <c r="H187" s="261"/>
      <c r="I187" s="358"/>
      <c r="J187" s="358"/>
      <c r="K187" s="358"/>
      <c r="L187" s="353"/>
      <c r="N187" s="260"/>
    </row>
    <row r="188" ht="12.0" customHeight="1">
      <c r="A188" s="359"/>
      <c r="B188" s="262"/>
      <c r="C188" s="262"/>
      <c r="D188" s="267"/>
      <c r="E188" s="267"/>
      <c r="F188" s="267"/>
      <c r="G188" s="267"/>
      <c r="H188" s="261"/>
      <c r="I188" s="358"/>
      <c r="J188" s="358"/>
      <c r="K188" s="358"/>
      <c r="L188" s="353"/>
      <c r="N188" s="260"/>
    </row>
    <row r="189" ht="12.0" customHeight="1">
      <c r="A189" s="359"/>
      <c r="B189" s="262"/>
      <c r="C189" s="262"/>
      <c r="D189" s="267"/>
      <c r="E189" s="267"/>
      <c r="F189" s="267"/>
      <c r="G189" s="267"/>
      <c r="H189" s="261"/>
      <c r="I189" s="358"/>
      <c r="J189" s="358"/>
      <c r="K189" s="358"/>
      <c r="L189" s="353"/>
      <c r="N189" s="260"/>
    </row>
    <row r="190" ht="12.0" customHeight="1">
      <c r="A190" s="359"/>
      <c r="B190" s="262"/>
      <c r="C190" s="262"/>
      <c r="D190" s="267"/>
      <c r="E190" s="267"/>
      <c r="F190" s="267"/>
      <c r="G190" s="267"/>
      <c r="H190" s="261"/>
      <c r="I190" s="358"/>
      <c r="J190" s="358"/>
      <c r="K190" s="358"/>
      <c r="L190" s="353"/>
      <c r="N190" s="260"/>
    </row>
    <row r="191" ht="12.0" customHeight="1">
      <c r="A191" s="359"/>
      <c r="B191" s="262"/>
      <c r="C191" s="262"/>
      <c r="D191" s="267"/>
      <c r="E191" s="267"/>
      <c r="F191" s="267"/>
      <c r="G191" s="267"/>
      <c r="H191" s="261"/>
      <c r="I191" s="358"/>
      <c r="J191" s="358"/>
      <c r="K191" s="358"/>
      <c r="L191" s="353"/>
      <c r="N191" s="260"/>
    </row>
    <row r="192" ht="12.0" customHeight="1">
      <c r="A192" s="359"/>
      <c r="B192" s="262"/>
      <c r="C192" s="262"/>
      <c r="D192" s="267"/>
      <c r="E192" s="267"/>
      <c r="F192" s="267"/>
      <c r="G192" s="267"/>
      <c r="H192" s="261"/>
      <c r="I192" s="358"/>
      <c r="J192" s="358"/>
      <c r="K192" s="358"/>
      <c r="L192" s="353"/>
      <c r="N192" s="260"/>
    </row>
    <row r="193" ht="12.0" customHeight="1">
      <c r="A193" s="359"/>
      <c r="B193" s="262"/>
      <c r="C193" s="262"/>
      <c r="D193" s="267"/>
      <c r="E193" s="267"/>
      <c r="F193" s="267"/>
      <c r="G193" s="267"/>
      <c r="H193" s="261"/>
      <c r="I193" s="358"/>
      <c r="J193" s="358"/>
      <c r="K193" s="358"/>
      <c r="L193" s="353"/>
      <c r="N193" s="260"/>
    </row>
    <row r="194" ht="12.0" customHeight="1">
      <c r="A194" s="359"/>
      <c r="B194" s="262"/>
      <c r="C194" s="262"/>
      <c r="D194" s="267"/>
      <c r="E194" s="267"/>
      <c r="F194" s="267"/>
      <c r="G194" s="267"/>
      <c r="H194" s="261"/>
      <c r="I194" s="358"/>
      <c r="J194" s="358"/>
      <c r="K194" s="358"/>
      <c r="L194" s="353"/>
      <c r="N194" s="260"/>
    </row>
    <row r="195" ht="12.0" customHeight="1">
      <c r="A195" s="359"/>
      <c r="B195" s="262"/>
      <c r="C195" s="262"/>
      <c r="D195" s="267"/>
      <c r="E195" s="267"/>
      <c r="F195" s="267"/>
      <c r="G195" s="267"/>
      <c r="H195" s="261"/>
      <c r="I195" s="358"/>
      <c r="J195" s="358"/>
      <c r="K195" s="358"/>
      <c r="L195" s="353"/>
      <c r="N195" s="260"/>
    </row>
    <row r="196" ht="12.0" customHeight="1">
      <c r="A196" s="359"/>
      <c r="B196" s="262"/>
      <c r="C196" s="262"/>
      <c r="D196" s="267"/>
      <c r="E196" s="267"/>
      <c r="F196" s="267"/>
      <c r="G196" s="267"/>
      <c r="H196" s="261"/>
      <c r="I196" s="358"/>
      <c r="J196" s="358"/>
      <c r="K196" s="358"/>
      <c r="L196" s="353"/>
      <c r="N196" s="260"/>
    </row>
    <row r="197" ht="12.0" customHeight="1">
      <c r="A197" s="359"/>
      <c r="B197" s="262"/>
      <c r="C197" s="262"/>
      <c r="D197" s="267"/>
      <c r="E197" s="267"/>
      <c r="F197" s="267"/>
      <c r="G197" s="267"/>
      <c r="H197" s="261"/>
      <c r="I197" s="358"/>
      <c r="J197" s="358"/>
      <c r="K197" s="358"/>
      <c r="L197" s="353"/>
      <c r="N197" s="260"/>
    </row>
    <row r="198" ht="12.0" customHeight="1">
      <c r="A198" s="359"/>
      <c r="B198" s="262"/>
      <c r="C198" s="262"/>
      <c r="D198" s="267"/>
      <c r="E198" s="267"/>
      <c r="F198" s="267"/>
      <c r="G198" s="267"/>
      <c r="H198" s="261"/>
      <c r="I198" s="358"/>
      <c r="J198" s="358"/>
      <c r="K198" s="358"/>
      <c r="L198" s="353"/>
      <c r="N198" s="260"/>
    </row>
    <row r="199" ht="12.0" customHeight="1">
      <c r="A199" s="359"/>
      <c r="B199" s="262"/>
      <c r="C199" s="262"/>
      <c r="D199" s="267"/>
      <c r="E199" s="267"/>
      <c r="F199" s="267"/>
      <c r="G199" s="267"/>
      <c r="H199" s="261"/>
      <c r="I199" s="358"/>
      <c r="J199" s="358"/>
      <c r="K199" s="358"/>
      <c r="L199" s="353"/>
      <c r="N199" s="260"/>
    </row>
    <row r="200" ht="12.0" customHeight="1">
      <c r="A200" s="359"/>
      <c r="B200" s="262"/>
      <c r="C200" s="262"/>
      <c r="D200" s="267"/>
      <c r="E200" s="267"/>
      <c r="F200" s="267"/>
      <c r="G200" s="267"/>
      <c r="H200" s="261"/>
      <c r="I200" s="358"/>
      <c r="J200" s="358"/>
      <c r="K200" s="358"/>
      <c r="L200" s="353"/>
      <c r="N200" s="260"/>
    </row>
    <row r="201" ht="12.0" customHeight="1">
      <c r="A201" s="359"/>
      <c r="B201" s="262"/>
      <c r="C201" s="262"/>
      <c r="D201" s="267"/>
      <c r="E201" s="267"/>
      <c r="F201" s="267"/>
      <c r="G201" s="267"/>
      <c r="H201" s="261"/>
      <c r="I201" s="358"/>
      <c r="J201" s="358"/>
      <c r="K201" s="358"/>
      <c r="L201" s="353"/>
      <c r="N201" s="260"/>
    </row>
    <row r="202" ht="12.0" customHeight="1">
      <c r="A202" s="359"/>
      <c r="B202" s="262"/>
      <c r="C202" s="262"/>
      <c r="D202" s="267"/>
      <c r="E202" s="267"/>
      <c r="F202" s="267"/>
      <c r="G202" s="267"/>
      <c r="H202" s="261"/>
      <c r="I202" s="358"/>
      <c r="J202" s="358"/>
      <c r="K202" s="358"/>
      <c r="L202" s="353"/>
      <c r="N202" s="260"/>
    </row>
    <row r="203" ht="12.0" customHeight="1">
      <c r="A203" s="359"/>
      <c r="B203" s="262"/>
      <c r="C203" s="262"/>
      <c r="D203" s="267"/>
      <c r="E203" s="267"/>
      <c r="F203" s="267"/>
      <c r="G203" s="267"/>
      <c r="H203" s="261"/>
      <c r="I203" s="358"/>
      <c r="J203" s="358"/>
      <c r="K203" s="358"/>
      <c r="L203" s="353"/>
      <c r="N203" s="260"/>
    </row>
    <row r="204" ht="12.0" customHeight="1">
      <c r="A204" s="359"/>
      <c r="B204" s="262"/>
      <c r="C204" s="262"/>
      <c r="D204" s="267"/>
      <c r="E204" s="267"/>
      <c r="F204" s="267"/>
      <c r="G204" s="267"/>
      <c r="H204" s="261"/>
      <c r="I204" s="358"/>
      <c r="J204" s="358"/>
      <c r="K204" s="358"/>
      <c r="L204" s="353"/>
      <c r="N204" s="260"/>
    </row>
    <row r="205" ht="12.0" customHeight="1">
      <c r="A205" s="359"/>
      <c r="B205" s="262"/>
      <c r="C205" s="262"/>
      <c r="D205" s="267"/>
      <c r="E205" s="267"/>
      <c r="F205" s="267"/>
      <c r="G205" s="267"/>
      <c r="H205" s="261"/>
      <c r="I205" s="358"/>
      <c r="J205" s="358"/>
      <c r="K205" s="358"/>
      <c r="L205" s="353"/>
      <c r="N205" s="260"/>
    </row>
    <row r="206" ht="12.0" customHeight="1">
      <c r="A206" s="359"/>
      <c r="B206" s="262"/>
      <c r="C206" s="262"/>
      <c r="D206" s="267"/>
      <c r="E206" s="267"/>
      <c r="F206" s="267"/>
      <c r="G206" s="267"/>
      <c r="H206" s="261"/>
      <c r="I206" s="358"/>
      <c r="J206" s="358"/>
      <c r="K206" s="358"/>
      <c r="L206" s="353"/>
      <c r="N206" s="260"/>
    </row>
    <row r="207" ht="12.0" customHeight="1">
      <c r="A207" s="359"/>
      <c r="B207" s="262"/>
      <c r="C207" s="262"/>
      <c r="D207" s="267"/>
      <c r="E207" s="267"/>
      <c r="F207" s="267"/>
      <c r="G207" s="267"/>
      <c r="H207" s="261"/>
      <c r="I207" s="358"/>
      <c r="J207" s="358"/>
      <c r="K207" s="358"/>
      <c r="L207" s="353"/>
      <c r="N207" s="260"/>
    </row>
    <row r="208" ht="12.0" customHeight="1">
      <c r="A208" s="359"/>
      <c r="B208" s="262"/>
      <c r="C208" s="262"/>
      <c r="D208" s="267"/>
      <c r="E208" s="267"/>
      <c r="F208" s="267"/>
      <c r="G208" s="267"/>
      <c r="H208" s="261"/>
      <c r="I208" s="358"/>
      <c r="J208" s="358"/>
      <c r="K208" s="358"/>
      <c r="L208" s="353"/>
      <c r="N208" s="260"/>
    </row>
    <row r="209" ht="12.0" customHeight="1">
      <c r="A209" s="359"/>
      <c r="B209" s="262"/>
      <c r="C209" s="262"/>
      <c r="D209" s="267"/>
      <c r="E209" s="267"/>
      <c r="F209" s="267"/>
      <c r="G209" s="267"/>
      <c r="H209" s="261"/>
      <c r="I209" s="358"/>
      <c r="J209" s="358"/>
      <c r="K209" s="358"/>
      <c r="L209" s="353"/>
      <c r="N209" s="260"/>
    </row>
    <row r="210" ht="12.0" customHeight="1">
      <c r="A210" s="359"/>
      <c r="B210" s="262"/>
      <c r="C210" s="262"/>
      <c r="D210" s="267"/>
      <c r="E210" s="267"/>
      <c r="F210" s="267"/>
      <c r="G210" s="267"/>
      <c r="H210" s="261"/>
      <c r="I210" s="358"/>
      <c r="J210" s="358"/>
      <c r="K210" s="358"/>
      <c r="L210" s="353"/>
      <c r="N210" s="260"/>
    </row>
    <row r="211" ht="12.0" customHeight="1">
      <c r="A211" s="359"/>
      <c r="B211" s="262"/>
      <c r="C211" s="262"/>
      <c r="D211" s="267"/>
      <c r="E211" s="267"/>
      <c r="F211" s="267"/>
      <c r="G211" s="267"/>
      <c r="H211" s="261"/>
      <c r="I211" s="358"/>
      <c r="J211" s="358"/>
      <c r="K211" s="358"/>
      <c r="L211" s="353"/>
      <c r="N211" s="260"/>
    </row>
    <row r="212" ht="12.0" customHeight="1">
      <c r="A212" s="359"/>
      <c r="B212" s="262"/>
      <c r="C212" s="262"/>
      <c r="D212" s="267"/>
      <c r="E212" s="267"/>
      <c r="F212" s="267"/>
      <c r="G212" s="267"/>
      <c r="H212" s="261"/>
      <c r="I212" s="358"/>
      <c r="J212" s="358"/>
      <c r="K212" s="358"/>
      <c r="L212" s="353"/>
      <c r="N212" s="260"/>
    </row>
    <row r="213" ht="12.0" customHeight="1">
      <c r="A213" s="359"/>
      <c r="B213" s="262"/>
      <c r="C213" s="262"/>
      <c r="D213" s="267"/>
      <c r="E213" s="267"/>
      <c r="F213" s="267"/>
      <c r="G213" s="267"/>
      <c r="H213" s="261"/>
      <c r="I213" s="358"/>
      <c r="J213" s="358"/>
      <c r="K213" s="358"/>
      <c r="L213" s="353"/>
      <c r="N213" s="260"/>
    </row>
    <row r="214" ht="12.0" customHeight="1">
      <c r="A214" s="359"/>
      <c r="B214" s="262"/>
      <c r="C214" s="262"/>
      <c r="D214" s="267"/>
      <c r="E214" s="267"/>
      <c r="F214" s="267"/>
      <c r="G214" s="267"/>
      <c r="H214" s="261"/>
      <c r="I214" s="358"/>
      <c r="J214" s="358"/>
      <c r="K214" s="358"/>
      <c r="L214" s="353"/>
      <c r="N214" s="260"/>
    </row>
    <row r="215" ht="12.0" customHeight="1">
      <c r="A215" s="359"/>
      <c r="B215" s="262"/>
      <c r="C215" s="262"/>
      <c r="D215" s="267"/>
      <c r="E215" s="267"/>
      <c r="F215" s="267"/>
      <c r="G215" s="267"/>
      <c r="H215" s="261"/>
      <c r="I215" s="358"/>
      <c r="J215" s="358"/>
      <c r="K215" s="358"/>
      <c r="L215" s="353"/>
      <c r="N215" s="260"/>
    </row>
    <row r="216" ht="12.0" customHeight="1">
      <c r="A216" s="359"/>
      <c r="B216" s="262"/>
      <c r="C216" s="262"/>
      <c r="D216" s="267"/>
      <c r="E216" s="267"/>
      <c r="F216" s="267"/>
      <c r="G216" s="267"/>
      <c r="H216" s="261"/>
      <c r="I216" s="358"/>
      <c r="J216" s="358"/>
      <c r="K216" s="358"/>
      <c r="L216" s="353"/>
      <c r="N216" s="260"/>
    </row>
    <row r="217" ht="12.0" customHeight="1">
      <c r="A217" s="359"/>
      <c r="B217" s="262"/>
      <c r="C217" s="262"/>
      <c r="D217" s="267"/>
      <c r="E217" s="267"/>
      <c r="F217" s="267"/>
      <c r="G217" s="267"/>
      <c r="H217" s="261"/>
      <c r="I217" s="358"/>
      <c r="J217" s="358"/>
      <c r="K217" s="358"/>
      <c r="L217" s="353"/>
      <c r="N217" s="260"/>
    </row>
    <row r="218" ht="12.0" customHeight="1">
      <c r="A218" s="359"/>
      <c r="B218" s="262"/>
      <c r="C218" s="262"/>
      <c r="D218" s="267"/>
      <c r="E218" s="267"/>
      <c r="F218" s="267"/>
      <c r="G218" s="267"/>
      <c r="H218" s="261"/>
      <c r="I218" s="358"/>
      <c r="J218" s="358"/>
      <c r="K218" s="358"/>
      <c r="L218" s="353"/>
      <c r="N218" s="260"/>
    </row>
    <row r="219" ht="12.0" customHeight="1">
      <c r="A219" s="359"/>
      <c r="B219" s="262"/>
      <c r="C219" s="262"/>
      <c r="D219" s="267"/>
      <c r="E219" s="267"/>
      <c r="F219" s="267"/>
      <c r="G219" s="267"/>
      <c r="H219" s="261"/>
      <c r="I219" s="358"/>
      <c r="J219" s="358"/>
      <c r="K219" s="358"/>
      <c r="L219" s="353"/>
      <c r="N219" s="260"/>
    </row>
    <row r="220" ht="12.0" customHeight="1">
      <c r="A220" s="359"/>
      <c r="B220" s="262"/>
      <c r="C220" s="262"/>
      <c r="D220" s="267"/>
      <c r="E220" s="267"/>
      <c r="F220" s="267"/>
      <c r="G220" s="267"/>
      <c r="H220" s="261"/>
      <c r="I220" s="358"/>
      <c r="J220" s="358"/>
      <c r="K220" s="358"/>
      <c r="L220" s="353"/>
      <c r="N220" s="260"/>
    </row>
    <row r="221" ht="12.0" customHeight="1">
      <c r="A221" s="359"/>
      <c r="B221" s="262"/>
      <c r="C221" s="262"/>
      <c r="D221" s="267"/>
      <c r="E221" s="267"/>
      <c r="F221" s="267"/>
      <c r="G221" s="267"/>
      <c r="H221" s="261"/>
      <c r="I221" s="358"/>
      <c r="J221" s="358"/>
      <c r="K221" s="358"/>
      <c r="L221" s="353"/>
      <c r="N221" s="260"/>
    </row>
    <row r="222" ht="12.0" customHeight="1">
      <c r="A222" s="359"/>
      <c r="B222" s="262"/>
      <c r="C222" s="262"/>
      <c r="D222" s="267"/>
      <c r="E222" s="267"/>
      <c r="F222" s="267"/>
      <c r="G222" s="267"/>
      <c r="H222" s="261"/>
      <c r="I222" s="358"/>
      <c r="J222" s="358"/>
      <c r="K222" s="358"/>
      <c r="L222" s="353"/>
      <c r="N222" s="260"/>
    </row>
    <row r="223" ht="12.0" customHeight="1">
      <c r="A223" s="359"/>
      <c r="B223" s="262"/>
      <c r="C223" s="262"/>
      <c r="D223" s="267"/>
      <c r="E223" s="267"/>
      <c r="F223" s="267"/>
      <c r="G223" s="267"/>
      <c r="H223" s="261"/>
      <c r="I223" s="358"/>
      <c r="J223" s="358"/>
      <c r="K223" s="358"/>
      <c r="L223" s="353"/>
      <c r="N223" s="260"/>
    </row>
    <row r="224" ht="12.0" customHeight="1">
      <c r="A224" s="359"/>
      <c r="B224" s="262"/>
      <c r="C224" s="262"/>
      <c r="D224" s="267"/>
      <c r="E224" s="267"/>
      <c r="F224" s="267"/>
      <c r="G224" s="267"/>
      <c r="H224" s="261"/>
      <c r="I224" s="358"/>
      <c r="J224" s="358"/>
      <c r="K224" s="358"/>
      <c r="L224" s="353"/>
      <c r="N224" s="260"/>
    </row>
    <row r="225" ht="12.0" customHeight="1">
      <c r="A225" s="359"/>
      <c r="B225" s="262"/>
      <c r="C225" s="262"/>
      <c r="D225" s="267"/>
      <c r="E225" s="267"/>
      <c r="F225" s="267"/>
      <c r="G225" s="267"/>
      <c r="H225" s="261"/>
      <c r="I225" s="358"/>
      <c r="J225" s="358"/>
      <c r="K225" s="358"/>
      <c r="L225" s="353"/>
      <c r="N225" s="260"/>
    </row>
    <row r="226" ht="12.0" customHeight="1">
      <c r="A226" s="359"/>
      <c r="B226" s="262"/>
      <c r="C226" s="262"/>
      <c r="D226" s="267"/>
      <c r="E226" s="267"/>
      <c r="F226" s="267"/>
      <c r="G226" s="267"/>
      <c r="H226" s="261"/>
      <c r="I226" s="358"/>
      <c r="J226" s="358"/>
      <c r="K226" s="358"/>
      <c r="L226" s="353"/>
      <c r="N226" s="260"/>
    </row>
    <row r="227" ht="12.0" customHeight="1">
      <c r="A227" s="359"/>
      <c r="B227" s="262"/>
      <c r="C227" s="262"/>
      <c r="D227" s="267"/>
      <c r="E227" s="267"/>
      <c r="F227" s="267"/>
      <c r="G227" s="267"/>
      <c r="H227" s="261"/>
      <c r="I227" s="358"/>
      <c r="J227" s="358"/>
      <c r="K227" s="358"/>
      <c r="L227" s="353"/>
      <c r="N227" s="260"/>
    </row>
    <row r="228" ht="12.0" customHeight="1">
      <c r="A228" s="359"/>
      <c r="B228" s="262"/>
      <c r="C228" s="262"/>
      <c r="D228" s="267"/>
      <c r="E228" s="267"/>
      <c r="F228" s="267"/>
      <c r="G228" s="267"/>
      <c r="H228" s="261"/>
      <c r="I228" s="358"/>
      <c r="J228" s="358"/>
      <c r="K228" s="358"/>
      <c r="L228" s="353"/>
      <c r="N228" s="260"/>
    </row>
    <row r="229" ht="12.0" customHeight="1">
      <c r="A229" s="359"/>
      <c r="B229" s="262"/>
      <c r="C229" s="262"/>
      <c r="D229" s="267"/>
      <c r="E229" s="267"/>
      <c r="F229" s="267"/>
      <c r="G229" s="267"/>
      <c r="H229" s="261"/>
      <c r="I229" s="358"/>
      <c r="J229" s="358"/>
      <c r="K229" s="358"/>
      <c r="L229" s="353"/>
      <c r="N229" s="260"/>
    </row>
    <row r="230" ht="12.0" customHeight="1">
      <c r="A230" s="359"/>
      <c r="B230" s="262"/>
      <c r="C230" s="262"/>
      <c r="D230" s="267"/>
      <c r="E230" s="267"/>
      <c r="F230" s="267"/>
      <c r="G230" s="267"/>
      <c r="H230" s="261"/>
      <c r="I230" s="358"/>
      <c r="J230" s="358"/>
      <c r="K230" s="358"/>
      <c r="L230" s="353"/>
      <c r="N230" s="260"/>
    </row>
    <row r="231" ht="12.0" customHeight="1">
      <c r="A231" s="359"/>
      <c r="B231" s="262"/>
      <c r="C231" s="262"/>
      <c r="D231" s="267"/>
      <c r="E231" s="267"/>
      <c r="F231" s="267"/>
      <c r="G231" s="267"/>
      <c r="H231" s="261"/>
      <c r="I231" s="358"/>
      <c r="J231" s="358"/>
      <c r="K231" s="358"/>
      <c r="L231" s="353"/>
      <c r="N231" s="260"/>
    </row>
    <row r="232" ht="12.0" customHeight="1">
      <c r="A232" s="359"/>
      <c r="B232" s="262"/>
      <c r="C232" s="262"/>
      <c r="D232" s="267"/>
      <c r="E232" s="267"/>
      <c r="F232" s="267"/>
      <c r="G232" s="267"/>
      <c r="H232" s="261"/>
      <c r="I232" s="358"/>
      <c r="J232" s="358"/>
      <c r="K232" s="358"/>
      <c r="L232" s="353"/>
      <c r="N232" s="260"/>
    </row>
    <row r="233" ht="12.0" customHeight="1">
      <c r="A233" s="359"/>
      <c r="B233" s="262"/>
      <c r="C233" s="262"/>
      <c r="D233" s="267"/>
      <c r="E233" s="267"/>
      <c r="F233" s="267"/>
      <c r="G233" s="267"/>
      <c r="H233" s="261"/>
      <c r="I233" s="358"/>
      <c r="J233" s="358"/>
      <c r="K233" s="358"/>
      <c r="L233" s="353"/>
      <c r="N233" s="260"/>
    </row>
    <row r="234" ht="12.0" customHeight="1">
      <c r="A234" s="359"/>
      <c r="B234" s="262"/>
      <c r="C234" s="262"/>
      <c r="D234" s="267"/>
      <c r="E234" s="267"/>
      <c r="F234" s="267"/>
      <c r="G234" s="267"/>
      <c r="H234" s="261"/>
      <c r="I234" s="358"/>
      <c r="J234" s="358"/>
      <c r="K234" s="358"/>
      <c r="L234" s="353"/>
      <c r="N234" s="260"/>
    </row>
    <row r="235" ht="12.0" customHeight="1">
      <c r="A235" s="359"/>
      <c r="B235" s="262"/>
      <c r="C235" s="262"/>
      <c r="D235" s="267"/>
      <c r="E235" s="267"/>
      <c r="F235" s="267"/>
      <c r="G235" s="267"/>
      <c r="H235" s="261"/>
      <c r="I235" s="358"/>
      <c r="J235" s="358"/>
      <c r="K235" s="358"/>
      <c r="L235" s="353"/>
      <c r="N235" s="260"/>
    </row>
    <row r="236" ht="12.0" customHeight="1">
      <c r="A236" s="359"/>
      <c r="B236" s="262"/>
      <c r="C236" s="262"/>
      <c r="D236" s="267"/>
      <c r="E236" s="267"/>
      <c r="F236" s="267"/>
      <c r="G236" s="267"/>
      <c r="H236" s="261"/>
      <c r="I236" s="358"/>
      <c r="J236" s="358"/>
      <c r="K236" s="358"/>
      <c r="L236" s="353"/>
      <c r="N236" s="260"/>
    </row>
    <row r="237" ht="12.0" customHeight="1">
      <c r="A237" s="359"/>
      <c r="B237" s="262"/>
      <c r="C237" s="262"/>
      <c r="D237" s="267"/>
      <c r="E237" s="267"/>
      <c r="F237" s="267"/>
      <c r="G237" s="267"/>
      <c r="H237" s="261"/>
      <c r="I237" s="358"/>
      <c r="J237" s="358"/>
      <c r="K237" s="358"/>
      <c r="L237" s="353"/>
      <c r="N237" s="260"/>
    </row>
    <row r="238" ht="12.0" customHeight="1">
      <c r="A238" s="359"/>
      <c r="B238" s="262"/>
      <c r="C238" s="262"/>
      <c r="D238" s="267"/>
      <c r="E238" s="267"/>
      <c r="F238" s="267"/>
      <c r="G238" s="267"/>
      <c r="H238" s="261"/>
      <c r="I238" s="358"/>
      <c r="J238" s="358"/>
      <c r="K238" s="358"/>
      <c r="L238" s="353"/>
      <c r="N238" s="260"/>
    </row>
    <row r="239" ht="12.0" customHeight="1">
      <c r="A239" s="359"/>
      <c r="B239" s="262"/>
      <c r="C239" s="262"/>
      <c r="D239" s="267"/>
      <c r="E239" s="267"/>
      <c r="F239" s="267"/>
      <c r="G239" s="267"/>
      <c r="H239" s="261"/>
      <c r="I239" s="358"/>
      <c r="J239" s="358"/>
      <c r="K239" s="358"/>
      <c r="L239" s="353"/>
      <c r="N239" s="260"/>
    </row>
    <row r="240" ht="12.0" customHeight="1">
      <c r="A240" s="359"/>
      <c r="B240" s="262"/>
      <c r="C240" s="262"/>
      <c r="D240" s="267"/>
      <c r="E240" s="267"/>
      <c r="F240" s="267"/>
      <c r="G240" s="267"/>
      <c r="H240" s="261"/>
      <c r="I240" s="358"/>
      <c r="J240" s="358"/>
      <c r="K240" s="358"/>
      <c r="L240" s="353"/>
      <c r="N240" s="260"/>
    </row>
    <row r="241" ht="12.0" customHeight="1">
      <c r="A241" s="359"/>
      <c r="B241" s="262"/>
      <c r="C241" s="262"/>
      <c r="D241" s="267"/>
      <c r="E241" s="267"/>
      <c r="F241" s="267"/>
      <c r="G241" s="267"/>
      <c r="H241" s="261"/>
      <c r="I241" s="358"/>
      <c r="J241" s="358"/>
      <c r="K241" s="358"/>
      <c r="L241" s="353"/>
      <c r="N241" s="260"/>
    </row>
    <row r="242" ht="12.0" customHeight="1">
      <c r="A242" s="359"/>
      <c r="B242" s="262"/>
      <c r="C242" s="262"/>
      <c r="D242" s="267"/>
      <c r="E242" s="267"/>
      <c r="F242" s="267"/>
      <c r="G242" s="267"/>
      <c r="H242" s="261"/>
      <c r="I242" s="358"/>
      <c r="J242" s="358"/>
      <c r="K242" s="358"/>
      <c r="L242" s="353"/>
      <c r="N242" s="260"/>
    </row>
    <row r="243" ht="15.75" customHeight="1">
      <c r="C243" s="257"/>
    </row>
    <row r="244" ht="15.75" customHeight="1">
      <c r="C244" s="257"/>
    </row>
    <row r="245" ht="15.75" customHeight="1">
      <c r="C245" s="257"/>
    </row>
    <row r="246" ht="15.75" customHeight="1">
      <c r="C246" s="257"/>
    </row>
    <row r="247" ht="15.75" customHeight="1">
      <c r="C247" s="257"/>
    </row>
    <row r="248" ht="15.75" customHeight="1">
      <c r="C248" s="257"/>
    </row>
    <row r="249" ht="15.75" customHeight="1">
      <c r="C249" s="257"/>
    </row>
    <row r="250" ht="15.75" customHeight="1">
      <c r="C250" s="257"/>
    </row>
    <row r="251" ht="15.75" customHeight="1">
      <c r="C251" s="257"/>
    </row>
    <row r="252" ht="15.75" customHeight="1">
      <c r="C252" s="257"/>
    </row>
    <row r="253" ht="15.75" customHeight="1">
      <c r="C253" s="257"/>
    </row>
    <row r="254" ht="15.75" customHeight="1">
      <c r="C254" s="257"/>
    </row>
    <row r="255" ht="15.75" customHeight="1">
      <c r="C255" s="257"/>
    </row>
    <row r="256" ht="15.75" customHeight="1">
      <c r="C256" s="257"/>
    </row>
    <row r="257" ht="15.75" customHeight="1">
      <c r="C257" s="257"/>
    </row>
    <row r="258" ht="15.75" customHeight="1">
      <c r="C258" s="257"/>
    </row>
    <row r="259" ht="15.75" customHeight="1">
      <c r="C259" s="257"/>
    </row>
    <row r="260" ht="15.75" customHeight="1">
      <c r="C260" s="257"/>
    </row>
    <row r="261" ht="15.75" customHeight="1">
      <c r="C261" s="257"/>
    </row>
    <row r="262" ht="15.75" customHeight="1">
      <c r="C262" s="257"/>
    </row>
    <row r="263" ht="15.75" customHeight="1">
      <c r="C263" s="257"/>
    </row>
    <row r="264" ht="15.75" customHeight="1">
      <c r="C264" s="257"/>
    </row>
    <row r="265" ht="15.75" customHeight="1">
      <c r="C265" s="257"/>
    </row>
    <row r="266" ht="15.75" customHeight="1">
      <c r="C266" s="257"/>
    </row>
    <row r="267" ht="15.75" customHeight="1">
      <c r="C267" s="257"/>
    </row>
    <row r="268" ht="15.75" customHeight="1">
      <c r="C268" s="257"/>
    </row>
    <row r="269" ht="15.75" customHeight="1">
      <c r="C269" s="257"/>
    </row>
    <row r="270" ht="15.75" customHeight="1">
      <c r="C270" s="257"/>
    </row>
    <row r="271" ht="15.75" customHeight="1">
      <c r="C271" s="257"/>
    </row>
    <row r="272" ht="15.75" customHeight="1">
      <c r="C272" s="257"/>
    </row>
    <row r="273" ht="15.75" customHeight="1">
      <c r="C273" s="257"/>
    </row>
    <row r="274" ht="15.75" customHeight="1">
      <c r="C274" s="257"/>
    </row>
    <row r="275" ht="15.75" customHeight="1">
      <c r="C275" s="257"/>
    </row>
    <row r="276" ht="15.75" customHeight="1">
      <c r="C276" s="257"/>
    </row>
    <row r="277" ht="15.75" customHeight="1">
      <c r="C277" s="257"/>
    </row>
    <row r="278" ht="15.75" customHeight="1">
      <c r="C278" s="257"/>
    </row>
    <row r="279" ht="15.75" customHeight="1">
      <c r="C279" s="257"/>
    </row>
    <row r="280" ht="15.75" customHeight="1">
      <c r="C280" s="257"/>
    </row>
    <row r="281" ht="15.75" customHeight="1">
      <c r="C281" s="257"/>
    </row>
    <row r="282" ht="15.75" customHeight="1">
      <c r="C282" s="257"/>
    </row>
    <row r="283" ht="15.75" customHeight="1">
      <c r="C283" s="257"/>
    </row>
    <row r="284" ht="15.75" customHeight="1">
      <c r="C284" s="257"/>
    </row>
    <row r="285" ht="15.75" customHeight="1">
      <c r="C285" s="257"/>
    </row>
    <row r="286" ht="15.75" customHeight="1">
      <c r="C286" s="257"/>
    </row>
    <row r="287" ht="15.75" customHeight="1">
      <c r="C287" s="257"/>
    </row>
    <row r="288" ht="15.75" customHeight="1">
      <c r="C288" s="257"/>
    </row>
    <row r="289" ht="15.75" customHeight="1">
      <c r="C289" s="257"/>
    </row>
    <row r="290" ht="15.75" customHeight="1">
      <c r="C290" s="257"/>
    </row>
    <row r="291" ht="15.75" customHeight="1">
      <c r="C291" s="257"/>
    </row>
    <row r="292" ht="15.75" customHeight="1">
      <c r="C292" s="257"/>
    </row>
    <row r="293" ht="15.75" customHeight="1">
      <c r="C293" s="257"/>
    </row>
    <row r="294" ht="15.75" customHeight="1">
      <c r="C294" s="257"/>
    </row>
    <row r="295" ht="15.75" customHeight="1">
      <c r="C295" s="257"/>
    </row>
    <row r="296" ht="15.75" customHeight="1">
      <c r="C296" s="257"/>
    </row>
    <row r="297" ht="15.75" customHeight="1">
      <c r="C297" s="257"/>
    </row>
    <row r="298" ht="15.75" customHeight="1">
      <c r="C298" s="257"/>
    </row>
    <row r="299" ht="15.75" customHeight="1">
      <c r="C299" s="257"/>
    </row>
    <row r="300" ht="15.75" customHeight="1">
      <c r="C300" s="257"/>
    </row>
    <row r="301" ht="15.75" customHeight="1">
      <c r="C301" s="257"/>
    </row>
    <row r="302" ht="15.75" customHeight="1">
      <c r="C302" s="257"/>
    </row>
    <row r="303" ht="15.75" customHeight="1">
      <c r="C303" s="257"/>
    </row>
    <row r="304" ht="15.75" customHeight="1">
      <c r="C304" s="257"/>
    </row>
    <row r="305" ht="15.75" customHeight="1">
      <c r="C305" s="257"/>
    </row>
    <row r="306" ht="15.75" customHeight="1">
      <c r="C306" s="257"/>
    </row>
    <row r="307" ht="15.75" customHeight="1">
      <c r="C307" s="257"/>
    </row>
    <row r="308" ht="15.75" customHeight="1">
      <c r="C308" s="257"/>
    </row>
    <row r="309" ht="15.75" customHeight="1">
      <c r="C309" s="257"/>
    </row>
    <row r="310" ht="15.75" customHeight="1">
      <c r="C310" s="257"/>
    </row>
    <row r="311" ht="15.75" customHeight="1">
      <c r="C311" s="257"/>
    </row>
    <row r="312" ht="15.75" customHeight="1">
      <c r="C312" s="257"/>
    </row>
    <row r="313" ht="15.75" customHeight="1">
      <c r="C313" s="257"/>
    </row>
    <row r="314" ht="15.75" customHeight="1">
      <c r="C314" s="257"/>
    </row>
    <row r="315" ht="15.75" customHeight="1">
      <c r="C315" s="257"/>
    </row>
    <row r="316" ht="15.75" customHeight="1">
      <c r="C316" s="257"/>
    </row>
    <row r="317" ht="15.75" customHeight="1">
      <c r="C317" s="257"/>
    </row>
    <row r="318" ht="15.75" customHeight="1">
      <c r="C318" s="257"/>
    </row>
    <row r="319" ht="15.75" customHeight="1">
      <c r="C319" s="257"/>
    </row>
    <row r="320" ht="15.75" customHeight="1">
      <c r="C320" s="257"/>
    </row>
    <row r="321" ht="15.75" customHeight="1">
      <c r="C321" s="257"/>
    </row>
    <row r="322" ht="15.75" customHeight="1">
      <c r="C322" s="257"/>
    </row>
    <row r="323" ht="15.75" customHeight="1">
      <c r="C323" s="257"/>
    </row>
    <row r="324" ht="15.75" customHeight="1">
      <c r="C324" s="257"/>
    </row>
    <row r="325" ht="15.75" customHeight="1">
      <c r="C325" s="257"/>
    </row>
    <row r="326" ht="15.75" customHeight="1">
      <c r="C326" s="257"/>
    </row>
    <row r="327" ht="15.75" customHeight="1">
      <c r="C327" s="257"/>
    </row>
    <row r="328" ht="15.75" customHeight="1">
      <c r="C328" s="257"/>
    </row>
    <row r="329" ht="15.75" customHeight="1">
      <c r="C329" s="257"/>
    </row>
    <row r="330" ht="15.75" customHeight="1">
      <c r="C330" s="257"/>
    </row>
    <row r="331" ht="15.75" customHeight="1">
      <c r="C331" s="257"/>
    </row>
    <row r="332" ht="15.75" customHeight="1">
      <c r="C332" s="257"/>
    </row>
    <row r="333" ht="15.75" customHeight="1">
      <c r="C333" s="257"/>
    </row>
    <row r="334" ht="15.75" customHeight="1">
      <c r="C334" s="257"/>
    </row>
    <row r="335" ht="15.75" customHeight="1">
      <c r="C335" s="257"/>
    </row>
    <row r="336" ht="15.75" customHeight="1">
      <c r="C336" s="257"/>
    </row>
    <row r="337" ht="15.75" customHeight="1">
      <c r="C337" s="257"/>
    </row>
    <row r="338" ht="15.75" customHeight="1">
      <c r="C338" s="257"/>
    </row>
    <row r="339" ht="15.75" customHeight="1">
      <c r="C339" s="257"/>
    </row>
    <row r="340" ht="15.75" customHeight="1">
      <c r="C340" s="257"/>
    </row>
    <row r="341" ht="15.75" customHeight="1">
      <c r="C341" s="257"/>
    </row>
    <row r="342" ht="15.75" customHeight="1">
      <c r="C342" s="257"/>
    </row>
    <row r="343" ht="15.75" customHeight="1">
      <c r="C343" s="257"/>
    </row>
    <row r="344" ht="15.75" customHeight="1">
      <c r="C344" s="257"/>
    </row>
    <row r="345" ht="15.75" customHeight="1">
      <c r="C345" s="257"/>
    </row>
    <row r="346" ht="15.75" customHeight="1">
      <c r="C346" s="257"/>
    </row>
    <row r="347" ht="15.75" customHeight="1">
      <c r="C347" s="257"/>
    </row>
    <row r="348" ht="15.75" customHeight="1">
      <c r="C348" s="257"/>
    </row>
    <row r="349" ht="15.75" customHeight="1">
      <c r="C349" s="257"/>
    </row>
    <row r="350" ht="15.75" customHeight="1">
      <c r="C350" s="257"/>
    </row>
    <row r="351" ht="15.75" customHeight="1">
      <c r="C351" s="257"/>
    </row>
    <row r="352" ht="15.75" customHeight="1">
      <c r="C352" s="257"/>
    </row>
    <row r="353" ht="15.75" customHeight="1">
      <c r="C353" s="257"/>
    </row>
    <row r="354" ht="15.75" customHeight="1">
      <c r="C354" s="257"/>
    </row>
    <row r="355" ht="15.75" customHeight="1">
      <c r="C355" s="257"/>
    </row>
    <row r="356" ht="15.75" customHeight="1">
      <c r="C356" s="257"/>
    </row>
    <row r="357" ht="15.75" customHeight="1">
      <c r="C357" s="257"/>
    </row>
    <row r="358" ht="15.75" customHeight="1">
      <c r="C358" s="257"/>
    </row>
    <row r="359" ht="15.75" customHeight="1">
      <c r="C359" s="257"/>
    </row>
    <row r="360" ht="15.75" customHeight="1">
      <c r="C360" s="257"/>
    </row>
    <row r="361" ht="15.75" customHeight="1">
      <c r="C361" s="257"/>
    </row>
    <row r="362" ht="15.75" customHeight="1">
      <c r="C362" s="257"/>
    </row>
    <row r="363" ht="15.75" customHeight="1">
      <c r="C363" s="257"/>
    </row>
    <row r="364" ht="15.75" customHeight="1">
      <c r="C364" s="257"/>
    </row>
    <row r="365" ht="15.75" customHeight="1">
      <c r="C365" s="257"/>
    </row>
    <row r="366" ht="15.75" customHeight="1">
      <c r="C366" s="257"/>
    </row>
    <row r="367" ht="15.75" customHeight="1">
      <c r="C367" s="257"/>
    </row>
    <row r="368" ht="15.75" customHeight="1">
      <c r="C368" s="257"/>
    </row>
    <row r="369" ht="15.75" customHeight="1">
      <c r="C369" s="257"/>
    </row>
    <row r="370" ht="15.75" customHeight="1">
      <c r="C370" s="257"/>
    </row>
    <row r="371" ht="15.75" customHeight="1">
      <c r="C371" s="257"/>
    </row>
    <row r="372" ht="15.75" customHeight="1">
      <c r="C372" s="257"/>
    </row>
    <row r="373" ht="15.75" customHeight="1">
      <c r="C373" s="257"/>
    </row>
    <row r="374" ht="15.75" customHeight="1">
      <c r="C374" s="257"/>
    </row>
    <row r="375" ht="15.75" customHeight="1">
      <c r="C375" s="257"/>
    </row>
    <row r="376" ht="15.75" customHeight="1">
      <c r="C376" s="257"/>
    </row>
    <row r="377" ht="15.75" customHeight="1">
      <c r="C377" s="257"/>
    </row>
    <row r="378" ht="15.75" customHeight="1">
      <c r="C378" s="257"/>
    </row>
    <row r="379" ht="15.75" customHeight="1">
      <c r="C379" s="257"/>
    </row>
    <row r="380" ht="15.75" customHeight="1">
      <c r="C380" s="257"/>
    </row>
    <row r="381" ht="15.75" customHeight="1">
      <c r="C381" s="257"/>
    </row>
    <row r="382" ht="15.75" customHeight="1">
      <c r="C382" s="257"/>
    </row>
    <row r="383" ht="15.75" customHeight="1">
      <c r="C383" s="257"/>
    </row>
    <row r="384" ht="15.75" customHeight="1">
      <c r="C384" s="257"/>
    </row>
    <row r="385" ht="15.75" customHeight="1">
      <c r="C385" s="257"/>
    </row>
    <row r="386" ht="15.75" customHeight="1">
      <c r="C386" s="257"/>
    </row>
    <row r="387" ht="15.75" customHeight="1">
      <c r="C387" s="257"/>
    </row>
    <row r="388" ht="15.75" customHeight="1">
      <c r="C388" s="257"/>
    </row>
    <row r="389" ht="15.75" customHeight="1">
      <c r="C389" s="257"/>
    </row>
    <row r="390" ht="15.75" customHeight="1">
      <c r="C390" s="257"/>
    </row>
    <row r="391" ht="15.75" customHeight="1">
      <c r="C391" s="257"/>
    </row>
    <row r="392" ht="15.75" customHeight="1">
      <c r="C392" s="257"/>
    </row>
    <row r="393" ht="15.75" customHeight="1">
      <c r="C393" s="257"/>
    </row>
    <row r="394" ht="15.75" customHeight="1">
      <c r="C394" s="257"/>
    </row>
    <row r="395" ht="15.75" customHeight="1">
      <c r="C395" s="257"/>
    </row>
    <row r="396" ht="15.75" customHeight="1">
      <c r="C396" s="257"/>
    </row>
    <row r="397" ht="15.75" customHeight="1">
      <c r="C397" s="257"/>
    </row>
    <row r="398" ht="15.75" customHeight="1">
      <c r="C398" s="257"/>
    </row>
    <row r="399" ht="15.75" customHeight="1">
      <c r="C399" s="257"/>
    </row>
    <row r="400" ht="15.75" customHeight="1">
      <c r="C400" s="257"/>
    </row>
    <row r="401" ht="15.75" customHeight="1">
      <c r="C401" s="257"/>
    </row>
    <row r="402" ht="15.75" customHeight="1">
      <c r="C402" s="257"/>
    </row>
    <row r="403" ht="15.75" customHeight="1">
      <c r="C403" s="257"/>
    </row>
    <row r="404" ht="15.75" customHeight="1">
      <c r="C404" s="257"/>
    </row>
    <row r="405" ht="15.75" customHeight="1">
      <c r="C405" s="257"/>
    </row>
    <row r="406" ht="15.75" customHeight="1">
      <c r="C406" s="257"/>
    </row>
    <row r="407" ht="15.75" customHeight="1">
      <c r="C407" s="257"/>
    </row>
    <row r="408" ht="15.75" customHeight="1">
      <c r="C408" s="257"/>
    </row>
    <row r="409" ht="15.75" customHeight="1">
      <c r="C409" s="257"/>
    </row>
    <row r="410" ht="15.75" customHeight="1">
      <c r="C410" s="257"/>
    </row>
    <row r="411" ht="15.75" customHeight="1">
      <c r="C411" s="257"/>
    </row>
    <row r="412" ht="15.75" customHeight="1">
      <c r="C412" s="257"/>
    </row>
    <row r="413" ht="15.75" customHeight="1">
      <c r="C413" s="257"/>
    </row>
    <row r="414" ht="15.75" customHeight="1">
      <c r="C414" s="257"/>
    </row>
    <row r="415" ht="15.75" customHeight="1">
      <c r="C415" s="257"/>
    </row>
    <row r="416" ht="15.75" customHeight="1">
      <c r="C416" s="257"/>
    </row>
    <row r="417" ht="15.75" customHeight="1">
      <c r="C417" s="257"/>
    </row>
    <row r="418" ht="15.75" customHeight="1">
      <c r="C418" s="257"/>
    </row>
    <row r="419" ht="15.75" customHeight="1">
      <c r="C419" s="257"/>
    </row>
    <row r="420" ht="15.75" customHeight="1">
      <c r="C420" s="257"/>
    </row>
    <row r="421" ht="15.75" customHeight="1">
      <c r="C421" s="257"/>
    </row>
    <row r="422" ht="15.75" customHeight="1">
      <c r="C422" s="257"/>
    </row>
    <row r="423" ht="15.75" customHeight="1">
      <c r="C423" s="257"/>
    </row>
    <row r="424" ht="15.75" customHeight="1">
      <c r="C424" s="257"/>
    </row>
    <row r="425" ht="15.75" customHeight="1">
      <c r="C425" s="257"/>
    </row>
    <row r="426" ht="15.75" customHeight="1">
      <c r="C426" s="257"/>
    </row>
    <row r="427" ht="15.75" customHeight="1">
      <c r="C427" s="257"/>
    </row>
    <row r="428" ht="15.75" customHeight="1">
      <c r="C428" s="257"/>
    </row>
    <row r="429" ht="15.75" customHeight="1">
      <c r="C429" s="257"/>
    </row>
    <row r="430" ht="15.75" customHeight="1">
      <c r="C430" s="257"/>
    </row>
    <row r="431" ht="15.75" customHeight="1">
      <c r="C431" s="257"/>
    </row>
    <row r="432" ht="15.75" customHeight="1">
      <c r="C432" s="257"/>
    </row>
    <row r="433" ht="15.75" customHeight="1">
      <c r="C433" s="257"/>
    </row>
    <row r="434" ht="15.75" customHeight="1">
      <c r="C434" s="257"/>
    </row>
    <row r="435" ht="15.75" customHeight="1">
      <c r="C435" s="257"/>
    </row>
    <row r="436" ht="15.75" customHeight="1">
      <c r="C436" s="257"/>
    </row>
    <row r="437" ht="15.75" customHeight="1">
      <c r="C437" s="257"/>
    </row>
    <row r="438" ht="15.75" customHeight="1">
      <c r="C438" s="257"/>
    </row>
    <row r="439" ht="15.75" customHeight="1">
      <c r="C439" s="257"/>
    </row>
    <row r="440" ht="15.75" customHeight="1">
      <c r="C440" s="257"/>
    </row>
    <row r="441" ht="15.75" customHeight="1">
      <c r="C441" s="257"/>
    </row>
    <row r="442" ht="15.75" customHeight="1">
      <c r="C442" s="257"/>
    </row>
    <row r="443" ht="15.75" customHeight="1">
      <c r="C443" s="257"/>
    </row>
    <row r="444" ht="15.75" customHeight="1">
      <c r="C444" s="257"/>
    </row>
    <row r="445" ht="15.75" customHeight="1">
      <c r="C445" s="257"/>
    </row>
    <row r="446" ht="15.75" customHeight="1">
      <c r="C446" s="257"/>
    </row>
    <row r="447" ht="15.75" customHeight="1">
      <c r="C447" s="257"/>
    </row>
    <row r="448" ht="15.75" customHeight="1">
      <c r="C448" s="257"/>
    </row>
    <row r="449" ht="15.75" customHeight="1">
      <c r="C449" s="257"/>
    </row>
    <row r="450" ht="15.75" customHeight="1">
      <c r="C450" s="257"/>
    </row>
    <row r="451" ht="15.75" customHeight="1">
      <c r="C451" s="257"/>
    </row>
    <row r="452" ht="15.75" customHeight="1">
      <c r="C452" s="257"/>
    </row>
    <row r="453" ht="15.75" customHeight="1">
      <c r="C453" s="257"/>
    </row>
    <row r="454" ht="15.75" customHeight="1">
      <c r="C454" s="257"/>
    </row>
    <row r="455" ht="15.75" customHeight="1">
      <c r="C455" s="257"/>
    </row>
    <row r="456" ht="15.75" customHeight="1">
      <c r="C456" s="257"/>
    </row>
    <row r="457" ht="15.75" customHeight="1">
      <c r="C457" s="257"/>
    </row>
    <row r="458" ht="15.75" customHeight="1">
      <c r="C458" s="257"/>
    </row>
    <row r="459" ht="15.75" customHeight="1">
      <c r="C459" s="257"/>
    </row>
    <row r="460" ht="15.75" customHeight="1">
      <c r="C460" s="257"/>
    </row>
    <row r="461" ht="15.75" customHeight="1">
      <c r="C461" s="257"/>
    </row>
    <row r="462" ht="15.75" customHeight="1">
      <c r="C462" s="257"/>
    </row>
    <row r="463" ht="15.75" customHeight="1">
      <c r="C463" s="257"/>
    </row>
    <row r="464" ht="15.75" customHeight="1">
      <c r="C464" s="257"/>
    </row>
    <row r="465" ht="15.75" customHeight="1">
      <c r="C465" s="257"/>
    </row>
    <row r="466" ht="15.75" customHeight="1">
      <c r="C466" s="257"/>
    </row>
    <row r="467" ht="15.75" customHeight="1">
      <c r="C467" s="257"/>
    </row>
    <row r="468" ht="15.75" customHeight="1">
      <c r="C468" s="257"/>
    </row>
    <row r="469" ht="15.75" customHeight="1">
      <c r="C469" s="257"/>
    </row>
    <row r="470" ht="15.75" customHeight="1">
      <c r="C470" s="257"/>
    </row>
    <row r="471" ht="15.75" customHeight="1">
      <c r="C471" s="257"/>
    </row>
    <row r="472" ht="15.75" customHeight="1">
      <c r="C472" s="257"/>
    </row>
    <row r="473" ht="15.75" customHeight="1">
      <c r="C473" s="257"/>
    </row>
    <row r="474" ht="15.75" customHeight="1">
      <c r="C474" s="257"/>
    </row>
    <row r="475" ht="15.75" customHeight="1">
      <c r="C475" s="257"/>
    </row>
    <row r="476" ht="15.75" customHeight="1">
      <c r="C476" s="257"/>
    </row>
    <row r="477" ht="15.75" customHeight="1">
      <c r="C477" s="257"/>
    </row>
    <row r="478" ht="15.75" customHeight="1">
      <c r="C478" s="257"/>
    </row>
    <row r="479" ht="15.75" customHeight="1">
      <c r="C479" s="257"/>
    </row>
    <row r="480" ht="15.75" customHeight="1">
      <c r="C480" s="257"/>
    </row>
    <row r="481" ht="15.75" customHeight="1">
      <c r="C481" s="257"/>
    </row>
    <row r="482" ht="15.75" customHeight="1">
      <c r="C482" s="257"/>
    </row>
    <row r="483" ht="15.75" customHeight="1">
      <c r="C483" s="257"/>
    </row>
    <row r="484" ht="15.75" customHeight="1">
      <c r="C484" s="257"/>
    </row>
    <row r="485" ht="15.75" customHeight="1">
      <c r="C485" s="257"/>
    </row>
    <row r="486" ht="15.75" customHeight="1">
      <c r="C486" s="257"/>
    </row>
    <row r="487" ht="15.75" customHeight="1">
      <c r="C487" s="257"/>
    </row>
    <row r="488" ht="15.75" customHeight="1">
      <c r="C488" s="257"/>
    </row>
    <row r="489" ht="15.75" customHeight="1">
      <c r="C489" s="257"/>
    </row>
    <row r="490" ht="15.75" customHeight="1">
      <c r="C490" s="257"/>
    </row>
    <row r="491" ht="15.75" customHeight="1">
      <c r="C491" s="257"/>
    </row>
    <row r="492" ht="15.75" customHeight="1">
      <c r="C492" s="257"/>
    </row>
    <row r="493" ht="15.75" customHeight="1">
      <c r="C493" s="257"/>
    </row>
    <row r="494" ht="15.75" customHeight="1">
      <c r="C494" s="257"/>
    </row>
    <row r="495" ht="15.75" customHeight="1">
      <c r="C495" s="257"/>
    </row>
    <row r="496" ht="15.75" customHeight="1">
      <c r="C496" s="257"/>
    </row>
    <row r="497" ht="15.75" customHeight="1">
      <c r="C497" s="257"/>
    </row>
    <row r="498" ht="15.75" customHeight="1">
      <c r="C498" s="257"/>
    </row>
    <row r="499" ht="15.75" customHeight="1">
      <c r="C499" s="257"/>
    </row>
    <row r="500" ht="15.75" customHeight="1">
      <c r="C500" s="257"/>
    </row>
    <row r="501" ht="15.75" customHeight="1">
      <c r="C501" s="257"/>
    </row>
    <row r="502" ht="15.75" customHeight="1">
      <c r="C502" s="257"/>
    </row>
    <row r="503" ht="15.75" customHeight="1">
      <c r="C503" s="257"/>
    </row>
    <row r="504" ht="15.75" customHeight="1">
      <c r="C504" s="257"/>
    </row>
    <row r="505" ht="15.75" customHeight="1">
      <c r="C505" s="257"/>
    </row>
    <row r="506" ht="15.75" customHeight="1">
      <c r="C506" s="257"/>
    </row>
    <row r="507" ht="15.75" customHeight="1">
      <c r="C507" s="257"/>
    </row>
    <row r="508" ht="15.75" customHeight="1">
      <c r="C508" s="257"/>
    </row>
    <row r="509" ht="15.75" customHeight="1">
      <c r="C509" s="257"/>
    </row>
    <row r="510" ht="15.75" customHeight="1">
      <c r="C510" s="257"/>
    </row>
    <row r="511" ht="15.75" customHeight="1">
      <c r="C511" s="257"/>
    </row>
    <row r="512" ht="15.75" customHeight="1">
      <c r="C512" s="257"/>
    </row>
    <row r="513" ht="15.75" customHeight="1">
      <c r="C513" s="257"/>
    </row>
    <row r="514" ht="15.75" customHeight="1">
      <c r="C514" s="257"/>
    </row>
    <row r="515" ht="15.75" customHeight="1">
      <c r="C515" s="257"/>
    </row>
    <row r="516" ht="15.75" customHeight="1">
      <c r="C516" s="257"/>
    </row>
    <row r="517" ht="15.75" customHeight="1">
      <c r="C517" s="257"/>
    </row>
    <row r="518" ht="15.75" customHeight="1">
      <c r="C518" s="257"/>
    </row>
    <row r="519" ht="15.75" customHeight="1">
      <c r="C519" s="257"/>
    </row>
    <row r="520" ht="15.75" customHeight="1">
      <c r="C520" s="257"/>
    </row>
    <row r="521" ht="15.75" customHeight="1">
      <c r="C521" s="257"/>
    </row>
    <row r="522" ht="15.75" customHeight="1">
      <c r="C522" s="257"/>
    </row>
    <row r="523" ht="15.75" customHeight="1">
      <c r="C523" s="257"/>
    </row>
    <row r="524" ht="15.75" customHeight="1">
      <c r="C524" s="257"/>
    </row>
    <row r="525" ht="15.75" customHeight="1">
      <c r="C525" s="257"/>
    </row>
    <row r="526" ht="15.75" customHeight="1">
      <c r="C526" s="257"/>
    </row>
    <row r="527" ht="15.75" customHeight="1">
      <c r="C527" s="257"/>
    </row>
    <row r="528" ht="15.75" customHeight="1">
      <c r="C528" s="257"/>
    </row>
    <row r="529" ht="15.75" customHeight="1">
      <c r="C529" s="257"/>
    </row>
    <row r="530" ht="15.75" customHeight="1">
      <c r="C530" s="257"/>
    </row>
    <row r="531" ht="15.75" customHeight="1">
      <c r="C531" s="257"/>
    </row>
    <row r="532" ht="15.75" customHeight="1">
      <c r="C532" s="257"/>
    </row>
    <row r="533" ht="15.75" customHeight="1">
      <c r="C533" s="257"/>
    </row>
    <row r="534" ht="15.75" customHeight="1">
      <c r="C534" s="257"/>
    </row>
    <row r="535" ht="15.75" customHeight="1">
      <c r="C535" s="257"/>
    </row>
    <row r="536" ht="15.75" customHeight="1">
      <c r="C536" s="257"/>
    </row>
    <row r="537" ht="15.75" customHeight="1">
      <c r="C537" s="257"/>
    </row>
    <row r="538" ht="15.75" customHeight="1">
      <c r="C538" s="257"/>
    </row>
    <row r="539" ht="15.75" customHeight="1">
      <c r="C539" s="257"/>
    </row>
    <row r="540" ht="15.75" customHeight="1">
      <c r="C540" s="257"/>
    </row>
    <row r="541" ht="15.75" customHeight="1">
      <c r="C541" s="257"/>
    </row>
    <row r="542" ht="15.75" customHeight="1">
      <c r="C542" s="257"/>
    </row>
    <row r="543" ht="15.75" customHeight="1">
      <c r="C543" s="257"/>
    </row>
    <row r="544" ht="15.75" customHeight="1">
      <c r="C544" s="257"/>
    </row>
    <row r="545" ht="15.75" customHeight="1">
      <c r="C545" s="257"/>
    </row>
    <row r="546" ht="15.75" customHeight="1">
      <c r="C546" s="257"/>
    </row>
    <row r="547" ht="15.75" customHeight="1">
      <c r="C547" s="257"/>
    </row>
    <row r="548" ht="15.75" customHeight="1">
      <c r="C548" s="257"/>
    </row>
    <row r="549" ht="15.75" customHeight="1">
      <c r="C549" s="257"/>
    </row>
    <row r="550" ht="15.75" customHeight="1">
      <c r="C550" s="257"/>
    </row>
    <row r="551" ht="15.75" customHeight="1">
      <c r="C551" s="257"/>
    </row>
    <row r="552" ht="15.75" customHeight="1">
      <c r="C552" s="257"/>
    </row>
    <row r="553" ht="15.75" customHeight="1">
      <c r="C553" s="257"/>
    </row>
    <row r="554" ht="15.75" customHeight="1">
      <c r="C554" s="257"/>
    </row>
    <row r="555" ht="15.75" customHeight="1">
      <c r="C555" s="257"/>
    </row>
    <row r="556" ht="15.75" customHeight="1">
      <c r="C556" s="257"/>
    </row>
    <row r="557" ht="15.75" customHeight="1">
      <c r="C557" s="257"/>
    </row>
    <row r="558" ht="15.75" customHeight="1">
      <c r="C558" s="257"/>
    </row>
    <row r="559" ht="15.75" customHeight="1">
      <c r="C559" s="257"/>
    </row>
    <row r="560" ht="15.75" customHeight="1">
      <c r="C560" s="257"/>
    </row>
    <row r="561" ht="15.75" customHeight="1">
      <c r="C561" s="257"/>
    </row>
    <row r="562" ht="15.75" customHeight="1">
      <c r="C562" s="257"/>
    </row>
    <row r="563" ht="15.75" customHeight="1">
      <c r="C563" s="257"/>
    </row>
    <row r="564" ht="15.75" customHeight="1">
      <c r="C564" s="257"/>
    </row>
    <row r="565" ht="15.75" customHeight="1">
      <c r="C565" s="257"/>
    </row>
    <row r="566" ht="15.75" customHeight="1">
      <c r="C566" s="257"/>
    </row>
    <row r="567" ht="15.75" customHeight="1">
      <c r="C567" s="257"/>
    </row>
    <row r="568" ht="15.75" customHeight="1">
      <c r="C568" s="257"/>
    </row>
    <row r="569" ht="15.75" customHeight="1">
      <c r="C569" s="257"/>
    </row>
    <row r="570" ht="15.75" customHeight="1">
      <c r="C570" s="257"/>
    </row>
    <row r="571" ht="15.75" customHeight="1">
      <c r="C571" s="257"/>
    </row>
    <row r="572" ht="15.75" customHeight="1">
      <c r="C572" s="257"/>
    </row>
    <row r="573" ht="15.75" customHeight="1">
      <c r="C573" s="257"/>
    </row>
    <row r="574" ht="15.75" customHeight="1">
      <c r="C574" s="257"/>
    </row>
    <row r="575" ht="15.75" customHeight="1">
      <c r="C575" s="257"/>
    </row>
    <row r="576" ht="15.75" customHeight="1">
      <c r="C576" s="257"/>
    </row>
    <row r="577" ht="15.75" customHeight="1">
      <c r="C577" s="257"/>
    </row>
    <row r="578" ht="15.75" customHeight="1">
      <c r="C578" s="257"/>
    </row>
    <row r="579" ht="15.75" customHeight="1">
      <c r="C579" s="257"/>
    </row>
    <row r="580" ht="15.75" customHeight="1">
      <c r="C580" s="257"/>
    </row>
    <row r="581" ht="15.75" customHeight="1">
      <c r="C581" s="257"/>
    </row>
    <row r="582" ht="15.75" customHeight="1">
      <c r="C582" s="257"/>
    </row>
    <row r="583" ht="15.75" customHeight="1">
      <c r="C583" s="257"/>
    </row>
    <row r="584" ht="15.75" customHeight="1">
      <c r="C584" s="257"/>
    </row>
    <row r="585" ht="15.75" customHeight="1">
      <c r="C585" s="257"/>
    </row>
    <row r="586" ht="15.75" customHeight="1">
      <c r="C586" s="257"/>
    </row>
    <row r="587" ht="15.75" customHeight="1">
      <c r="C587" s="257"/>
    </row>
    <row r="588" ht="15.75" customHeight="1">
      <c r="C588" s="257"/>
    </row>
    <row r="589" ht="15.75" customHeight="1">
      <c r="C589" s="257"/>
    </row>
    <row r="590" ht="15.75" customHeight="1">
      <c r="C590" s="257"/>
    </row>
    <row r="591" ht="15.75" customHeight="1">
      <c r="C591" s="257"/>
    </row>
    <row r="592" ht="15.75" customHeight="1">
      <c r="C592" s="257"/>
    </row>
    <row r="593" ht="15.75" customHeight="1">
      <c r="C593" s="257"/>
    </row>
    <row r="594" ht="15.75" customHeight="1">
      <c r="C594" s="257"/>
    </row>
    <row r="595" ht="15.75" customHeight="1">
      <c r="C595" s="257"/>
    </row>
    <row r="596" ht="15.75" customHeight="1">
      <c r="C596" s="257"/>
    </row>
    <row r="597" ht="15.75" customHeight="1">
      <c r="C597" s="257"/>
    </row>
    <row r="598" ht="15.75" customHeight="1">
      <c r="C598" s="257"/>
    </row>
    <row r="599" ht="15.75" customHeight="1">
      <c r="C599" s="257"/>
    </row>
    <row r="600" ht="15.75" customHeight="1">
      <c r="C600" s="257"/>
    </row>
    <row r="601" ht="15.75" customHeight="1">
      <c r="C601" s="257"/>
    </row>
    <row r="602" ht="15.75" customHeight="1">
      <c r="C602" s="257"/>
    </row>
    <row r="603" ht="15.75" customHeight="1">
      <c r="C603" s="257"/>
    </row>
    <row r="604" ht="15.75" customHeight="1">
      <c r="C604" s="257"/>
    </row>
    <row r="605" ht="15.75" customHeight="1">
      <c r="C605" s="257"/>
    </row>
    <row r="606" ht="15.75" customHeight="1">
      <c r="C606" s="257"/>
    </row>
    <row r="607" ht="15.75" customHeight="1">
      <c r="C607" s="257"/>
    </row>
    <row r="608" ht="15.75" customHeight="1">
      <c r="C608" s="257"/>
    </row>
    <row r="609" ht="15.75" customHeight="1">
      <c r="C609" s="257"/>
    </row>
    <row r="610" ht="15.75" customHeight="1">
      <c r="C610" s="257"/>
    </row>
    <row r="611" ht="15.75" customHeight="1">
      <c r="C611" s="257"/>
    </row>
    <row r="612" ht="15.75" customHeight="1">
      <c r="C612" s="257"/>
    </row>
    <row r="613" ht="15.75" customHeight="1">
      <c r="C613" s="257"/>
    </row>
    <row r="614" ht="15.75" customHeight="1">
      <c r="C614" s="257"/>
    </row>
    <row r="615" ht="15.75" customHeight="1">
      <c r="C615" s="257"/>
    </row>
    <row r="616" ht="15.75" customHeight="1">
      <c r="C616" s="257"/>
    </row>
    <row r="617" ht="15.75" customHeight="1">
      <c r="C617" s="257"/>
    </row>
    <row r="618" ht="15.75" customHeight="1">
      <c r="C618" s="257"/>
    </row>
    <row r="619" ht="15.75" customHeight="1">
      <c r="C619" s="257"/>
    </row>
    <row r="620" ht="15.75" customHeight="1">
      <c r="C620" s="257"/>
    </row>
    <row r="621" ht="15.75" customHeight="1">
      <c r="C621" s="257"/>
    </row>
    <row r="622" ht="15.75" customHeight="1">
      <c r="C622" s="257"/>
    </row>
    <row r="623" ht="15.75" customHeight="1">
      <c r="C623" s="257"/>
    </row>
    <row r="624" ht="15.75" customHeight="1">
      <c r="C624" s="257"/>
    </row>
    <row r="625" ht="15.75" customHeight="1">
      <c r="C625" s="257"/>
    </row>
    <row r="626" ht="15.75" customHeight="1">
      <c r="C626" s="257"/>
    </row>
    <row r="627" ht="15.75" customHeight="1">
      <c r="C627" s="257"/>
    </row>
    <row r="628" ht="15.75" customHeight="1">
      <c r="C628" s="257"/>
    </row>
    <row r="629" ht="15.75" customHeight="1">
      <c r="C629" s="257"/>
    </row>
    <row r="630" ht="15.75" customHeight="1">
      <c r="C630" s="257"/>
    </row>
    <row r="631" ht="15.75" customHeight="1">
      <c r="C631" s="257"/>
    </row>
    <row r="632" ht="15.75" customHeight="1">
      <c r="C632" s="257"/>
    </row>
    <row r="633" ht="15.75" customHeight="1">
      <c r="C633" s="257"/>
    </row>
    <row r="634" ht="15.75" customHeight="1">
      <c r="C634" s="257"/>
    </row>
    <row r="635" ht="15.75" customHeight="1">
      <c r="C635" s="257"/>
    </row>
    <row r="636" ht="15.75" customHeight="1">
      <c r="C636" s="257"/>
    </row>
    <row r="637" ht="15.75" customHeight="1">
      <c r="C637" s="257"/>
    </row>
    <row r="638" ht="15.75" customHeight="1">
      <c r="C638" s="257"/>
    </row>
    <row r="639" ht="15.75" customHeight="1">
      <c r="C639" s="257"/>
    </row>
    <row r="640" ht="15.75" customHeight="1">
      <c r="C640" s="257"/>
    </row>
    <row r="641" ht="15.75" customHeight="1">
      <c r="C641" s="257"/>
    </row>
    <row r="642" ht="15.75" customHeight="1">
      <c r="C642" s="257"/>
    </row>
    <row r="643" ht="15.75" customHeight="1">
      <c r="C643" s="257"/>
    </row>
    <row r="644" ht="15.75" customHeight="1">
      <c r="C644" s="257"/>
    </row>
    <row r="645" ht="15.75" customHeight="1">
      <c r="C645" s="257"/>
    </row>
    <row r="646" ht="15.75" customHeight="1">
      <c r="C646" s="257"/>
    </row>
    <row r="647" ht="15.75" customHeight="1">
      <c r="C647" s="257"/>
    </row>
    <row r="648" ht="15.75" customHeight="1">
      <c r="C648" s="257"/>
    </row>
    <row r="649" ht="15.75" customHeight="1">
      <c r="C649" s="257"/>
    </row>
    <row r="650" ht="15.75" customHeight="1">
      <c r="C650" s="257"/>
    </row>
    <row r="651" ht="15.75" customHeight="1">
      <c r="C651" s="257"/>
    </row>
    <row r="652" ht="15.75" customHeight="1">
      <c r="C652" s="257"/>
    </row>
    <row r="653" ht="15.75" customHeight="1">
      <c r="C653" s="257"/>
    </row>
    <row r="654" ht="15.75" customHeight="1">
      <c r="C654" s="257"/>
    </row>
    <row r="655" ht="15.75" customHeight="1">
      <c r="C655" s="257"/>
    </row>
    <row r="656" ht="15.75" customHeight="1">
      <c r="C656" s="257"/>
    </row>
    <row r="657" ht="15.75" customHeight="1">
      <c r="C657" s="257"/>
    </row>
    <row r="658" ht="15.75" customHeight="1">
      <c r="C658" s="257"/>
    </row>
    <row r="659" ht="15.75" customHeight="1">
      <c r="C659" s="257"/>
    </row>
    <row r="660" ht="15.75" customHeight="1">
      <c r="C660" s="257"/>
    </row>
    <row r="661" ht="15.75" customHeight="1">
      <c r="C661" s="257"/>
    </row>
    <row r="662" ht="15.75" customHeight="1">
      <c r="C662" s="257"/>
    </row>
    <row r="663" ht="15.75" customHeight="1">
      <c r="C663" s="257"/>
    </row>
    <row r="664" ht="15.75" customHeight="1">
      <c r="C664" s="257"/>
    </row>
    <row r="665" ht="15.75" customHeight="1">
      <c r="C665" s="257"/>
    </row>
    <row r="666" ht="15.75" customHeight="1">
      <c r="C666" s="257"/>
    </row>
    <row r="667" ht="15.75" customHeight="1">
      <c r="C667" s="257"/>
    </row>
    <row r="668" ht="15.75" customHeight="1">
      <c r="C668" s="257"/>
    </row>
    <row r="669" ht="15.75" customHeight="1">
      <c r="C669" s="257"/>
    </row>
    <row r="670" ht="15.75" customHeight="1">
      <c r="C670" s="257"/>
    </row>
    <row r="671" ht="15.75" customHeight="1">
      <c r="C671" s="257"/>
    </row>
    <row r="672" ht="15.75" customHeight="1">
      <c r="C672" s="257"/>
    </row>
    <row r="673" ht="15.75" customHeight="1">
      <c r="C673" s="257"/>
    </row>
    <row r="674" ht="15.75" customHeight="1">
      <c r="C674" s="257"/>
    </row>
    <row r="675" ht="15.75" customHeight="1">
      <c r="C675" s="257"/>
    </row>
    <row r="676" ht="15.75" customHeight="1">
      <c r="C676" s="257"/>
    </row>
    <row r="677" ht="15.75" customHeight="1">
      <c r="C677" s="257"/>
    </row>
    <row r="678" ht="15.75" customHeight="1">
      <c r="C678" s="257"/>
    </row>
    <row r="679" ht="15.75" customHeight="1">
      <c r="C679" s="257"/>
    </row>
    <row r="680" ht="15.75" customHeight="1">
      <c r="C680" s="257"/>
    </row>
    <row r="681" ht="15.75" customHeight="1">
      <c r="C681" s="257"/>
    </row>
    <row r="682" ht="15.75" customHeight="1">
      <c r="C682" s="257"/>
    </row>
    <row r="683" ht="15.75" customHeight="1">
      <c r="C683" s="257"/>
    </row>
    <row r="684" ht="15.75" customHeight="1">
      <c r="C684" s="257"/>
    </row>
    <row r="685" ht="15.75" customHeight="1">
      <c r="C685" s="257"/>
    </row>
    <row r="686" ht="15.75" customHeight="1">
      <c r="C686" s="257"/>
    </row>
    <row r="687" ht="15.75" customHeight="1">
      <c r="C687" s="257"/>
    </row>
    <row r="688" ht="15.75" customHeight="1">
      <c r="C688" s="257"/>
    </row>
    <row r="689" ht="15.75" customHeight="1">
      <c r="C689" s="257"/>
    </row>
    <row r="690" ht="15.75" customHeight="1">
      <c r="C690" s="257"/>
    </row>
    <row r="691" ht="15.75" customHeight="1">
      <c r="C691" s="257"/>
    </row>
    <row r="692" ht="15.75" customHeight="1">
      <c r="C692" s="257"/>
    </row>
    <row r="693" ht="15.75" customHeight="1">
      <c r="C693" s="257"/>
    </row>
    <row r="694" ht="15.75" customHeight="1">
      <c r="C694" s="257"/>
    </row>
    <row r="695" ht="15.75" customHeight="1">
      <c r="C695" s="257"/>
    </row>
    <row r="696" ht="15.75" customHeight="1">
      <c r="C696" s="257"/>
    </row>
    <row r="697" ht="15.75" customHeight="1">
      <c r="C697" s="257"/>
    </row>
    <row r="698" ht="15.75" customHeight="1">
      <c r="C698" s="257"/>
    </row>
    <row r="699" ht="15.75" customHeight="1">
      <c r="C699" s="257"/>
    </row>
    <row r="700" ht="15.75" customHeight="1">
      <c r="C700" s="257"/>
    </row>
    <row r="701" ht="15.75" customHeight="1">
      <c r="C701" s="257"/>
    </row>
    <row r="702" ht="15.75" customHeight="1">
      <c r="C702" s="257"/>
    </row>
    <row r="703" ht="15.75" customHeight="1">
      <c r="C703" s="257"/>
    </row>
    <row r="704" ht="15.75" customHeight="1">
      <c r="C704" s="257"/>
    </row>
    <row r="705" ht="15.75" customHeight="1">
      <c r="C705" s="257"/>
    </row>
    <row r="706" ht="15.75" customHeight="1">
      <c r="C706" s="257"/>
    </row>
    <row r="707" ht="15.75" customHeight="1">
      <c r="C707" s="257"/>
    </row>
    <row r="708" ht="15.75" customHeight="1">
      <c r="C708" s="257"/>
    </row>
    <row r="709" ht="15.75" customHeight="1">
      <c r="C709" s="257"/>
    </row>
    <row r="710" ht="15.75" customHeight="1">
      <c r="C710" s="257"/>
    </row>
    <row r="711" ht="15.75" customHeight="1">
      <c r="C711" s="257"/>
    </row>
    <row r="712" ht="15.75" customHeight="1">
      <c r="C712" s="257"/>
    </row>
    <row r="713" ht="15.75" customHeight="1">
      <c r="C713" s="257"/>
    </row>
    <row r="714" ht="15.75" customHeight="1">
      <c r="C714" s="257"/>
    </row>
    <row r="715" ht="15.75" customHeight="1">
      <c r="C715" s="257"/>
    </row>
    <row r="716" ht="15.75" customHeight="1">
      <c r="C716" s="257"/>
    </row>
    <row r="717" ht="15.75" customHeight="1">
      <c r="C717" s="257"/>
    </row>
    <row r="718" ht="15.75" customHeight="1">
      <c r="C718" s="257"/>
    </row>
    <row r="719" ht="15.75" customHeight="1">
      <c r="C719" s="257"/>
    </row>
    <row r="720" ht="15.75" customHeight="1">
      <c r="C720" s="257"/>
    </row>
    <row r="721" ht="15.75" customHeight="1">
      <c r="C721" s="257"/>
    </row>
    <row r="722" ht="15.75" customHeight="1">
      <c r="C722" s="257"/>
    </row>
    <row r="723" ht="15.75" customHeight="1">
      <c r="C723" s="257"/>
    </row>
    <row r="724" ht="15.75" customHeight="1">
      <c r="C724" s="257"/>
    </row>
    <row r="725" ht="15.75" customHeight="1">
      <c r="C725" s="257"/>
    </row>
    <row r="726" ht="15.75" customHeight="1">
      <c r="C726" s="257"/>
    </row>
    <row r="727" ht="15.75" customHeight="1">
      <c r="C727" s="257"/>
    </row>
    <row r="728" ht="15.75" customHeight="1">
      <c r="C728" s="257"/>
    </row>
    <row r="729" ht="15.75" customHeight="1">
      <c r="C729" s="257"/>
    </row>
    <row r="730" ht="15.75" customHeight="1">
      <c r="C730" s="257"/>
    </row>
    <row r="731" ht="15.75" customHeight="1">
      <c r="C731" s="257"/>
    </row>
    <row r="732" ht="15.75" customHeight="1">
      <c r="C732" s="257"/>
    </row>
    <row r="733" ht="15.75" customHeight="1">
      <c r="C733" s="257"/>
    </row>
    <row r="734" ht="15.75" customHeight="1">
      <c r="C734" s="257"/>
    </row>
    <row r="735" ht="15.75" customHeight="1">
      <c r="C735" s="257"/>
    </row>
    <row r="736" ht="15.75" customHeight="1">
      <c r="C736" s="257"/>
    </row>
    <row r="737" ht="15.75" customHeight="1">
      <c r="C737" s="257"/>
    </row>
    <row r="738" ht="15.75" customHeight="1">
      <c r="C738" s="257"/>
    </row>
    <row r="739" ht="15.75" customHeight="1">
      <c r="C739" s="257"/>
    </row>
    <row r="740" ht="15.75" customHeight="1">
      <c r="C740" s="257"/>
    </row>
    <row r="741" ht="15.75" customHeight="1">
      <c r="C741" s="257"/>
    </row>
    <row r="742" ht="15.75" customHeight="1">
      <c r="C742" s="257"/>
    </row>
    <row r="743" ht="15.75" customHeight="1">
      <c r="C743" s="257"/>
    </row>
    <row r="744" ht="15.75" customHeight="1">
      <c r="C744" s="257"/>
    </row>
    <row r="745" ht="15.75" customHeight="1">
      <c r="C745" s="257"/>
    </row>
    <row r="746" ht="15.75" customHeight="1">
      <c r="C746" s="257"/>
    </row>
    <row r="747" ht="15.75" customHeight="1">
      <c r="C747" s="257"/>
    </row>
    <row r="748" ht="15.75" customHeight="1">
      <c r="C748" s="257"/>
    </row>
    <row r="749" ht="15.75" customHeight="1">
      <c r="C749" s="257"/>
    </row>
    <row r="750" ht="15.75" customHeight="1">
      <c r="C750" s="257"/>
    </row>
    <row r="751" ht="15.75" customHeight="1">
      <c r="C751" s="257"/>
    </row>
    <row r="752" ht="15.75" customHeight="1">
      <c r="C752" s="257"/>
    </row>
    <row r="753" ht="15.75" customHeight="1">
      <c r="C753" s="257"/>
    </row>
    <row r="754" ht="15.75" customHeight="1">
      <c r="C754" s="257"/>
    </row>
    <row r="755" ht="15.75" customHeight="1">
      <c r="C755" s="257"/>
    </row>
    <row r="756" ht="15.75" customHeight="1">
      <c r="C756" s="257"/>
    </row>
    <row r="757" ht="15.75" customHeight="1">
      <c r="C757" s="257"/>
    </row>
    <row r="758" ht="15.75" customHeight="1">
      <c r="C758" s="257"/>
    </row>
    <row r="759" ht="15.75" customHeight="1">
      <c r="C759" s="257"/>
    </row>
    <row r="760" ht="15.75" customHeight="1">
      <c r="C760" s="257"/>
    </row>
    <row r="761" ht="15.75" customHeight="1">
      <c r="C761" s="257"/>
    </row>
    <row r="762" ht="15.75" customHeight="1">
      <c r="C762" s="257"/>
    </row>
    <row r="763" ht="15.75" customHeight="1">
      <c r="C763" s="257"/>
    </row>
    <row r="764" ht="15.75" customHeight="1">
      <c r="C764" s="257"/>
    </row>
    <row r="765" ht="15.75" customHeight="1">
      <c r="C765" s="257"/>
    </row>
    <row r="766" ht="15.75" customHeight="1">
      <c r="C766" s="257"/>
    </row>
    <row r="767" ht="15.75" customHeight="1">
      <c r="C767" s="257"/>
    </row>
    <row r="768" ht="15.75" customHeight="1">
      <c r="C768" s="257"/>
    </row>
    <row r="769" ht="15.75" customHeight="1">
      <c r="C769" s="257"/>
    </row>
    <row r="770" ht="15.75" customHeight="1">
      <c r="C770" s="257"/>
    </row>
    <row r="771" ht="15.75" customHeight="1">
      <c r="C771" s="257"/>
    </row>
    <row r="772" ht="15.75" customHeight="1">
      <c r="C772" s="257"/>
    </row>
    <row r="773" ht="15.75" customHeight="1">
      <c r="C773" s="257"/>
    </row>
    <row r="774" ht="15.75" customHeight="1">
      <c r="C774" s="257"/>
    </row>
    <row r="775" ht="15.75" customHeight="1">
      <c r="C775" s="257"/>
    </row>
    <row r="776" ht="15.75" customHeight="1">
      <c r="C776" s="257"/>
    </row>
    <row r="777" ht="15.75" customHeight="1">
      <c r="C777" s="257"/>
    </row>
    <row r="778" ht="15.75" customHeight="1">
      <c r="C778" s="257"/>
    </row>
    <row r="779" ht="15.75" customHeight="1">
      <c r="C779" s="257"/>
    </row>
    <row r="780" ht="15.75" customHeight="1">
      <c r="C780" s="257"/>
    </row>
    <row r="781" ht="15.75" customHeight="1">
      <c r="C781" s="257"/>
    </row>
    <row r="782" ht="15.75" customHeight="1">
      <c r="C782" s="257"/>
    </row>
    <row r="783" ht="15.75" customHeight="1">
      <c r="C783" s="257"/>
    </row>
    <row r="784" ht="15.75" customHeight="1">
      <c r="C784" s="257"/>
    </row>
    <row r="785" ht="15.75" customHeight="1">
      <c r="C785" s="257"/>
    </row>
    <row r="786" ht="15.75" customHeight="1">
      <c r="C786" s="257"/>
    </row>
    <row r="787" ht="15.75" customHeight="1">
      <c r="C787" s="257"/>
    </row>
    <row r="788" ht="15.75" customHeight="1">
      <c r="C788" s="257"/>
    </row>
    <row r="789" ht="15.75" customHeight="1">
      <c r="C789" s="257"/>
    </row>
    <row r="790" ht="15.75" customHeight="1">
      <c r="C790" s="257"/>
    </row>
    <row r="791" ht="15.75" customHeight="1">
      <c r="C791" s="257"/>
    </row>
    <row r="792" ht="15.75" customHeight="1">
      <c r="C792" s="257"/>
    </row>
    <row r="793" ht="15.75" customHeight="1">
      <c r="C793" s="257"/>
    </row>
    <row r="794" ht="15.75" customHeight="1">
      <c r="C794" s="257"/>
    </row>
    <row r="795" ht="15.75" customHeight="1">
      <c r="C795" s="257"/>
    </row>
    <row r="796" ht="15.75" customHeight="1">
      <c r="C796" s="257"/>
    </row>
    <row r="797" ht="15.75" customHeight="1">
      <c r="C797" s="257"/>
    </row>
    <row r="798" ht="15.75" customHeight="1">
      <c r="C798" s="257"/>
    </row>
    <row r="799" ht="15.75" customHeight="1">
      <c r="C799" s="257"/>
    </row>
    <row r="800" ht="15.75" customHeight="1">
      <c r="C800" s="257"/>
    </row>
    <row r="801" ht="15.75" customHeight="1">
      <c r="C801" s="257"/>
    </row>
    <row r="802" ht="15.75" customHeight="1">
      <c r="C802" s="257"/>
    </row>
    <row r="803" ht="15.75" customHeight="1">
      <c r="C803" s="257"/>
    </row>
    <row r="804" ht="15.75" customHeight="1">
      <c r="C804" s="257"/>
    </row>
    <row r="805" ht="15.75" customHeight="1">
      <c r="C805" s="257"/>
    </row>
    <row r="806" ht="15.75" customHeight="1">
      <c r="C806" s="257"/>
    </row>
    <row r="807" ht="15.75" customHeight="1">
      <c r="C807" s="257"/>
    </row>
    <row r="808" ht="15.75" customHeight="1">
      <c r="C808" s="257"/>
    </row>
    <row r="809" ht="15.75" customHeight="1">
      <c r="C809" s="257"/>
    </row>
    <row r="810" ht="15.75" customHeight="1">
      <c r="C810" s="257"/>
    </row>
    <row r="811" ht="15.75" customHeight="1">
      <c r="C811" s="257"/>
    </row>
    <row r="812" ht="15.75" customHeight="1">
      <c r="C812" s="257"/>
    </row>
    <row r="813" ht="15.75" customHeight="1">
      <c r="C813" s="257"/>
    </row>
    <row r="814" ht="15.75" customHeight="1">
      <c r="C814" s="257"/>
    </row>
    <row r="815" ht="15.75" customHeight="1">
      <c r="C815" s="257"/>
    </row>
    <row r="816" ht="15.75" customHeight="1">
      <c r="C816" s="257"/>
    </row>
    <row r="817" ht="15.75" customHeight="1">
      <c r="C817" s="257"/>
    </row>
    <row r="818" ht="15.75" customHeight="1">
      <c r="C818" s="257"/>
    </row>
    <row r="819" ht="15.75" customHeight="1">
      <c r="C819" s="257"/>
    </row>
    <row r="820" ht="15.75" customHeight="1">
      <c r="C820" s="257"/>
    </row>
    <row r="821" ht="15.75" customHeight="1">
      <c r="C821" s="257"/>
    </row>
    <row r="822" ht="15.75" customHeight="1">
      <c r="C822" s="257"/>
    </row>
    <row r="823" ht="15.75" customHeight="1">
      <c r="C823" s="257"/>
    </row>
    <row r="824" ht="15.75" customHeight="1">
      <c r="C824" s="257"/>
    </row>
    <row r="825" ht="15.75" customHeight="1">
      <c r="C825" s="257"/>
    </row>
    <row r="826" ht="15.75" customHeight="1">
      <c r="C826" s="257"/>
    </row>
    <row r="827" ht="15.75" customHeight="1">
      <c r="C827" s="257"/>
    </row>
    <row r="828" ht="15.75" customHeight="1">
      <c r="C828" s="257"/>
    </row>
    <row r="829" ht="15.75" customHeight="1">
      <c r="C829" s="257"/>
    </row>
    <row r="830" ht="15.75" customHeight="1">
      <c r="C830" s="257"/>
    </row>
    <row r="831" ht="15.75" customHeight="1">
      <c r="C831" s="257"/>
    </row>
    <row r="832" ht="15.75" customHeight="1">
      <c r="C832" s="257"/>
    </row>
    <row r="833" ht="15.75" customHeight="1">
      <c r="C833" s="257"/>
    </row>
    <row r="834" ht="15.75" customHeight="1">
      <c r="C834" s="257"/>
    </row>
    <row r="835" ht="15.75" customHeight="1">
      <c r="C835" s="257"/>
    </row>
    <row r="836" ht="15.75" customHeight="1">
      <c r="C836" s="257"/>
    </row>
    <row r="837" ht="15.75" customHeight="1">
      <c r="C837" s="257"/>
    </row>
    <row r="838" ht="15.75" customHeight="1">
      <c r="C838" s="257"/>
    </row>
    <row r="839" ht="15.75" customHeight="1">
      <c r="C839" s="257"/>
    </row>
    <row r="840" ht="15.75" customHeight="1">
      <c r="C840" s="257"/>
    </row>
    <row r="841" ht="15.75" customHeight="1">
      <c r="C841" s="257"/>
    </row>
    <row r="842" ht="15.75" customHeight="1">
      <c r="C842" s="257"/>
    </row>
    <row r="843" ht="15.75" customHeight="1">
      <c r="C843" s="257"/>
    </row>
    <row r="844" ht="15.75" customHeight="1">
      <c r="C844" s="257"/>
    </row>
    <row r="845" ht="15.75" customHeight="1">
      <c r="C845" s="257"/>
    </row>
    <row r="846" ht="15.75" customHeight="1">
      <c r="C846" s="257"/>
    </row>
    <row r="847" ht="15.75" customHeight="1">
      <c r="C847" s="257"/>
    </row>
    <row r="848" ht="15.75" customHeight="1">
      <c r="C848" s="257"/>
    </row>
    <row r="849" ht="15.75" customHeight="1">
      <c r="C849" s="257"/>
    </row>
    <row r="850" ht="15.75" customHeight="1">
      <c r="C850" s="257"/>
    </row>
    <row r="851" ht="15.75" customHeight="1">
      <c r="C851" s="257"/>
    </row>
    <row r="852" ht="15.75" customHeight="1">
      <c r="C852" s="257"/>
    </row>
    <row r="853" ht="15.75" customHeight="1">
      <c r="C853" s="257"/>
    </row>
    <row r="854" ht="15.75" customHeight="1">
      <c r="C854" s="257"/>
    </row>
    <row r="855" ht="15.75" customHeight="1">
      <c r="C855" s="257"/>
    </row>
    <row r="856" ht="15.75" customHeight="1">
      <c r="C856" s="257"/>
    </row>
    <row r="857" ht="15.75" customHeight="1">
      <c r="C857" s="257"/>
    </row>
    <row r="858" ht="15.75" customHeight="1">
      <c r="C858" s="257"/>
    </row>
    <row r="859" ht="15.75" customHeight="1">
      <c r="C859" s="257"/>
    </row>
    <row r="860" ht="15.75" customHeight="1">
      <c r="C860" s="257"/>
    </row>
    <row r="861" ht="15.75" customHeight="1">
      <c r="C861" s="257"/>
    </row>
    <row r="862" ht="15.75" customHeight="1">
      <c r="C862" s="257"/>
    </row>
    <row r="863" ht="15.75" customHeight="1">
      <c r="C863" s="257"/>
    </row>
    <row r="864" ht="15.75" customHeight="1">
      <c r="C864" s="257"/>
    </row>
    <row r="865" ht="15.75" customHeight="1">
      <c r="C865" s="257"/>
    </row>
    <row r="866" ht="15.75" customHeight="1">
      <c r="C866" s="257"/>
    </row>
    <row r="867" ht="15.75" customHeight="1">
      <c r="C867" s="257"/>
    </row>
    <row r="868" ht="15.75" customHeight="1">
      <c r="C868" s="257"/>
    </row>
    <row r="869" ht="15.75" customHeight="1">
      <c r="C869" s="257"/>
    </row>
    <row r="870" ht="15.75" customHeight="1">
      <c r="C870" s="257"/>
    </row>
    <row r="871" ht="15.75" customHeight="1">
      <c r="C871" s="257"/>
    </row>
    <row r="872" ht="15.75" customHeight="1">
      <c r="C872" s="257"/>
    </row>
    <row r="873" ht="15.75" customHeight="1">
      <c r="C873" s="257"/>
    </row>
    <row r="874" ht="15.75" customHeight="1">
      <c r="C874" s="257"/>
    </row>
    <row r="875" ht="15.75" customHeight="1">
      <c r="C875" s="257"/>
    </row>
    <row r="876" ht="15.75" customHeight="1">
      <c r="C876" s="257"/>
    </row>
    <row r="877" ht="15.75" customHeight="1">
      <c r="C877" s="257"/>
    </row>
    <row r="878" ht="15.75" customHeight="1">
      <c r="C878" s="257"/>
    </row>
    <row r="879" ht="15.75" customHeight="1">
      <c r="C879" s="257"/>
    </row>
    <row r="880" ht="15.75" customHeight="1">
      <c r="C880" s="257"/>
    </row>
    <row r="881" ht="15.75" customHeight="1">
      <c r="C881" s="257"/>
    </row>
    <row r="882" ht="15.75" customHeight="1">
      <c r="C882" s="257"/>
    </row>
    <row r="883" ht="15.75" customHeight="1">
      <c r="C883" s="257"/>
    </row>
    <row r="884" ht="15.75" customHeight="1">
      <c r="C884" s="257"/>
    </row>
    <row r="885" ht="15.75" customHeight="1">
      <c r="C885" s="257"/>
    </row>
    <row r="886" ht="15.75" customHeight="1">
      <c r="C886" s="257"/>
    </row>
    <row r="887" ht="15.75" customHeight="1">
      <c r="C887" s="257"/>
    </row>
    <row r="888" ht="15.75" customHeight="1">
      <c r="C888" s="257"/>
    </row>
    <row r="889" ht="15.75" customHeight="1">
      <c r="C889" s="257"/>
    </row>
    <row r="890" ht="15.75" customHeight="1">
      <c r="C890" s="257"/>
    </row>
    <row r="891" ht="15.75" customHeight="1">
      <c r="C891" s="257"/>
    </row>
    <row r="892" ht="15.75" customHeight="1">
      <c r="C892" s="257"/>
    </row>
    <row r="893" ht="15.75" customHeight="1">
      <c r="C893" s="257"/>
    </row>
    <row r="894" ht="15.75" customHeight="1">
      <c r="C894" s="257"/>
    </row>
    <row r="895" ht="15.75" customHeight="1">
      <c r="C895" s="257"/>
    </row>
    <row r="896" ht="15.75" customHeight="1">
      <c r="C896" s="257"/>
    </row>
    <row r="897" ht="15.75" customHeight="1">
      <c r="C897" s="257"/>
    </row>
    <row r="898" ht="15.75" customHeight="1">
      <c r="C898" s="257"/>
    </row>
    <row r="899" ht="15.75" customHeight="1">
      <c r="C899" s="257"/>
    </row>
    <row r="900" ht="15.75" customHeight="1">
      <c r="C900" s="257"/>
    </row>
    <row r="901" ht="15.75" customHeight="1">
      <c r="C901" s="257"/>
    </row>
    <row r="902" ht="15.75" customHeight="1">
      <c r="C902" s="257"/>
    </row>
    <row r="903" ht="15.75" customHeight="1">
      <c r="C903" s="257"/>
    </row>
    <row r="904" ht="15.75" customHeight="1">
      <c r="C904" s="257"/>
    </row>
    <row r="905" ht="15.75" customHeight="1">
      <c r="C905" s="257"/>
    </row>
    <row r="906" ht="15.75" customHeight="1">
      <c r="C906" s="257"/>
    </row>
    <row r="907" ht="15.75" customHeight="1">
      <c r="C907" s="257"/>
    </row>
    <row r="908" ht="15.75" customHeight="1">
      <c r="C908" s="257"/>
    </row>
    <row r="909" ht="15.75" customHeight="1">
      <c r="C909" s="257"/>
    </row>
    <row r="910" ht="15.75" customHeight="1">
      <c r="C910" s="257"/>
    </row>
    <row r="911" ht="15.75" customHeight="1">
      <c r="C911" s="257"/>
    </row>
    <row r="912" ht="15.75" customHeight="1">
      <c r="C912" s="257"/>
    </row>
    <row r="913" ht="15.75" customHeight="1">
      <c r="C913" s="257"/>
    </row>
    <row r="914" ht="15.75" customHeight="1">
      <c r="C914" s="257"/>
    </row>
    <row r="915" ht="15.75" customHeight="1">
      <c r="C915" s="257"/>
    </row>
    <row r="916" ht="15.75" customHeight="1">
      <c r="C916" s="257"/>
    </row>
    <row r="917" ht="15.75" customHeight="1">
      <c r="C917" s="257"/>
    </row>
    <row r="918" ht="15.75" customHeight="1">
      <c r="C918" s="257"/>
    </row>
    <row r="919" ht="15.75" customHeight="1">
      <c r="C919" s="257"/>
    </row>
    <row r="920" ht="15.75" customHeight="1">
      <c r="C920" s="257"/>
    </row>
    <row r="921" ht="15.75" customHeight="1">
      <c r="C921" s="257"/>
    </row>
    <row r="922" ht="15.75" customHeight="1">
      <c r="C922" s="257"/>
    </row>
    <row r="923" ht="15.75" customHeight="1">
      <c r="C923" s="257"/>
    </row>
    <row r="924" ht="15.75" customHeight="1">
      <c r="C924" s="257"/>
    </row>
    <row r="925" ht="15.75" customHeight="1">
      <c r="C925" s="257"/>
    </row>
    <row r="926" ht="15.75" customHeight="1">
      <c r="C926" s="257"/>
    </row>
    <row r="927" ht="15.75" customHeight="1">
      <c r="C927" s="257"/>
    </row>
    <row r="928" ht="15.75" customHeight="1">
      <c r="C928" s="257"/>
    </row>
    <row r="929" ht="15.75" customHeight="1">
      <c r="C929" s="257"/>
    </row>
    <row r="930" ht="15.75" customHeight="1">
      <c r="C930" s="257"/>
    </row>
    <row r="931" ht="15.75" customHeight="1">
      <c r="C931" s="257"/>
    </row>
    <row r="932" ht="15.75" customHeight="1">
      <c r="C932" s="257"/>
    </row>
    <row r="933" ht="15.75" customHeight="1">
      <c r="C933" s="257"/>
    </row>
    <row r="934" ht="15.75" customHeight="1">
      <c r="C934" s="257"/>
    </row>
    <row r="935" ht="15.75" customHeight="1">
      <c r="C935" s="257"/>
    </row>
    <row r="936" ht="15.75" customHeight="1">
      <c r="C936" s="257"/>
    </row>
    <row r="937" ht="15.75" customHeight="1">
      <c r="C937" s="257"/>
    </row>
    <row r="938" ht="15.75" customHeight="1">
      <c r="C938" s="257"/>
    </row>
    <row r="939" ht="15.75" customHeight="1">
      <c r="C939" s="257"/>
    </row>
    <row r="940" ht="15.75" customHeight="1">
      <c r="C940" s="257"/>
    </row>
    <row r="941" ht="15.75" customHeight="1">
      <c r="C941" s="257"/>
    </row>
    <row r="942" ht="15.75" customHeight="1">
      <c r="C942" s="257"/>
    </row>
    <row r="943" ht="15.75" customHeight="1">
      <c r="C943" s="257"/>
    </row>
    <row r="944" ht="15.75" customHeight="1">
      <c r="C944" s="257"/>
    </row>
    <row r="945" ht="15.75" customHeight="1">
      <c r="C945" s="257"/>
    </row>
    <row r="946" ht="15.75" customHeight="1">
      <c r="C946" s="257"/>
    </row>
    <row r="947" ht="15.75" customHeight="1">
      <c r="C947" s="257"/>
    </row>
    <row r="948" ht="15.75" customHeight="1">
      <c r="C948" s="257"/>
    </row>
    <row r="949" ht="15.75" customHeight="1">
      <c r="C949" s="257"/>
    </row>
    <row r="950" ht="15.75" customHeight="1">
      <c r="C950" s="257"/>
    </row>
    <row r="951" ht="15.75" customHeight="1">
      <c r="C951" s="257"/>
    </row>
    <row r="952" ht="15.75" customHeight="1">
      <c r="C952" s="257"/>
    </row>
    <row r="953" ht="15.75" customHeight="1">
      <c r="C953" s="257"/>
    </row>
    <row r="954" ht="15.75" customHeight="1">
      <c r="C954" s="257"/>
    </row>
    <row r="955" ht="15.75" customHeight="1">
      <c r="C955" s="257"/>
    </row>
    <row r="956" ht="15.75" customHeight="1">
      <c r="C956" s="257"/>
    </row>
    <row r="957" ht="15.75" customHeight="1">
      <c r="C957" s="257"/>
    </row>
    <row r="958" ht="15.75" customHeight="1">
      <c r="C958" s="257"/>
    </row>
    <row r="959" ht="15.75" customHeight="1">
      <c r="C959" s="257"/>
    </row>
    <row r="960" ht="15.75" customHeight="1">
      <c r="C960" s="257"/>
    </row>
    <row r="961" ht="15.75" customHeight="1">
      <c r="C961" s="257"/>
    </row>
    <row r="962" ht="15.75" customHeight="1">
      <c r="C962" s="257"/>
    </row>
    <row r="963" ht="15.75" customHeight="1">
      <c r="C963" s="257"/>
    </row>
    <row r="964" ht="15.75" customHeight="1">
      <c r="C964" s="257"/>
    </row>
    <row r="965" ht="15.75" customHeight="1">
      <c r="C965" s="257"/>
    </row>
    <row r="966" ht="15.75" customHeight="1">
      <c r="C966" s="257"/>
    </row>
    <row r="967" ht="15.75" customHeight="1">
      <c r="C967" s="257"/>
    </row>
    <row r="968" ht="15.75" customHeight="1">
      <c r="C968" s="257"/>
    </row>
    <row r="969" ht="15.75" customHeight="1">
      <c r="C969" s="257"/>
    </row>
    <row r="970" ht="15.75" customHeight="1">
      <c r="C970" s="257"/>
    </row>
    <row r="971" ht="15.75" customHeight="1">
      <c r="C971" s="257"/>
    </row>
    <row r="972" ht="15.75" customHeight="1">
      <c r="C972" s="257"/>
    </row>
    <row r="973" ht="15.75" customHeight="1">
      <c r="C973" s="257"/>
    </row>
    <row r="974" ht="15.75" customHeight="1">
      <c r="C974" s="257"/>
    </row>
    <row r="975" ht="15.75" customHeight="1">
      <c r="C975" s="257"/>
    </row>
    <row r="976" ht="15.75" customHeight="1">
      <c r="C976" s="257"/>
    </row>
    <row r="977" ht="15.75" customHeight="1">
      <c r="C977" s="257"/>
    </row>
    <row r="978" ht="15.75" customHeight="1">
      <c r="C978" s="257"/>
    </row>
    <row r="979" ht="15.75" customHeight="1">
      <c r="C979" s="257"/>
    </row>
    <row r="980" ht="15.75" customHeight="1">
      <c r="C980" s="257"/>
    </row>
    <row r="981" ht="15.75" customHeight="1">
      <c r="C981" s="257"/>
    </row>
    <row r="982" ht="15.75" customHeight="1">
      <c r="C982" s="257"/>
    </row>
    <row r="983" ht="15.75" customHeight="1">
      <c r="C983" s="257"/>
    </row>
    <row r="984" ht="15.75" customHeight="1">
      <c r="C984" s="257"/>
    </row>
    <row r="985" ht="15.75" customHeight="1">
      <c r="C985" s="257"/>
    </row>
    <row r="986" ht="15.75" customHeight="1">
      <c r="C986" s="257"/>
    </row>
    <row r="987" ht="15.75" customHeight="1">
      <c r="C987" s="257"/>
    </row>
    <row r="988" ht="15.75" customHeight="1">
      <c r="C988" s="257"/>
    </row>
    <row r="989" ht="15.75" customHeight="1">
      <c r="C989" s="257"/>
    </row>
    <row r="990" ht="15.75" customHeight="1">
      <c r="C990" s="257"/>
    </row>
    <row r="991" ht="15.75" customHeight="1">
      <c r="C991" s="257"/>
    </row>
    <row r="992" ht="15.75" customHeight="1">
      <c r="C992" s="257"/>
    </row>
    <row r="993" ht="15.75" customHeight="1">
      <c r="C993" s="257"/>
    </row>
    <row r="994" ht="15.75" customHeight="1">
      <c r="C994" s="257"/>
    </row>
    <row r="995" ht="15.75" customHeight="1">
      <c r="C995" s="257"/>
    </row>
    <row r="996" ht="15.75" customHeight="1">
      <c r="C996" s="257"/>
    </row>
    <row r="997" ht="15.75" customHeight="1">
      <c r="C997" s="257"/>
    </row>
    <row r="998" ht="15.75" customHeight="1">
      <c r="C998" s="257"/>
    </row>
    <row r="999" ht="15.75" customHeight="1">
      <c r="C999" s="257"/>
    </row>
    <row r="1000" ht="15.75" customHeight="1">
      <c r="C1000" s="257"/>
    </row>
    <row r="1001" ht="15.75" customHeight="1">
      <c r="C1001" s="257"/>
    </row>
    <row r="1002" ht="15.75" customHeight="1">
      <c r="C1002" s="257"/>
    </row>
  </sheetData>
  <mergeCells count="2">
    <mergeCell ref="G40:H40"/>
    <mergeCell ref="G41:H41"/>
  </mergeCells>
  <printOptions/>
  <pageMargins bottom="0.75" footer="0.0" header="0.0" left="0.7" right="0.7" top="0.75"/>
  <pageSetup orientation="landscape"/>
  <drawing r:id="rId1"/>
</worksheet>
</file>