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PLANI CUBIERTOS" sheetId="3" r:id="rId6"/>
  </sheets>
  <definedNames/>
  <calcPr/>
  <extLst>
    <ext uri="GoogleSheetsCustomDataVersion2">
      <go:sheetsCustomData xmlns:go="http://customooxmlschemas.google.com/" r:id="rId7" roundtripDataChecksum="inavFDRQ+I+d9qnQOhGzBuW8NT84U/h8wsrFE10uvvI="/>
    </ext>
  </extLst>
</workbook>
</file>

<file path=xl/sharedStrings.xml><?xml version="1.0" encoding="utf-8"?>
<sst xmlns="http://schemas.openxmlformats.org/spreadsheetml/2006/main" count="571" uniqueCount="212">
  <si>
    <t>vazq</t>
  </si>
  <si>
    <t>MARZO 24</t>
  </si>
  <si>
    <t>PEDRAZA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</si>
  <si>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</si>
  <si>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</si>
  <si>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</si>
  <si>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</si>
  <si>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</si>
  <si>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</si>
  <si>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</si>
  <si>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</si>
  <si>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</si>
  <si>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</si>
  <si>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</si>
  <si>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</si>
  <si>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</si>
  <si>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</si>
  <si>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</si>
  <si>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saldo</t>
  </si>
  <si>
    <t>lab 14-2 al 29-2</t>
  </si>
  <si>
    <t>fc lab N 53 12-2 AL23-2</t>
  </si>
  <si>
    <t>SANDRA EVTO 22-7 24CUB</t>
  </si>
  <si>
    <t>se ingresareon al efec en junio cuando se usen desc como gasto</t>
  </si>
  <si>
    <t>FC LAB n 55 26-2 AL 8-3</t>
  </si>
  <si>
    <t>CLAUDIO 40 C</t>
  </si>
  <si>
    <t>prop m20</t>
  </si>
  <si>
    <t>prop lab</t>
  </si>
  <si>
    <t>vale tomas rodriguez</t>
  </si>
  <si>
    <t>vale osvaldo peruzzi</t>
  </si>
  <si>
    <t>cub lab mas</t>
  </si>
  <si>
    <t>dias trab mar pimente</t>
  </si>
  <si>
    <t xml:space="preserve">vale carlos carballo </t>
  </si>
  <si>
    <t>extra javi</t>
  </si>
  <si>
    <t>extra marchi</t>
  </si>
  <si>
    <t>extra reyes</t>
  </si>
  <si>
    <t>vale carlos reyes</t>
  </si>
  <si>
    <t>prop m100</t>
  </si>
  <si>
    <t>vale miguel angel medina</t>
  </si>
  <si>
    <t>laboratorio</t>
  </si>
  <si>
    <t>oportos</t>
  </si>
  <si>
    <t>extra javi gomez</t>
  </si>
  <si>
    <t>dif sueldo luciana bechardo</t>
  </si>
  <si>
    <t>vale leo barrera</t>
  </si>
  <si>
    <t xml:space="preserve">vale hilda diaz </t>
  </si>
  <si>
    <t>vale ramiro farias</t>
  </si>
  <si>
    <t>faltante</t>
  </si>
  <si>
    <t>vale eli morinigo</t>
  </si>
  <si>
    <t>vale maiceras sergio</t>
  </si>
  <si>
    <t>vale milagros olea</t>
  </si>
  <si>
    <t>extra bacha</t>
  </si>
  <si>
    <t>lavadero</t>
  </si>
  <si>
    <t>party pack</t>
  </si>
  <si>
    <t>cacho verduleria 2-3</t>
  </si>
  <si>
    <t>cacho verduleria 4-3</t>
  </si>
  <si>
    <t>vazquez 29-2</t>
  </si>
  <si>
    <t>precursor</t>
  </si>
  <si>
    <t>santi precursor 2-3</t>
  </si>
  <si>
    <t>girbau norte</t>
  </si>
  <si>
    <t>toti</t>
  </si>
  <si>
    <t>propina m</t>
  </si>
  <si>
    <t>vale jorge carril</t>
  </si>
  <si>
    <t>vale hector rivarola</t>
  </si>
  <si>
    <t>extra fer sanchez</t>
  </si>
  <si>
    <t>extra carlos reyes</t>
  </si>
  <si>
    <t>preservar</t>
  </si>
  <si>
    <t>verdulero cacho</t>
  </si>
  <si>
    <t>muzzarella</t>
  </si>
  <si>
    <t>dos felipes</t>
  </si>
  <si>
    <t>canavesi ok</t>
  </si>
  <si>
    <t>extra barra</t>
  </si>
  <si>
    <t>/</t>
  </si>
  <si>
    <t>vale ramon segovia</t>
  </si>
  <si>
    <t>vale nicolas pimentel</t>
  </si>
  <si>
    <t>vazquez</t>
  </si>
  <si>
    <t xml:space="preserve">champ </t>
  </si>
  <si>
    <t>extra parrilla</t>
  </si>
  <si>
    <t>dif sdo damian garcia</t>
  </si>
  <si>
    <t>teclado y mousse</t>
  </si>
  <si>
    <t>pilas</t>
  </si>
  <si>
    <t>ajo pelado</t>
  </si>
  <si>
    <t>aceyt5</t>
  </si>
  <si>
    <t xml:space="preserve"> </t>
  </si>
  <si>
    <t>tapas</t>
  </si>
  <si>
    <t>cerrajeria</t>
  </si>
  <si>
    <t>extra jorge carril</t>
  </si>
  <si>
    <t>la meson</t>
  </si>
  <si>
    <t>limpieza vidrios</t>
  </si>
  <si>
    <t>a caja grande</t>
  </si>
  <si>
    <t>prop m25</t>
  </si>
  <si>
    <t>prop m110</t>
  </si>
  <si>
    <t>dias trab natalia</t>
  </si>
  <si>
    <t>dif mal cobrada visa debito</t>
  </si>
  <si>
    <t>vale maga machado</t>
  </si>
  <si>
    <t>SANTI DEBE</t>
  </si>
  <si>
    <t>prop m26</t>
  </si>
  <si>
    <t>prop m27</t>
  </si>
  <si>
    <t>prop m5</t>
  </si>
  <si>
    <t>prop labo</t>
  </si>
  <si>
    <t>cacho verduleria</t>
  </si>
  <si>
    <t>extra bachero</t>
  </si>
  <si>
    <t>fumigador besares</t>
  </si>
  <si>
    <t>fumigadorn pedraza</t>
  </si>
  <si>
    <t>539200 fc 15</t>
  </si>
  <si>
    <t>toti 11-3</t>
  </si>
  <si>
    <t>premium meat</t>
  </si>
  <si>
    <t>tubos</t>
  </si>
  <si>
    <t>prop m23</t>
  </si>
  <si>
    <t>extra cocina 2 dias trab</t>
  </si>
  <si>
    <t>vale facu luna</t>
  </si>
  <si>
    <t>franco reyes</t>
  </si>
  <si>
    <t>leo barrera 13 dias bacha</t>
  </si>
  <si>
    <t>dia trab bacha tomas</t>
  </si>
  <si>
    <t>PAGO LAB CH 9-3 FC 53</t>
  </si>
  <si>
    <t>retencion iva fc 53</t>
  </si>
  <si>
    <t>retencion iibb fc 53</t>
  </si>
  <si>
    <t>retencion gcia fc 53</t>
  </si>
  <si>
    <t xml:space="preserve">tapas </t>
  </si>
  <si>
    <t>prop m22</t>
  </si>
  <si>
    <t>extra bacha tomas</t>
  </si>
  <si>
    <t>ferreteria el trueno</t>
  </si>
  <si>
    <t>prop m21</t>
  </si>
  <si>
    <t>VTA TOTAL</t>
  </si>
  <si>
    <t>vale fer sanchez</t>
  </si>
  <si>
    <t>vta tarjeta</t>
  </si>
  <si>
    <t>mesa21</t>
  </si>
  <si>
    <t>vta efectivo</t>
  </si>
  <si>
    <t>extra samuel</t>
  </si>
  <si>
    <t>vale charly</t>
  </si>
  <si>
    <t>extra tomas</t>
  </si>
  <si>
    <t>vale ramon quiroz</t>
  </si>
  <si>
    <t>prop m150</t>
  </si>
  <si>
    <t>prop m298</t>
  </si>
  <si>
    <t>prop m125</t>
  </si>
  <si>
    <t>dias trab dolce</t>
  </si>
  <si>
    <t>prop m223</t>
  </si>
  <si>
    <t>prop m3</t>
  </si>
  <si>
    <t>grisines</t>
  </si>
  <si>
    <t>prop m291</t>
  </si>
  <si>
    <t>prop 159</t>
  </si>
  <si>
    <t>vale aldana alvarez</t>
  </si>
  <si>
    <t>verdulero cacho 20-3 y 19-3</t>
  </si>
  <si>
    <t>verduleria cacho</t>
  </si>
  <si>
    <t>extra fer herrera</t>
  </si>
  <si>
    <t>mesa 21</t>
  </si>
  <si>
    <t>tapas empanadas</t>
  </si>
  <si>
    <t>libreria</t>
  </si>
  <si>
    <t>alcohol</t>
  </si>
  <si>
    <t>alcohol pizza</t>
  </si>
  <si>
    <t>viaticos sierra</t>
  </si>
  <si>
    <t>propinas</t>
  </si>
  <si>
    <t>mesa 200 paso a fc</t>
  </si>
  <si>
    <t>extra ramiro farias</t>
  </si>
  <si>
    <t>vale miguel nunez</t>
  </si>
  <si>
    <t>vale sergio maceiros</t>
  </si>
  <si>
    <t>verduleria cacho 23-3 y 25-3</t>
  </si>
  <si>
    <t>prop m105</t>
  </si>
  <si>
    <t>fumigador pedraza</t>
  </si>
  <si>
    <t>fumigador dolce</t>
  </si>
  <si>
    <t>gas sierra</t>
  </si>
  <si>
    <t>oporto</t>
  </si>
  <si>
    <t>prop m2</t>
  </si>
  <si>
    <t>prop m28</t>
  </si>
  <si>
    <t>prop m109</t>
  </si>
  <si>
    <t>extra bacha samuel</t>
  </si>
  <si>
    <t>prop m6</t>
  </si>
  <si>
    <t>prop 125</t>
  </si>
  <si>
    <t>prop m7</t>
  </si>
  <si>
    <t>lapiceras fibrones</t>
  </si>
  <si>
    <t>prop m10</t>
  </si>
  <si>
    <t>vale barbara sanchez</t>
  </si>
  <si>
    <t>extra bacha brian</t>
  </si>
  <si>
    <t>mesa 100 factura a</t>
  </si>
  <si>
    <t>mesa 201 pago de mas</t>
  </si>
  <si>
    <t xml:space="preserve">sierra </t>
  </si>
  <si>
    <t>toti besares</t>
  </si>
  <si>
    <t xml:space="preserve">verduleria cacho 29-3 28-3 </t>
  </si>
  <si>
    <t>verduleria cacho 30-3</t>
  </si>
  <si>
    <t xml:space="preserve">                               PEDRAZA</t>
  </si>
  <si>
    <t>DIA</t>
  </si>
  <si>
    <t>VISA</t>
  </si>
  <si>
    <t>ELECTRON</t>
  </si>
  <si>
    <t>MASTER</t>
  </si>
  <si>
    <t>MAESTRO</t>
  </si>
  <si>
    <t>AMEX</t>
  </si>
  <si>
    <t>M PAGO</t>
  </si>
  <si>
    <t>CABAL</t>
  </si>
  <si>
    <t>DINERS</t>
  </si>
  <si>
    <t>MODO</t>
  </si>
  <si>
    <t>TTL GRAL</t>
  </si>
  <si>
    <t>COMISION</t>
  </si>
  <si>
    <t>COBRADO NETO</t>
  </si>
  <si>
    <t>viernes</t>
  </si>
  <si>
    <t>sabado</t>
  </si>
  <si>
    <t>domingo</t>
  </si>
  <si>
    <t>lunes</t>
  </si>
  <si>
    <t>martes</t>
  </si>
  <si>
    <t>miercoles</t>
  </si>
  <si>
    <t xml:space="preserve">jueves </t>
  </si>
  <si>
    <t>marzo 24</t>
  </si>
  <si>
    <t xml:space="preserve">                                                CUBIERTOS</t>
  </si>
  <si>
    <t>TOTAL</t>
  </si>
  <si>
    <t>TARJ</t>
  </si>
  <si>
    <t>EFECT</t>
  </si>
  <si>
    <t>CUBIER</t>
  </si>
  <si>
    <t>PROM</t>
  </si>
  <si>
    <t>NOCHE</t>
  </si>
  <si>
    <t>GENERAL</t>
  </si>
  <si>
    <t>TTL</t>
  </si>
  <si>
    <t xml:space="preserve">viernes </t>
  </si>
  <si>
    <t>jueves</t>
  </si>
  <si>
    <t>TOTAL CUB</t>
  </si>
  <si>
    <t xml:space="preserve">miercoles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</si>
</sst>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_ &quot;$&quot;\ * #,##0.00_ ;_ &quot;$&quot;\ * \-#,##0.00_ ;_ &quot;$&quot;\ * &quot;-&quot;??_ ;_ @_ "/>
    <numFmt numFmtId="165" formatCode="&quot;$&quot;\ #,##0.00"/>
    <numFmt numFmtId="166" formatCode="dd&quot;/&quot;mm&quot;/&quot;yy"/>
    <numFmt numFmtId="167" formatCode="dd/mm/yyyy"/>
    <numFmt numFmtId="168" formatCode="[$$]#,##0.00"/>
    <numFmt numFmtId="169" formatCode="_ &quot;$&quot;\ * #,##0.000_ ;_ &quot;$&quot;\ * \-#,##0.000_ ;_ &quot;$&quot;\ * &quot;-&quot;??.0_ ;_ @_ "/>
    <numFmt numFmtId="170" formatCode="d-m"/>
    <numFmt numFmtId="171" formatCode="dd/MM/yyyy"/>
    <numFmt numFmtId="172" formatCode="dd/mm/yy"/>
    <numFmt numFmtId="173" formatCode="dd/mm"/>
    <numFmt numFmtId="174" formatCode="M/d/yyyy"/>
  </numFmts>
  <fonts count="18">
    <font>
      <sz val="10.0"/>
      <color rgb="FF000000"/>
      <name val="Calibri"/>
      <scheme val="minor"/>
    </font>
    <font>
      <b/>
      <sz val="10.0"/>
      <color rgb="FF000000"/>
      <name val="Arial"/>
    </font>
    <font>
      <b/>
      <sz val="10.0"/>
      <color theme="1"/>
      <name val="Arial"/>
    </font>
    <font>
      <b/>
      <i/>
      <sz val="10.0"/>
      <color rgb="FF000000"/>
      <name val="Arial"/>
    </font>
    <font>
      <color theme="1"/>
      <name val="Calibri"/>
    </font>
    <font>
      <sz val="12.0"/>
      <color rgb="FF202124"/>
      <name val="Arial"/>
    </font>
    <font>
      <b/>
      <sz val="10.0"/>
      <color rgb="FFDD0806"/>
      <name val="Arial"/>
    </font>
    <font>
      <b/>
      <sz val="10.0"/>
      <color rgb="FFFCF305"/>
      <name val="Arial"/>
    </font>
    <font>
      <b/>
      <sz val="10.0"/>
      <color rgb="FFFFFF00"/>
      <name val="Arial"/>
    </font>
    <font>
      <b/>
      <sz val="10.0"/>
      <color rgb="FFFF0000"/>
      <name val="Arial"/>
    </font>
    <font>
      <b/>
      <sz val="10.0"/>
      <color rgb="FF434343"/>
      <name val="Arial"/>
    </font>
    <font>
      <color theme="1"/>
      <name val="Arial"/>
    </font>
    <font>
      <b/>
      <sz val="10.0"/>
      <color rgb="FF202124"/>
      <name val="Arial"/>
    </font>
    <font>
      <sz val="10.0"/>
      <color rgb="FF000000"/>
      <name val="Arial"/>
    </font>
    <font>
      <b/>
      <color theme="1"/>
      <name val="Arial"/>
    </font>
    <font>
      <sz val="10.0"/>
      <color rgb="FFDD0806"/>
      <name val="Arial"/>
    </font>
    <font>
      <color rgb="FF000000"/>
      <name val="Arial"/>
    </font>
    <font/>
  </fonts>
  <fills count="19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993300"/>
        <bgColor rgb="FF9933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43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/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right/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0"/>
    </xf>
    <xf borderId="1" fillId="2" fontId="1" numFmtId="164" xfId="0" applyAlignment="1" applyBorder="1" applyFont="1" applyNumberFormat="1">
      <alignment shrinkToFit="0" vertical="bottom" wrapText="0"/>
    </xf>
    <xf borderId="0" fillId="2" fontId="1" numFmtId="164" xfId="0" applyAlignment="1" applyFont="1" applyNumberFormat="1">
      <alignment horizontal="center" shrinkToFit="0" vertical="bottom" wrapText="0"/>
    </xf>
    <xf borderId="0" fillId="0" fontId="1" numFmtId="165" xfId="0" applyAlignment="1" applyFont="1" applyNumberFormat="1">
      <alignment shrinkToFit="0" vertical="bottom" wrapText="0"/>
    </xf>
    <xf borderId="2" fillId="3" fontId="2" numFmtId="0" xfId="0" applyAlignment="1" applyBorder="1" applyFill="1" applyFont="1">
      <alignment readingOrder="0" shrinkToFit="0" vertical="bottom" wrapText="0"/>
    </xf>
    <xf borderId="3" fillId="3" fontId="1" numFmtId="0" xfId="0" applyAlignment="1" applyBorder="1" applyFont="1">
      <alignment shrinkToFit="0" vertical="bottom" wrapText="0"/>
    </xf>
    <xf borderId="4" fillId="3" fontId="3" numFmtId="166" xfId="0" applyAlignment="1" applyBorder="1" applyFont="1" applyNumberFormat="1">
      <alignment shrinkToFit="0" vertical="bottom" wrapText="0"/>
    </xf>
    <xf borderId="2" fillId="3" fontId="2" numFmtId="164" xfId="0" applyAlignment="1" applyBorder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4" fontId="1" numFmtId="0" xfId="0" applyAlignment="1" applyFill="1" applyFont="1">
      <alignment horizontal="left" shrinkToFit="0" vertical="bottom" wrapText="0"/>
    </xf>
    <xf borderId="0" fillId="4" fontId="1" numFmtId="165" xfId="0" applyAlignment="1" applyFont="1" applyNumberFormat="1">
      <alignment shrinkToFit="0" vertical="bottom" wrapText="0"/>
    </xf>
    <xf borderId="0" fillId="4" fontId="1" numFmtId="164" xfId="0" applyAlignment="1" applyFont="1" applyNumberFormat="1">
      <alignment horizontal="center" shrinkToFit="0" vertical="bottom" wrapText="0"/>
    </xf>
    <xf borderId="0" fillId="0" fontId="1" numFmtId="166" xfId="0" applyAlignment="1" applyFont="1" applyNumberFormat="1">
      <alignment shrinkToFit="0" vertical="bottom" wrapText="0"/>
    </xf>
    <xf borderId="5" fillId="5" fontId="1" numFmtId="0" xfId="0" applyAlignment="1" applyBorder="1" applyFill="1" applyFont="1">
      <alignment horizontal="center" shrinkToFit="0" vertical="bottom" wrapText="0"/>
    </xf>
    <xf borderId="1" fillId="6" fontId="1" numFmtId="164" xfId="0" applyAlignment="1" applyBorder="1" applyFill="1" applyFont="1" applyNumberFormat="1">
      <alignment horizontal="left" shrinkToFit="0" vertical="bottom" wrapText="0"/>
    </xf>
    <xf borderId="1" fillId="6" fontId="1" numFmtId="164" xfId="0" applyAlignment="1" applyBorder="1" applyFont="1" applyNumberFormat="1">
      <alignment horizontal="center" shrinkToFit="0" vertical="bottom" wrapText="0"/>
    </xf>
    <xf borderId="0" fillId="0" fontId="4" numFmtId="166" xfId="0" applyFont="1" applyNumberFormat="1"/>
    <xf borderId="5" fillId="7" fontId="1" numFmtId="0" xfId="0" applyAlignment="1" applyBorder="1" applyFill="1" applyFont="1">
      <alignment horizontal="center" shrinkToFit="0" vertical="bottom" wrapText="0"/>
    </xf>
    <xf borderId="6" fillId="5" fontId="1" numFmtId="164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6" fillId="8" fontId="2" numFmtId="165" xfId="0" applyAlignment="1" applyBorder="1" applyFill="1" applyFont="1" applyNumberFormat="1">
      <alignment horizontal="center" shrinkToFit="0" vertical="bottom" wrapText="0"/>
    </xf>
    <xf borderId="7" fillId="9" fontId="1" numFmtId="164" xfId="0" applyAlignment="1" applyBorder="1" applyFill="1" applyFont="1" applyNumberFormat="1">
      <alignment horizontal="center" shrinkToFit="0" vertical="bottom" wrapText="0"/>
    </xf>
    <xf borderId="7" fillId="9" fontId="1" numFmtId="4" xfId="0" applyAlignment="1" applyBorder="1" applyFont="1" applyNumberFormat="1">
      <alignment horizontal="center" shrinkToFit="0" vertical="bottom" wrapText="0"/>
    </xf>
    <xf borderId="8" fillId="0" fontId="1" numFmtId="0" xfId="0" applyAlignment="1" applyBorder="1" applyFont="1">
      <alignment horizontal="left" shrinkToFit="0" vertical="bottom" wrapText="0"/>
    </xf>
    <xf borderId="9" fillId="0" fontId="1" numFmtId="165" xfId="0" applyAlignment="1" applyBorder="1" applyFont="1" applyNumberFormat="1">
      <alignment horizontal="center" shrinkToFit="0" vertical="bottom" wrapText="0"/>
    </xf>
    <xf borderId="9" fillId="0" fontId="1" numFmtId="164" xfId="0" applyAlignment="1" applyBorder="1" applyFont="1" applyNumberFormat="1">
      <alignment horizontal="center" shrinkToFit="0" vertical="bottom" wrapText="0"/>
    </xf>
    <xf borderId="10" fillId="0" fontId="1" numFmtId="164" xfId="0" applyAlignment="1" applyBorder="1" applyFont="1" applyNumberFormat="1">
      <alignment horizontal="center" shrinkToFit="0" vertical="bottom" wrapText="0"/>
    </xf>
    <xf borderId="11" fillId="0" fontId="1" numFmtId="164" xfId="0" applyAlignment="1" applyBorder="1" applyFont="1" applyNumberFormat="1">
      <alignment horizontal="center" shrinkToFit="0" vertical="bottom" wrapText="0"/>
    </xf>
    <xf borderId="12" fillId="10" fontId="1" numFmtId="0" xfId="0" applyAlignment="1" applyBorder="1" applyFill="1" applyFont="1">
      <alignment shrinkToFit="0" vertical="bottom" wrapText="0"/>
    </xf>
    <xf borderId="11" fillId="11" fontId="1" numFmtId="166" xfId="0" applyAlignment="1" applyBorder="1" applyFill="1" applyFont="1" applyNumberFormat="1">
      <alignment horizontal="center" shrinkToFit="0" vertical="bottom" wrapText="0"/>
    </xf>
    <xf borderId="11" fillId="11" fontId="1" numFmtId="164" xfId="0" applyAlignment="1" applyBorder="1" applyFont="1" applyNumberFormat="1">
      <alignment horizontal="center" shrinkToFit="0" vertical="bottom" wrapText="0"/>
    </xf>
    <xf borderId="7" fillId="0" fontId="1" numFmtId="164" xfId="0" applyAlignment="1" applyBorder="1" applyFont="1" applyNumberFormat="1">
      <alignment shrinkToFit="0" vertical="bottom" wrapText="0"/>
    </xf>
    <xf borderId="2" fillId="0" fontId="1" numFmtId="164" xfId="0" applyAlignment="1" applyBorder="1" applyFont="1" applyNumberFormat="1">
      <alignment shrinkToFit="0" vertical="bottom" wrapText="0"/>
    </xf>
    <xf borderId="7" fillId="11" fontId="1" numFmtId="164" xfId="0" applyAlignment="1" applyBorder="1" applyFont="1" applyNumberFormat="1">
      <alignment horizontal="center" shrinkToFit="0" vertical="bottom" wrapText="0"/>
    </xf>
    <xf borderId="0" fillId="12" fontId="5" numFmtId="164" xfId="0" applyAlignment="1" applyFill="1" applyFont="1" applyNumberFormat="1">
      <alignment horizontal="left"/>
    </xf>
    <xf borderId="13" fillId="13" fontId="1" numFmtId="167" xfId="0" applyAlignment="1" applyBorder="1" applyFill="1" applyFont="1" applyNumberFormat="1">
      <alignment horizontal="left" shrinkToFit="0" vertical="bottom" wrapText="0"/>
    </xf>
    <xf borderId="7" fillId="13" fontId="1" numFmtId="165" xfId="0" applyAlignment="1" applyBorder="1" applyFont="1" applyNumberFormat="1">
      <alignment shrinkToFit="0" vertical="bottom" wrapText="0"/>
    </xf>
    <xf borderId="7" fillId="13" fontId="1" numFmtId="164" xfId="0" applyAlignment="1" applyBorder="1" applyFont="1" applyNumberFormat="1">
      <alignment horizontal="center" shrinkToFit="0" vertical="bottom" wrapText="0"/>
    </xf>
    <xf borderId="14" fillId="13" fontId="1" numFmtId="164" xfId="0" applyAlignment="1" applyBorder="1" applyFont="1" applyNumberFormat="1">
      <alignment shrinkToFit="0" vertical="bottom" wrapText="0"/>
    </xf>
    <xf borderId="15" fillId="12" fontId="1" numFmtId="168" xfId="0" applyAlignment="1" applyBorder="1" applyFont="1" applyNumberFormat="1">
      <alignment readingOrder="0" shrinkToFit="0" vertical="bottom" wrapText="0"/>
    </xf>
    <xf borderId="1" fillId="10" fontId="1" numFmtId="0" xfId="0" applyAlignment="1" applyBorder="1" applyFont="1">
      <alignment shrinkToFit="0" vertical="bottom" wrapText="0"/>
    </xf>
    <xf borderId="7" fillId="0" fontId="1" numFmtId="166" xfId="0" applyAlignment="1" applyBorder="1" applyFont="1" applyNumberFormat="1">
      <alignment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0" fillId="14" fontId="7" numFmtId="164" xfId="0" applyAlignment="1" applyFill="1" applyFont="1" applyNumberFormat="1">
      <alignment horizontal="center" readingOrder="0" shrinkToFit="0" vertical="bottom" wrapText="0"/>
    </xf>
    <xf borderId="0" fillId="8" fontId="1" numFmtId="164" xfId="0" applyAlignment="1" applyFont="1" applyNumberFormat="1">
      <alignment shrinkToFit="0" vertical="bottom" wrapText="0"/>
    </xf>
    <xf borderId="0" fillId="5" fontId="5" numFmtId="164" xfId="0" applyAlignment="1" applyFont="1" applyNumberFormat="1">
      <alignment horizontal="left"/>
    </xf>
    <xf borderId="13" fillId="0" fontId="6" numFmtId="167" xfId="0" applyAlignment="1" applyBorder="1" applyFont="1" applyNumberFormat="1">
      <alignment horizontal="left" shrinkToFit="0" vertical="bottom" wrapText="0"/>
    </xf>
    <xf borderId="7" fillId="0" fontId="6" numFmtId="165" xfId="0" applyAlignment="1" applyBorder="1" applyFont="1" applyNumberFormat="1">
      <alignment shrinkToFit="0" vertical="bottom" wrapText="0"/>
    </xf>
    <xf borderId="7" fillId="0" fontId="6" numFmtId="164" xfId="0" applyAlignment="1" applyBorder="1" applyFont="1" applyNumberFormat="1">
      <alignment horizontal="center" shrinkToFit="0" vertical="bottom" wrapText="0"/>
    </xf>
    <xf borderId="2" fillId="0" fontId="6" numFmtId="164" xfId="0" applyAlignment="1" applyBorder="1" applyFont="1" applyNumberFormat="1">
      <alignment shrinkToFit="0" vertical="bottom" wrapText="0"/>
    </xf>
    <xf borderId="15" fillId="12" fontId="1" numFmtId="169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0" fillId="14" fontId="8" numFmtId="164" xfId="0" applyAlignment="1" applyFont="1" applyNumberFormat="1">
      <alignment horizontal="center" readingOrder="0" shrinkToFit="0" vertical="bottom" wrapText="0"/>
    </xf>
    <xf borderId="13" fillId="0" fontId="6" numFmtId="0" xfId="0" applyAlignment="1" applyBorder="1" applyFont="1">
      <alignment horizontal="left" shrinkToFit="0" vertical="bottom" wrapText="0"/>
    </xf>
    <xf borderId="15" fillId="12" fontId="9" numFmtId="164" xfId="0" applyAlignment="1" applyBorder="1" applyFont="1" applyNumberFormat="1">
      <alignment shrinkToFit="0" vertical="bottom" wrapText="0"/>
    </xf>
    <xf borderId="0" fillId="0" fontId="1" numFmtId="170" xfId="0" applyAlignment="1" applyFont="1" applyNumberFormat="1">
      <alignment horizontal="center" shrinkToFit="0" vertical="bottom" wrapText="0"/>
    </xf>
    <xf borderId="7" fillId="0" fontId="1" numFmtId="170" xfId="0" applyAlignment="1" applyBorder="1" applyFont="1" applyNumberFormat="1">
      <alignment readingOrder="0" shrinkToFit="0" vertical="bottom" wrapText="0"/>
    </xf>
    <xf borderId="2" fillId="0" fontId="1" numFmtId="164" xfId="0" applyAlignment="1" applyBorder="1" applyFont="1" applyNumberFormat="1">
      <alignment readingOrder="0" shrinkToFit="0" vertical="bottom" wrapText="0"/>
    </xf>
    <xf borderId="1" fillId="14" fontId="1" numFmtId="164" xfId="0" applyAlignment="1" applyBorder="1" applyFont="1" applyNumberFormat="1">
      <alignment horizontal="center"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13" fillId="0" fontId="6" numFmtId="0" xfId="0" applyAlignment="1" applyBorder="1" applyFont="1">
      <alignment horizontal="left" readingOrder="0" shrinkToFit="0" vertical="bottom" wrapText="0"/>
    </xf>
    <xf borderId="15" fillId="12" fontId="1" numFmtId="164" xfId="0" applyAlignment="1" applyBorder="1" applyFont="1" applyNumberFormat="1">
      <alignment readingOrder="0" shrinkToFit="0" vertical="bottom" wrapText="0"/>
    </xf>
    <xf borderId="13" fillId="0" fontId="1" numFmtId="0" xfId="0" applyAlignment="1" applyBorder="1" applyFont="1">
      <alignment horizontal="left" shrinkToFit="0" vertical="bottom" wrapText="0"/>
    </xf>
    <xf borderId="15" fillId="12" fontId="1" numFmtId="164" xfId="0" applyAlignment="1" applyBorder="1" applyFont="1" applyNumberFormat="1">
      <alignment shrinkToFit="0" vertical="bottom" wrapText="0"/>
    </xf>
    <xf borderId="13" fillId="15" fontId="1" numFmtId="166" xfId="0" applyAlignment="1" applyBorder="1" applyFill="1" applyFont="1" applyNumberFormat="1">
      <alignment shrinkToFit="0" vertical="bottom" wrapText="0"/>
    </xf>
    <xf borderId="7" fillId="15" fontId="1" numFmtId="0" xfId="0" applyAlignment="1" applyBorder="1" applyFont="1">
      <alignment readingOrder="0" shrinkToFit="0" vertical="bottom" wrapText="0"/>
    </xf>
    <xf borderId="2" fillId="15" fontId="1" numFmtId="164" xfId="0" applyAlignment="1" applyBorder="1" applyFont="1" applyNumberFormat="1">
      <alignment readingOrder="0" shrinkToFit="0" vertical="bottom" wrapText="0"/>
    </xf>
    <xf borderId="7" fillId="0" fontId="9" numFmtId="164" xfId="0" applyAlignment="1" applyBorder="1" applyFont="1" applyNumberFormat="1">
      <alignment horizontal="center" shrinkToFit="0" vertical="bottom" wrapText="0"/>
    </xf>
    <xf borderId="2" fillId="0" fontId="9" numFmtId="164" xfId="0" applyAlignment="1" applyBorder="1" applyFont="1" applyNumberFormat="1">
      <alignment shrinkToFit="0" vertical="bottom" wrapText="0"/>
    </xf>
    <xf borderId="13" fillId="0" fontId="1" numFmtId="166" xfId="0" applyAlignment="1" applyBorder="1" applyFont="1" applyNumberFormat="1">
      <alignment shrinkToFit="0" vertical="bottom" wrapText="0"/>
    </xf>
    <xf borderId="0" fillId="8" fontId="6" numFmtId="164" xfId="0" applyAlignment="1" applyFont="1" applyNumberFormat="1">
      <alignment shrinkToFit="0" vertical="bottom" wrapText="0"/>
    </xf>
    <xf borderId="13" fillId="0" fontId="1" numFmtId="0" xfId="0" applyAlignment="1" applyBorder="1" applyFont="1">
      <alignment horizontal="left" readingOrder="0"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7" fillId="12" fontId="1" numFmtId="165" xfId="0" applyAlignment="1" applyBorder="1" applyFont="1" applyNumberFormat="1">
      <alignment horizontal="center" shrinkToFit="0" vertical="bottom" wrapText="0"/>
    </xf>
    <xf borderId="17" fillId="12" fontId="1" numFmtId="164" xfId="0" applyAlignment="1" applyBorder="1" applyFont="1" applyNumberFormat="1">
      <alignment horizontal="center" shrinkToFit="0" vertical="bottom" wrapText="0"/>
    </xf>
    <xf borderId="18" fillId="12" fontId="1" numFmtId="164" xfId="0" applyAlignment="1" applyBorder="1" applyFont="1" applyNumberFormat="1">
      <alignment shrinkToFit="0" vertical="bottom" wrapText="0"/>
    </xf>
    <xf borderId="1" fillId="8" fontId="1" numFmtId="164" xfId="0" applyAlignment="1" applyBorder="1" applyFont="1" applyNumberFormat="1">
      <alignment shrinkToFit="0" vertical="bottom" wrapText="0"/>
    </xf>
    <xf borderId="5" fillId="0" fontId="1" numFmtId="165" xfId="0" applyAlignment="1" applyBorder="1" applyFont="1" applyNumberFormat="1">
      <alignment horizontal="center" shrinkToFit="0" vertical="bottom" wrapText="0"/>
    </xf>
    <xf borderId="5" fillId="0" fontId="1" numFmtId="164" xfId="0" applyAlignment="1" applyBorder="1" applyFont="1" applyNumberFormat="1">
      <alignment horizontal="center" shrinkToFit="0" vertical="bottom" wrapText="0"/>
    </xf>
    <xf borderId="19" fillId="0" fontId="1" numFmtId="164" xfId="0" applyAlignment="1" applyBorder="1" applyFont="1" applyNumberFormat="1">
      <alignment shrinkToFit="0" vertical="bottom" wrapText="0"/>
    </xf>
    <xf borderId="15" fillId="0" fontId="1" numFmtId="164" xfId="0" applyAlignment="1" applyBorder="1" applyFont="1" applyNumberFormat="1">
      <alignment shrinkToFit="0" vertical="bottom" wrapText="0"/>
    </xf>
    <xf borderId="1" fillId="8" fontId="6" numFmtId="164" xfId="0" applyAlignment="1" applyBorder="1" applyFont="1" applyNumberFormat="1">
      <alignment shrinkToFit="0" vertical="bottom" wrapText="0"/>
    </xf>
    <xf borderId="13" fillId="15" fontId="2" numFmtId="170" xfId="0" applyAlignment="1" applyBorder="1" applyFont="1" applyNumberFormat="1">
      <alignment shrinkToFit="0" vertical="bottom" wrapText="0"/>
    </xf>
    <xf borderId="7" fillId="15" fontId="2" numFmtId="0" xfId="0" applyAlignment="1" applyBorder="1" applyFont="1">
      <alignment readingOrder="0" shrinkToFit="0" vertical="bottom" wrapText="0"/>
    </xf>
    <xf borderId="2" fillId="15" fontId="2" numFmtId="164" xfId="0" applyAlignment="1" applyBorder="1" applyFont="1" applyNumberFormat="1">
      <alignment readingOrder="0" shrinkToFit="0" vertical="bottom" wrapText="0"/>
    </xf>
    <xf borderId="2" fillId="15" fontId="2" numFmtId="164" xfId="0" applyAlignment="1" applyBorder="1" applyFont="1" applyNumberFormat="1">
      <alignment shrinkToFit="0" vertical="bottom" wrapText="0"/>
    </xf>
    <xf borderId="7" fillId="0" fontId="1" numFmtId="165" xfId="0" applyAlignment="1" applyBorder="1" applyFont="1" applyNumberFormat="1">
      <alignment horizontal="center" shrinkToFit="0" vertical="bottom" wrapText="0"/>
    </xf>
    <xf borderId="7" fillId="0" fontId="1" numFmtId="164" xfId="0" applyAlignment="1" applyBorder="1" applyFont="1" applyNumberFormat="1">
      <alignment horizontal="center" shrinkToFit="0" vertical="bottom" wrapText="0"/>
    </xf>
    <xf borderId="15" fillId="0" fontId="9" numFmtId="164" xfId="0" applyAlignment="1" applyBorder="1" applyFont="1" applyNumberFormat="1">
      <alignment shrinkToFit="0" vertical="bottom" wrapText="0"/>
    </xf>
    <xf borderId="2" fillId="15" fontId="1" numFmtId="164" xfId="0" applyAlignment="1" applyBorder="1" applyFont="1" applyNumberFormat="1">
      <alignment shrinkToFit="0" vertical="bottom" wrapText="0"/>
    </xf>
    <xf borderId="7" fillId="7" fontId="1" numFmtId="164" xfId="0" applyAlignment="1" applyBorder="1" applyFont="1" applyNumberFormat="1">
      <alignment shrinkToFit="0" vertical="bottom" wrapText="0"/>
    </xf>
    <xf borderId="16" fillId="15" fontId="1" numFmtId="0" xfId="0" applyAlignment="1" applyBorder="1" applyFont="1">
      <alignment horizontal="left" shrinkToFit="0" vertical="bottom" wrapText="0"/>
    </xf>
    <xf borderId="7" fillId="15" fontId="1" numFmtId="165" xfId="0" applyAlignment="1" applyBorder="1" applyFont="1" applyNumberFormat="1">
      <alignment horizontal="center" shrinkToFit="0" vertical="bottom" wrapText="0"/>
    </xf>
    <xf borderId="7" fillId="15" fontId="1" numFmtId="164" xfId="0" applyAlignment="1" applyBorder="1" applyFont="1" applyNumberFormat="1">
      <alignment horizontal="center" shrinkToFit="0" vertical="bottom" wrapText="0"/>
    </xf>
    <xf borderId="15" fillId="15" fontId="1" numFmtId="164" xfId="0" applyAlignment="1" applyBorder="1" applyFont="1" applyNumberFormat="1">
      <alignment shrinkToFit="0" vertical="bottom" wrapText="0"/>
    </xf>
    <xf borderId="14" fillId="15" fontId="1" numFmtId="164" xfId="0" applyAlignment="1" applyBorder="1" applyFont="1" applyNumberFormat="1">
      <alignment shrinkToFit="0" vertical="bottom" wrapText="0"/>
    </xf>
    <xf borderId="2" fillId="12" fontId="1" numFmtId="164" xfId="0" applyAlignment="1" applyBorder="1" applyFont="1" applyNumberFormat="1">
      <alignment shrinkToFit="0" vertical="bottom" wrapText="0"/>
    </xf>
    <xf borderId="7" fillId="12" fontId="1" numFmtId="164" xfId="0" applyAlignment="1" applyBorder="1" applyFont="1" applyNumberFormat="1">
      <alignment shrinkToFit="0" vertical="bottom" wrapText="0"/>
    </xf>
    <xf borderId="1" fillId="14" fontId="1" numFmtId="164" xfId="0" applyAlignment="1" applyBorder="1" applyFont="1" applyNumberFormat="1">
      <alignment horizontal="center" readingOrder="0" shrinkToFit="0" vertical="bottom" wrapText="0"/>
    </xf>
    <xf borderId="13" fillId="12" fontId="1" numFmtId="166" xfId="0" applyAlignment="1" applyBorder="1" applyFont="1" applyNumberFormat="1">
      <alignment readingOrder="0" shrinkToFit="0" vertical="bottom" wrapText="0"/>
    </xf>
    <xf borderId="7" fillId="12" fontId="1" numFmtId="0" xfId="0" applyAlignment="1" applyBorder="1" applyFont="1">
      <alignment readingOrder="0" shrinkToFit="0" vertical="bottom" wrapText="0"/>
    </xf>
    <xf borderId="2" fillId="12" fontId="1" numFmtId="164" xfId="0" applyAlignment="1" applyBorder="1" applyFont="1" applyNumberFormat="1">
      <alignment readingOrder="0" shrinkToFit="0" vertical="bottom" wrapText="0"/>
    </xf>
    <xf borderId="2" fillId="7" fontId="1" numFmtId="164" xfId="0" applyAlignment="1" applyBorder="1" applyFont="1" applyNumberFormat="1">
      <alignment shrinkToFit="0" vertical="bottom" wrapText="0"/>
    </xf>
    <xf borderId="1" fillId="13" fontId="1" numFmtId="164" xfId="0" applyAlignment="1" applyBorder="1" applyFont="1" applyNumberFormat="1">
      <alignment horizontal="center" shrinkToFit="0" vertical="bottom" wrapText="0"/>
    </xf>
    <xf borderId="16" fillId="14" fontId="1" numFmtId="171" xfId="0" applyAlignment="1" applyBorder="1" applyFont="1" applyNumberFormat="1">
      <alignment horizontal="left" shrinkToFit="0" vertical="bottom" wrapText="0"/>
    </xf>
    <xf borderId="7" fillId="14" fontId="1" numFmtId="165" xfId="0" applyAlignment="1" applyBorder="1" applyFont="1" applyNumberFormat="1">
      <alignment horizontal="center" shrinkToFit="0" vertical="bottom" wrapText="0"/>
    </xf>
    <xf borderId="7" fillId="14" fontId="1" numFmtId="164" xfId="0" applyAlignment="1" applyBorder="1" applyFont="1" applyNumberFormat="1">
      <alignment horizontal="center" shrinkToFit="0" vertical="bottom" wrapText="0"/>
    </xf>
    <xf borderId="2" fillId="14" fontId="1" numFmtId="164" xfId="0" applyAlignment="1" applyBorder="1" applyFont="1" applyNumberFormat="1">
      <alignment shrinkToFit="0" vertical="bottom" wrapText="0"/>
    </xf>
    <xf borderId="15" fillId="14" fontId="1" numFmtId="164" xfId="0" applyAlignment="1" applyBorder="1" applyFont="1" applyNumberFormat="1">
      <alignment shrinkToFit="0" vertical="bottom" wrapText="0"/>
    </xf>
    <xf borderId="13" fillId="15" fontId="1" numFmtId="171" xfId="0" applyAlignment="1" applyBorder="1" applyFont="1" applyNumberFormat="1">
      <alignment horizontal="left" readingOrder="0" shrinkToFit="0" vertical="bottom" wrapText="0"/>
    </xf>
    <xf borderId="7" fillId="15" fontId="1" numFmtId="165" xfId="0" applyAlignment="1" applyBorder="1" applyFont="1" applyNumberFormat="1">
      <alignment horizontal="center" readingOrder="0" shrinkToFit="0" vertical="bottom" wrapText="0"/>
    </xf>
    <xf borderId="7" fillId="15" fontId="1" numFmtId="164" xfId="0" applyAlignment="1" applyBorder="1" applyFont="1" applyNumberFormat="1">
      <alignment horizontal="center" readingOrder="0" shrinkToFit="0" vertical="bottom" wrapText="0"/>
    </xf>
    <xf borderId="16" fillId="0" fontId="1" numFmtId="171" xfId="0" applyAlignment="1" applyBorder="1" applyFont="1" applyNumberFormat="1">
      <alignment horizontal="left" readingOrder="0" shrinkToFit="0" vertical="bottom" wrapText="0"/>
    </xf>
    <xf borderId="7" fillId="0" fontId="1" numFmtId="165" xfId="0" applyAlignment="1" applyBorder="1" applyFont="1" applyNumberFormat="1">
      <alignment horizontal="center" readingOrder="0" shrinkToFit="0" vertical="bottom" wrapText="0"/>
    </xf>
    <xf borderId="7" fillId="0" fontId="1" numFmtId="164" xfId="0" applyAlignment="1" applyBorder="1" applyFont="1" applyNumberFormat="1">
      <alignment horizontal="center" readingOrder="0" shrinkToFit="0" vertical="bottom" wrapText="0"/>
    </xf>
    <xf borderId="7" fillId="0" fontId="1" numFmtId="164" xfId="0" applyAlignment="1" applyBorder="1" applyFont="1" applyNumberFormat="1">
      <alignment readingOrder="0" shrinkToFit="0" vertical="bottom" wrapText="0"/>
    </xf>
    <xf borderId="7" fillId="15" fontId="1" numFmtId="164" xfId="0" applyAlignment="1" applyBorder="1" applyFont="1" applyNumberFormat="1">
      <alignment shrinkToFit="0" vertical="bottom" wrapText="0"/>
    </xf>
    <xf borderId="1" fillId="13" fontId="8" numFmtId="164" xfId="0" applyAlignment="1" applyBorder="1" applyFont="1" applyNumberFormat="1">
      <alignment horizontal="center" shrinkToFit="0" vertical="bottom" wrapText="0"/>
    </xf>
    <xf borderId="16" fillId="15" fontId="1" numFmtId="166" xfId="0" applyAlignment="1" applyBorder="1" applyFont="1" applyNumberFormat="1">
      <alignment shrinkToFit="0" vertical="bottom" wrapText="0"/>
    </xf>
    <xf borderId="16" fillId="15" fontId="1" numFmtId="166" xfId="0" applyAlignment="1" applyBorder="1" applyFont="1" applyNumberFormat="1">
      <alignment readingOrder="0" shrinkToFit="0" vertical="bottom" wrapText="0"/>
    </xf>
    <xf borderId="5" fillId="15" fontId="1" numFmtId="0" xfId="0" applyAlignment="1" applyBorder="1" applyFont="1">
      <alignment readingOrder="0" shrinkToFit="0" vertical="bottom" wrapText="0"/>
    </xf>
    <xf borderId="19" fillId="15" fontId="1" numFmtId="164" xfId="0" applyAlignment="1" applyBorder="1" applyFont="1" applyNumberFormat="1">
      <alignment readingOrder="0" shrinkToFit="0" vertical="bottom" wrapText="0"/>
    </xf>
    <xf borderId="19" fillId="12" fontId="1" numFmtId="164" xfId="0" applyAlignment="1" applyBorder="1" applyFont="1" applyNumberFormat="1">
      <alignment shrinkToFit="0" vertical="bottom" wrapText="0"/>
    </xf>
    <xf borderId="20" fillId="15" fontId="1" numFmtId="166" xfId="0" applyAlignment="1" applyBorder="1" applyFont="1" applyNumberFormat="1">
      <alignment readingOrder="0" shrinkToFit="0" vertical="bottom" wrapText="0"/>
    </xf>
    <xf borderId="17" fillId="15" fontId="1" numFmtId="0" xfId="0" applyAlignment="1" applyBorder="1" applyFont="1">
      <alignment readingOrder="0" shrinkToFit="0" vertical="bottom" wrapText="0"/>
    </xf>
    <xf borderId="18" fillId="15" fontId="1" numFmtId="164" xfId="0" applyAlignment="1" applyBorder="1" applyFont="1" applyNumberFormat="1">
      <alignment readingOrder="0" shrinkToFit="0" vertical="bottom" wrapText="0"/>
    </xf>
    <xf borderId="1" fillId="8" fontId="6" numFmtId="164" xfId="0" applyAlignment="1" applyBorder="1" applyFont="1" applyNumberFormat="1">
      <alignment horizontal="right" shrinkToFit="0" vertical="bottom" wrapText="0"/>
    </xf>
    <xf borderId="16" fillId="0" fontId="1" numFmtId="170" xfId="0" applyAlignment="1" applyBorder="1" applyFont="1" applyNumberFormat="1">
      <alignment horizontal="left" readingOrder="0" shrinkToFit="0" vertical="bottom" wrapText="0"/>
    </xf>
    <xf borderId="20" fillId="15" fontId="1" numFmtId="166" xfId="0" applyAlignment="1" applyBorder="1" applyFont="1" applyNumberFormat="1">
      <alignment shrinkToFit="0" vertical="bottom" wrapText="0"/>
    </xf>
    <xf borderId="7" fillId="15" fontId="1" numFmtId="164" xfId="0" applyAlignment="1" applyBorder="1" applyFont="1" applyNumberFormat="1">
      <alignment readingOrder="0" shrinkToFit="0" vertical="bottom" wrapText="0"/>
    </xf>
    <xf borderId="20" fillId="15" fontId="10" numFmtId="166" xfId="0" applyAlignment="1" applyBorder="1" applyFont="1" applyNumberFormat="1">
      <alignment shrinkToFit="0" vertical="bottom" wrapText="0"/>
    </xf>
    <xf borderId="17" fillId="15" fontId="10" numFmtId="0" xfId="0" applyAlignment="1" applyBorder="1" applyFont="1">
      <alignment readingOrder="0" shrinkToFit="0" vertical="bottom" wrapText="0"/>
    </xf>
    <xf borderId="18" fillId="15" fontId="10" numFmtId="164" xfId="0" applyAlignment="1" applyBorder="1" applyFont="1" applyNumberFormat="1">
      <alignment readingOrder="0" shrinkToFit="0" vertical="bottom" wrapText="0"/>
    </xf>
    <xf borderId="19" fillId="15" fontId="10" numFmtId="164" xfId="0" applyAlignment="1" applyBorder="1" applyFont="1" applyNumberFormat="1">
      <alignment shrinkToFit="0" vertical="bottom" wrapText="0"/>
    </xf>
    <xf borderId="7" fillId="15" fontId="10" numFmtId="164" xfId="0" applyAlignment="1" applyBorder="1" applyFont="1" applyNumberFormat="1">
      <alignment shrinkToFit="0" vertical="bottom" wrapText="0"/>
    </xf>
    <xf borderId="19" fillId="15" fontId="1" numFmtId="164" xfId="0" applyAlignment="1" applyBorder="1" applyFont="1" applyNumberFormat="1">
      <alignment shrinkToFit="0" vertical="bottom" wrapText="0"/>
    </xf>
    <xf borderId="1" fillId="13" fontId="7" numFmtId="164" xfId="0" applyAlignment="1" applyBorder="1" applyFont="1" applyNumberFormat="1">
      <alignment shrinkToFit="0" vertical="bottom" wrapText="0"/>
    </xf>
    <xf borderId="16" fillId="0" fontId="1" numFmtId="172" xfId="0" applyAlignment="1" applyBorder="1" applyFont="1" applyNumberFormat="1">
      <alignment horizontal="left" readingOrder="0" shrinkToFit="0" vertical="bottom" wrapText="0"/>
    </xf>
    <xf borderId="7" fillId="15" fontId="1" numFmtId="165" xfId="0" applyAlignment="1" applyBorder="1" applyFont="1" applyNumberFormat="1">
      <alignment readingOrder="0" shrinkToFit="0" vertical="bottom" wrapText="0"/>
    </xf>
    <xf borderId="1" fillId="13" fontId="1" numFmtId="164" xfId="0" applyAlignment="1" applyBorder="1" applyFont="1" applyNumberFormat="1">
      <alignment shrinkToFit="0" vertical="bottom" wrapText="0"/>
    </xf>
    <xf borderId="20" fillId="15" fontId="1" numFmtId="172" xfId="0" applyAlignment="1" applyBorder="1" applyFont="1" applyNumberFormat="1">
      <alignment shrinkToFit="0" vertical="bottom" wrapText="0"/>
    </xf>
    <xf borderId="7" fillId="13" fontId="1" numFmtId="164" xfId="0" applyAlignment="1" applyBorder="1" applyFont="1" applyNumberFormat="1">
      <alignment shrinkToFit="0" vertical="bottom" wrapText="0"/>
    </xf>
    <xf borderId="16" fillId="0" fontId="1" numFmtId="167" xfId="0" applyAlignment="1" applyBorder="1" applyFont="1" applyNumberFormat="1">
      <alignment horizontal="left" readingOrder="0" shrinkToFit="0" vertical="bottom" wrapText="0"/>
    </xf>
    <xf borderId="5" fillId="15" fontId="1" numFmtId="165" xfId="0" applyAlignment="1" applyBorder="1" applyFont="1" applyNumberFormat="1">
      <alignment readingOrder="0" shrinkToFit="0" vertical="bottom" wrapText="0"/>
    </xf>
    <xf borderId="5" fillId="15" fontId="1" numFmtId="164" xfId="0" applyAlignment="1" applyBorder="1" applyFont="1" applyNumberFormat="1">
      <alignment horizontal="center" readingOrder="0" shrinkToFit="0" vertical="bottom" wrapText="0"/>
    </xf>
    <xf borderId="5" fillId="15" fontId="1" numFmtId="164" xfId="0" applyAlignment="1" applyBorder="1" applyFont="1" applyNumberFormat="1">
      <alignment readingOrder="0" shrinkToFit="0" vertical="bottom" wrapText="0"/>
    </xf>
    <xf borderId="1" fillId="13" fontId="7" numFmtId="164" xfId="0" applyAlignment="1" applyBorder="1" applyFont="1" applyNumberFormat="1">
      <alignment horizontal="center" shrinkToFit="0" vertical="bottom" wrapText="0"/>
    </xf>
    <xf borderId="7" fillId="15" fontId="1" numFmtId="167" xfId="0" applyAlignment="1" applyBorder="1" applyFont="1" applyNumberFormat="1">
      <alignment horizontal="left" readingOrder="0" shrinkToFit="0" vertical="bottom" wrapText="0"/>
    </xf>
    <xf borderId="5" fillId="15" fontId="1" numFmtId="170" xfId="0" applyAlignment="1" applyBorder="1" applyFont="1" applyNumberFormat="1">
      <alignment horizontal="left" readingOrder="0" shrinkToFit="0" vertical="bottom" wrapText="0"/>
    </xf>
    <xf borderId="16" fillId="15" fontId="1" numFmtId="167" xfId="0" applyAlignment="1" applyBorder="1" applyFont="1" applyNumberFormat="1">
      <alignment horizontal="left" readingOrder="0" shrinkToFit="0" vertical="bottom" wrapText="0"/>
    </xf>
    <xf borderId="1" fillId="13" fontId="1" numFmtId="164" xfId="0" applyAlignment="1" applyBorder="1" applyFont="1" applyNumberFormat="1">
      <alignment readingOrder="0" shrinkToFit="0" vertical="bottom" wrapText="0"/>
    </xf>
    <xf borderId="16" fillId="15" fontId="1" numFmtId="167" xfId="0" applyAlignment="1" applyBorder="1" applyFont="1" applyNumberFormat="1">
      <alignment horizontal="left" shrinkToFit="0" vertical="bottom" wrapText="0"/>
    </xf>
    <xf borderId="5" fillId="15" fontId="1" numFmtId="165" xfId="0" applyAlignment="1" applyBorder="1" applyFont="1" applyNumberFormat="1">
      <alignment shrinkToFit="0" vertical="bottom" wrapText="0"/>
    </xf>
    <xf borderId="5" fillId="15" fontId="1" numFmtId="164" xfId="0" applyAlignment="1" applyBorder="1" applyFont="1" applyNumberFormat="1">
      <alignment horizontal="center" shrinkToFit="0" vertical="bottom" wrapText="0"/>
    </xf>
    <xf borderId="20" fillId="15" fontId="1" numFmtId="172" xfId="0" applyAlignment="1" applyBorder="1" applyFont="1" applyNumberFormat="1">
      <alignment readingOrder="0" shrinkToFit="0" vertical="bottom" wrapText="0"/>
    </xf>
    <xf borderId="16" fillId="15" fontId="1" numFmtId="170" xfId="0" applyAlignment="1" applyBorder="1" applyFont="1" applyNumberFormat="1">
      <alignment horizontal="left" shrinkToFit="0" vertical="bottom" wrapText="0"/>
    </xf>
    <xf borderId="1" fillId="7" fontId="1" numFmtId="164" xfId="0" applyAlignment="1" applyBorder="1" applyFont="1" applyNumberFormat="1">
      <alignment shrinkToFit="0" vertical="bottom" wrapText="0"/>
    </xf>
    <xf borderId="0" fillId="7" fontId="1" numFmtId="164" xfId="0" applyAlignment="1" applyFont="1" applyNumberFormat="1">
      <alignment horizontal="center" shrinkToFit="0" vertical="bottom" wrapText="0"/>
    </xf>
    <xf borderId="20" fillId="7" fontId="1" numFmtId="166" xfId="0" applyAlignment="1" applyBorder="1" applyFont="1" applyNumberFormat="1">
      <alignment shrinkToFit="0" vertical="bottom" wrapText="0"/>
    </xf>
    <xf borderId="17" fillId="7" fontId="1" numFmtId="0" xfId="0" applyAlignment="1" applyBorder="1" applyFont="1">
      <alignment readingOrder="0" shrinkToFit="0" vertical="bottom" wrapText="0"/>
    </xf>
    <xf borderId="21" fillId="7" fontId="1" numFmtId="164" xfId="0" applyAlignment="1" applyBorder="1" applyFont="1" applyNumberFormat="1">
      <alignment readingOrder="0" shrinkToFit="0" vertical="bottom" wrapText="0"/>
    </xf>
    <xf borderId="19" fillId="7" fontId="1" numFmtId="164" xfId="0" applyAlignment="1" applyBorder="1" applyFont="1" applyNumberFormat="1">
      <alignment shrinkToFit="0" vertical="bottom" wrapText="0"/>
    </xf>
    <xf borderId="14" fillId="15" fontId="1" numFmtId="164" xfId="0" applyAlignment="1" applyBorder="1" applyFont="1" applyNumberFormat="1">
      <alignment readingOrder="0" shrinkToFit="0" vertical="bottom" wrapText="0"/>
    </xf>
    <xf borderId="20" fillId="12" fontId="1" numFmtId="166" xfId="0" applyAlignment="1" applyBorder="1" applyFont="1" applyNumberFormat="1">
      <alignment shrinkToFit="0" vertical="bottom" wrapText="0"/>
    </xf>
    <xf borderId="17" fillId="12" fontId="1" numFmtId="0" xfId="0" applyAlignment="1" applyBorder="1" applyFont="1">
      <alignment readingOrder="0" shrinkToFit="0" vertical="bottom" wrapText="0"/>
    </xf>
    <xf borderId="14" fillId="12" fontId="1" numFmtId="164" xfId="0" applyAlignment="1" applyBorder="1" applyFont="1" applyNumberFormat="1">
      <alignment shrinkToFit="0" vertical="bottom" wrapText="0"/>
    </xf>
    <xf borderId="1" fillId="13" fontId="1" numFmtId="164" xfId="0" applyAlignment="1" applyBorder="1" applyFont="1" applyNumberFormat="1">
      <alignment horizontal="center" readingOrder="0" shrinkToFit="0" vertical="bottom" wrapText="0"/>
    </xf>
    <xf borderId="7" fillId="15" fontId="1" numFmtId="167" xfId="0" applyAlignment="1" applyBorder="1" applyFont="1" applyNumberFormat="1">
      <alignment horizontal="left" shrinkToFit="0" vertical="bottom" wrapText="0"/>
    </xf>
    <xf borderId="7" fillId="15" fontId="1" numFmtId="165" xfId="0" applyAlignment="1" applyBorder="1" applyFont="1" applyNumberFormat="1">
      <alignment shrinkToFit="0" vertical="bottom" wrapText="0"/>
    </xf>
    <xf borderId="0" fillId="15" fontId="1" numFmtId="164" xfId="0" applyAlignment="1" applyFont="1" applyNumberFormat="1">
      <alignment shrinkToFit="0" vertical="bottom" wrapText="0"/>
    </xf>
    <xf borderId="0" fillId="15" fontId="1" numFmtId="164" xfId="0" applyAlignment="1" applyFont="1" applyNumberFormat="1">
      <alignment horizontal="center" shrinkToFit="0" vertical="bottom" wrapText="0"/>
    </xf>
    <xf borderId="16" fillId="7" fontId="1" numFmtId="166" xfId="0" applyAlignment="1" applyBorder="1" applyFont="1" applyNumberFormat="1">
      <alignment shrinkToFit="0" vertical="bottom" wrapText="0"/>
    </xf>
    <xf borderId="5" fillId="7" fontId="1" numFmtId="0" xfId="0" applyAlignment="1" applyBorder="1" applyFont="1">
      <alignment readingOrder="0" shrinkToFit="0" vertical="bottom" wrapText="0"/>
    </xf>
    <xf borderId="2" fillId="7" fontId="1" numFmtId="164" xfId="0" applyAlignment="1" applyBorder="1" applyFont="1" applyNumberFormat="1">
      <alignment readingOrder="0" shrinkToFit="0" vertical="bottom" wrapText="0"/>
    </xf>
    <xf borderId="7" fillId="0" fontId="1" numFmtId="167" xfId="0" applyAlignment="1" applyBorder="1" applyFont="1" applyNumberFormat="1">
      <alignment horizontal="left" shrinkToFit="0" vertical="bottom" wrapText="0"/>
    </xf>
    <xf borderId="7" fillId="0" fontId="1" numFmtId="165" xfId="0" applyAlignment="1" applyBorder="1" applyFont="1" applyNumberFormat="1">
      <alignment shrinkToFit="0" vertical="bottom" wrapText="0"/>
    </xf>
    <xf borderId="7" fillId="15" fontId="1" numFmtId="166" xfId="0" applyAlignment="1" applyBorder="1" applyFont="1" applyNumberFormat="1">
      <alignment readingOrder="0" shrinkToFit="0" vertical="bottom" wrapText="0"/>
    </xf>
    <xf borderId="7" fillId="15" fontId="1" numFmtId="166" xfId="0" applyAlignment="1" applyBorder="1" applyFont="1" applyNumberFormat="1">
      <alignment shrinkToFit="0" vertical="bottom" wrapText="0"/>
    </xf>
    <xf borderId="1" fillId="14" fontId="1" numFmtId="164" xfId="0" applyAlignment="1" applyBorder="1" applyFont="1" applyNumberFormat="1">
      <alignment shrinkToFit="0" vertical="bottom" wrapText="0"/>
    </xf>
    <xf borderId="7" fillId="15" fontId="1" numFmtId="172" xfId="0" applyAlignment="1" applyBorder="1" applyFont="1" applyNumberFormat="1">
      <alignment shrinkToFit="0" vertical="bottom" wrapText="0"/>
    </xf>
    <xf borderId="1" fillId="14" fontId="8" numFmtId="164" xfId="0" applyAlignment="1" applyBorder="1" applyFont="1" applyNumberFormat="1">
      <alignment horizontal="center" shrinkToFit="0" vertical="bottom" wrapText="0"/>
    </xf>
    <xf borderId="1" fillId="14" fontId="10" numFmtId="164" xfId="0" applyAlignment="1" applyBorder="1" applyFont="1" applyNumberFormat="1">
      <alignment horizontal="center" readingOrder="0" shrinkToFit="0" vertical="bottom" wrapText="0"/>
    </xf>
    <xf borderId="7" fillId="0" fontId="1" numFmtId="172" xfId="0" applyAlignment="1" applyBorder="1" applyFont="1" applyNumberFormat="1">
      <alignment shrinkToFit="0" vertical="bottom" wrapText="0"/>
    </xf>
    <xf borderId="5" fillId="0" fontId="1" numFmtId="167" xfId="0" applyAlignment="1" applyBorder="1" applyFont="1" applyNumberFormat="1">
      <alignment horizontal="left" shrinkToFit="0" vertical="bottom" wrapText="0"/>
    </xf>
    <xf borderId="5" fillId="0" fontId="1" numFmtId="165" xfId="0" applyAlignment="1" applyBorder="1" applyFont="1" applyNumberFormat="1">
      <alignment shrinkToFit="0" vertical="bottom" wrapText="0"/>
    </xf>
    <xf borderId="5" fillId="0" fontId="1" numFmtId="164" xfId="0" applyAlignment="1" applyBorder="1" applyFont="1" applyNumberFormat="1">
      <alignment shrinkToFit="0" vertical="bottom" wrapText="0"/>
    </xf>
    <xf borderId="7" fillId="0" fontId="1" numFmtId="166" xfId="0" applyAlignment="1" applyBorder="1" applyFont="1" applyNumberFormat="1">
      <alignment readingOrder="0" shrinkToFit="0" vertical="bottom" wrapText="0"/>
    </xf>
    <xf borderId="1" fillId="14" fontId="6" numFmtId="164" xfId="0" applyAlignment="1" applyBorder="1" applyFont="1" applyNumberFormat="1">
      <alignment horizontal="center" shrinkToFit="0" vertical="bottom" wrapText="0"/>
    </xf>
    <xf borderId="1" fillId="14" fontId="2" numFmtId="164" xfId="0" applyAlignment="1" applyBorder="1" applyFont="1" applyNumberFormat="1">
      <alignment horizontal="center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19" fillId="0" fontId="1" numFmtId="164" xfId="0" applyAlignment="1" applyBorder="1" applyFont="1" applyNumberFormat="1">
      <alignment readingOrder="0" shrinkToFit="0" vertical="bottom" wrapText="0"/>
    </xf>
    <xf borderId="7" fillId="12" fontId="1" numFmtId="166" xfId="0" applyAlignment="1" applyBorder="1" applyFont="1" applyNumberFormat="1">
      <alignment shrinkToFit="0" vertical="bottom" wrapText="0"/>
    </xf>
    <xf borderId="5" fillId="0" fontId="1" numFmtId="166" xfId="0" applyAlignment="1" applyBorder="1" applyFont="1" applyNumberFormat="1">
      <alignment readingOrder="0" shrinkToFit="0" vertical="bottom" wrapText="0"/>
    </xf>
    <xf borderId="5" fillId="0" fontId="1" numFmtId="166" xfId="0" applyAlignment="1" applyBorder="1" applyFont="1" applyNumberFormat="1">
      <alignment shrinkToFit="0" vertical="bottom" wrapText="0"/>
    </xf>
    <xf borderId="5" fillId="12" fontId="1" numFmtId="170" xfId="0" applyAlignment="1" applyBorder="1" applyFont="1" applyNumberFormat="1">
      <alignment readingOrder="0" shrinkToFit="0" vertical="bottom" wrapText="0"/>
    </xf>
    <xf borderId="17" fillId="12" fontId="1" numFmtId="170" xfId="0" applyAlignment="1" applyBorder="1" applyFont="1" applyNumberFormat="1">
      <alignment readingOrder="0" shrinkToFit="0" vertical="bottom" wrapText="0"/>
    </xf>
    <xf borderId="17" fillId="12" fontId="1" numFmtId="166" xfId="0" applyAlignment="1" applyBorder="1" applyFont="1" applyNumberFormat="1">
      <alignment shrinkToFit="0" vertical="bottom" wrapText="0"/>
    </xf>
    <xf borderId="19" fillId="0" fontId="6" numFmtId="164" xfId="0" applyAlignment="1" applyBorder="1" applyFont="1" applyNumberFormat="1">
      <alignment shrinkToFit="0" vertical="bottom" wrapText="0"/>
    </xf>
    <xf borderId="17" fillId="12" fontId="1" numFmtId="166" xfId="0" applyAlignment="1" applyBorder="1" applyFont="1" applyNumberFormat="1">
      <alignment readingOrder="0" shrinkToFit="0" vertical="bottom" wrapText="0"/>
    </xf>
    <xf borderId="5" fillId="12" fontId="1" numFmtId="166" xfId="0" applyAlignment="1" applyBorder="1" applyFont="1" applyNumberFormat="1">
      <alignment readingOrder="0" shrinkToFit="0" vertical="bottom" wrapText="0"/>
    </xf>
    <xf borderId="5" fillId="0" fontId="1" numFmtId="172" xfId="0" applyAlignment="1" applyBorder="1" applyFont="1" applyNumberFormat="1">
      <alignment shrinkToFit="0" vertical="bottom" wrapText="0"/>
    </xf>
    <xf borderId="5" fillId="0" fontId="1" numFmtId="170" xfId="0" applyAlignment="1" applyBorder="1" applyFont="1" applyNumberFormat="1">
      <alignment readingOrder="0" shrinkToFit="0" vertical="bottom" wrapText="0"/>
    </xf>
    <xf borderId="5" fillId="0" fontId="2" numFmtId="166" xfId="0" applyAlignment="1" applyBorder="1" applyFont="1" applyNumberFormat="1">
      <alignment shrinkToFit="0" vertical="bottom" wrapText="0"/>
    </xf>
    <xf borderId="7" fillId="15" fontId="2" numFmtId="167" xfId="0" applyAlignment="1" applyBorder="1" applyFont="1" applyNumberFormat="1">
      <alignment horizontal="left" shrinkToFit="0" vertical="bottom" wrapText="0"/>
    </xf>
    <xf borderId="13" fillId="0" fontId="1" numFmtId="166" xfId="0" applyAlignment="1" applyBorder="1" applyFont="1" applyNumberFormat="1">
      <alignment readingOrder="0" shrinkToFit="0" vertical="bottom" wrapText="0"/>
    </xf>
    <xf borderId="0" fillId="8" fontId="1" numFmtId="0" xfId="0" applyAlignment="1" applyFont="1">
      <alignment shrinkToFit="0" vertical="bottom" wrapText="0"/>
    </xf>
    <xf borderId="22" fillId="0" fontId="1" numFmtId="0" xfId="0" applyAlignment="1" applyBorder="1" applyFont="1">
      <alignment horizontal="left" shrinkToFit="0" vertical="bottom" wrapText="0"/>
    </xf>
    <xf borderId="23" fillId="0" fontId="1" numFmtId="165" xfId="0" applyAlignment="1" applyBorder="1" applyFont="1" applyNumberFormat="1">
      <alignment shrinkToFit="0" vertical="bottom" wrapText="0"/>
    </xf>
    <xf borderId="24" fillId="0" fontId="1" numFmtId="164" xfId="0" applyAlignment="1" applyBorder="1" applyFont="1" applyNumberFormat="1">
      <alignment horizontal="center" shrinkToFit="0" vertical="bottom" wrapText="0"/>
    </xf>
    <xf borderId="25" fillId="0" fontId="1" numFmtId="164" xfId="0" applyAlignment="1" applyBorder="1" applyFont="1" applyNumberFormat="1">
      <alignment shrinkToFit="0" vertical="bottom" wrapText="0"/>
    </xf>
    <xf borderId="22" fillId="10" fontId="1" numFmtId="164" xfId="0" applyAlignment="1" applyBorder="1" applyFont="1" applyNumberFormat="1">
      <alignment shrinkToFit="0" vertical="bottom" wrapText="0"/>
    </xf>
    <xf borderId="1" fillId="6" fontId="1" numFmtId="165" xfId="0" applyAlignment="1" applyBorder="1" applyFont="1" applyNumberFormat="1">
      <alignment shrinkToFit="0" vertical="bottom" wrapText="0"/>
    </xf>
    <xf borderId="1" fillId="6" fontId="1" numFmtId="164" xfId="0" applyAlignment="1" applyBorder="1" applyFont="1" applyNumberFormat="1">
      <alignment shrinkToFit="0" vertical="bottom" wrapText="0"/>
    </xf>
    <xf borderId="1" fillId="16" fontId="1" numFmtId="165" xfId="0" applyAlignment="1" applyBorder="1" applyFill="1" applyFont="1" applyNumberFormat="1">
      <alignment shrinkToFit="0" vertical="bottom" wrapText="0"/>
    </xf>
    <xf borderId="1" fillId="16" fontId="1" numFmtId="164" xfId="0" applyAlignment="1" applyBorder="1" applyFont="1" applyNumberFormat="1">
      <alignment horizontal="center" shrinkToFit="0" vertical="bottom" wrapText="0"/>
    </xf>
    <xf borderId="1" fillId="16" fontId="1" numFmtId="164" xfId="0" applyAlignment="1" applyBorder="1" applyFont="1" applyNumberFormat="1">
      <alignment shrinkToFit="0" vertical="bottom" wrapText="0"/>
    </xf>
    <xf borderId="1" fillId="2" fontId="1" numFmtId="165" xfId="0" applyAlignment="1" applyBorder="1" applyFont="1" applyNumberFormat="1">
      <alignment shrinkToFit="0" vertical="bottom" wrapText="0"/>
    </xf>
    <xf borderId="1" fillId="2" fontId="1" numFmtId="164" xfId="0" applyAlignment="1" applyBorder="1" applyFont="1" applyNumberFormat="1">
      <alignment horizontal="center" shrinkToFit="0" vertical="bottom" wrapText="0"/>
    </xf>
    <xf borderId="13" fillId="12" fontId="1" numFmtId="166" xfId="0" applyAlignment="1" applyBorder="1" applyFont="1" applyNumberFormat="1">
      <alignment shrinkToFit="0" vertical="bottom" wrapText="0"/>
    </xf>
    <xf borderId="14" fillId="12" fontId="1" numFmtId="164" xfId="0" applyAlignment="1" applyBorder="1" applyFont="1" applyNumberFormat="1">
      <alignment readingOrder="0" shrinkToFit="0" vertical="bottom" wrapText="0"/>
    </xf>
    <xf borderId="16" fillId="0" fontId="1" numFmtId="166" xfId="0" applyAlignment="1" applyBorder="1" applyFont="1" applyNumberFormat="1">
      <alignment shrinkToFit="0" vertical="bottom" wrapText="0"/>
    </xf>
    <xf borderId="16" fillId="0" fontId="1" numFmtId="166" xfId="0" applyAlignment="1" applyBorder="1" applyFont="1" applyNumberFormat="1">
      <alignment readingOrder="0" shrinkToFit="0" vertical="bottom" wrapText="0"/>
    </xf>
    <xf borderId="7" fillId="0" fontId="1" numFmtId="166" xfId="0" applyAlignment="1" applyBorder="1" applyFont="1" applyNumberFormat="1">
      <alignment horizontal="center" shrinkToFit="0" vertical="bottom" wrapText="0"/>
    </xf>
    <xf borderId="7" fillId="0" fontId="1" numFmtId="170" xfId="0" applyAlignment="1" applyBorder="1" applyFont="1" applyNumberFormat="1">
      <alignment shrinkToFit="0" vertical="bottom" wrapText="0"/>
    </xf>
    <xf borderId="1" fillId="7" fontId="1" numFmtId="164" xfId="0" applyAlignment="1" applyBorder="1" applyFont="1" applyNumberFormat="1">
      <alignment horizontal="center"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2" numFmtId="166" xfId="0" applyAlignment="1" applyBorder="1" applyFont="1" applyNumberFormat="1">
      <alignment shrinkToFit="0" vertical="bottom" wrapText="0"/>
    </xf>
    <xf borderId="7" fillId="0" fontId="1" numFmtId="173" xfId="0" applyAlignment="1" applyBorder="1" applyFont="1" applyNumberFormat="1">
      <alignment readingOrder="0" shrinkToFit="0" vertical="bottom" wrapText="0"/>
    </xf>
    <xf borderId="2" fillId="0" fontId="2" numFmtId="164" xfId="0" applyAlignment="1" applyBorder="1" applyFont="1" applyNumberFormat="1">
      <alignment readingOrder="0"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7" fillId="0" fontId="2" numFmtId="166" xfId="0" applyAlignment="1" applyBorder="1" applyFont="1" applyNumberFormat="1">
      <alignment horizontal="center" shrinkToFit="0" vertical="bottom" wrapText="0"/>
    </xf>
    <xf borderId="7" fillId="0" fontId="6" numFmtId="166" xfId="0" applyAlignment="1" applyBorder="1" applyFont="1" applyNumberFormat="1">
      <alignment shrinkToFit="0" vertical="bottom" wrapText="0"/>
    </xf>
    <xf borderId="0" fillId="0" fontId="4" numFmtId="0" xfId="0" applyAlignment="1" applyFont="1">
      <alignment readingOrder="0"/>
    </xf>
    <xf borderId="0" fillId="13" fontId="4" numFmtId="0" xfId="0" applyAlignment="1" applyFont="1">
      <alignment readingOrder="0"/>
    </xf>
    <xf borderId="0" fillId="13" fontId="4" numFmtId="0" xfId="0" applyFont="1"/>
    <xf borderId="0" fillId="13" fontId="11" numFmtId="0" xfId="0" applyFont="1"/>
    <xf borderId="7" fillId="0" fontId="12" numFmtId="0" xfId="0" applyAlignment="1" applyBorder="1" applyFont="1">
      <alignment readingOrder="0" shrinkToFit="0" vertical="bottom" wrapText="0"/>
    </xf>
    <xf borderId="2" fillId="0" fontId="12" numFmtId="164" xfId="0" applyAlignment="1" applyBorder="1" applyFont="1" applyNumberFormat="1">
      <alignment readingOrder="0" shrinkToFit="0" vertical="bottom" wrapText="0"/>
    </xf>
    <xf borderId="7" fillId="0" fontId="2" numFmtId="0" xfId="0" applyAlignment="1" applyBorder="1" applyFont="1">
      <alignment shrinkToFit="0" vertical="bottom" wrapText="0"/>
    </xf>
    <xf borderId="2" fillId="0" fontId="2" numFmtId="164" xfId="0" applyAlignment="1" applyBorder="1" applyFont="1" applyNumberForma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7" fillId="17" fontId="1" numFmtId="164" xfId="0" applyAlignment="1" applyBorder="1" applyFill="1" applyFont="1" applyNumberFormat="1">
      <alignment shrinkToFit="0" vertical="bottom" wrapText="0"/>
    </xf>
    <xf borderId="7" fillId="10" fontId="1" numFmtId="164" xfId="0" applyAlignment="1" applyBorder="1" applyFont="1" applyNumberFormat="1">
      <alignment shrinkToFit="0" vertical="bottom" wrapText="0"/>
    </xf>
    <xf borderId="26" fillId="8" fontId="1" numFmtId="165" xfId="0" applyAlignment="1" applyBorder="1" applyFont="1" applyNumberForma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5" fontId="1" numFmtId="164" xfId="0" applyAlignment="1" applyFont="1" applyNumberFormat="1">
      <alignment shrinkToFit="0" vertical="bottom" wrapText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13" numFmtId="174" xfId="0" applyAlignment="1" applyFont="1" applyNumberFormat="1">
      <alignment horizontal="center" shrinkToFit="0" vertical="bottom" wrapText="0"/>
    </xf>
    <xf borderId="0" fillId="0" fontId="13" numFmtId="2" xfId="0" applyAlignment="1" applyFont="1" applyNumberFormat="1">
      <alignment horizontal="center" shrinkToFit="0" vertical="bottom" wrapText="0"/>
    </xf>
    <xf borderId="0" fillId="0" fontId="13" numFmtId="2" xfId="0" applyAlignment="1" applyFont="1" applyNumberForma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7" fillId="3" fontId="14" numFmtId="0" xfId="0" applyAlignment="1" applyBorder="1" applyFont="1">
      <alignment readingOrder="0" shrinkToFit="0" vertical="bottom" wrapText="0"/>
    </xf>
    <xf borderId="27" fillId="3" fontId="1" numFmtId="164" xfId="0" applyAlignment="1" applyBorder="1" applyFont="1" applyNumberFormat="1">
      <alignment horizontal="center" shrinkToFit="0" vertical="bottom" wrapText="0"/>
    </xf>
    <xf borderId="4" fillId="3" fontId="1" numFmtId="164" xfId="0" applyAlignment="1" applyBorder="1" applyFont="1" applyNumberFormat="1">
      <alignment horizontal="center" shrinkToFit="0" vertical="bottom" wrapText="0"/>
    </xf>
    <xf borderId="0" fillId="0" fontId="13" numFmtId="4" xfId="0" applyAlignment="1" applyFont="1" applyNumberForma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7" fillId="7" fontId="1" numFmtId="4" xfId="0" applyAlignment="1" applyBorder="1" applyFont="1" applyNumberFormat="1">
      <alignment horizontal="center" shrinkToFit="0" vertical="bottom" wrapText="0"/>
    </xf>
    <xf borderId="0" fillId="11" fontId="1" numFmtId="2" xfId="0" applyAlignment="1" applyFont="1" applyNumberFormat="1">
      <alignment horizontal="center" shrinkToFit="0" vertical="bottom" wrapText="0"/>
    </xf>
    <xf borderId="0" fillId="11" fontId="1" numFmtId="2" xfId="0" applyAlignment="1" applyFont="1" applyNumberFormat="1">
      <alignment shrinkToFit="0" vertical="bottom" wrapText="0"/>
    </xf>
    <xf borderId="0" fillId="11" fontId="1" numFmtId="0" xfId="0" applyAlignment="1" applyFont="1">
      <alignment horizontal="center" shrinkToFit="0" vertical="bottom" wrapText="0"/>
    </xf>
    <xf borderId="26" fillId="11" fontId="1" numFmtId="4" xfId="0" applyAlignment="1" applyBorder="1" applyFont="1" applyNumberFormat="1">
      <alignment horizontal="center" shrinkToFit="0" vertical="bottom" wrapText="0"/>
    </xf>
    <xf borderId="1" fillId="11" fontId="13" numFmtId="0" xfId="0" applyAlignment="1" applyBorder="1" applyFont="1">
      <alignment shrinkToFit="0" vertical="bottom" wrapText="0"/>
    </xf>
    <xf borderId="1" fillId="11" fontId="1" numFmtId="0" xfId="0" applyAlignment="1" applyBorder="1" applyFont="1">
      <alignment horizontal="center" shrinkToFit="0" vertical="bottom" wrapText="0"/>
    </xf>
    <xf borderId="1" fillId="14" fontId="13" numFmtId="0" xfId="0" applyAlignment="1" applyBorder="1" applyFont="1">
      <alignment readingOrder="0" shrinkToFit="0" vertical="bottom" wrapText="0"/>
    </xf>
    <xf borderId="1" fillId="13" fontId="13" numFmtId="171" xfId="0" applyAlignment="1" applyBorder="1" applyFont="1" applyNumberFormat="1">
      <alignment horizontal="center" readingOrder="0" shrinkToFit="0" vertical="bottom" wrapText="0"/>
    </xf>
    <xf borderId="7" fillId="15" fontId="13" numFmtId="164" xfId="0" applyAlignment="1" applyBorder="1" applyFont="1" applyNumberFormat="1">
      <alignment horizontal="center" readingOrder="0" shrinkToFit="0" vertical="bottom" wrapText="0"/>
    </xf>
    <xf borderId="7" fillId="15" fontId="13" numFmtId="164" xfId="0" applyAlignment="1" applyBorder="1" applyFont="1" applyNumberFormat="1">
      <alignment readingOrder="0" shrinkToFit="0" vertical="bottom" wrapText="0"/>
    </xf>
    <xf borderId="7" fillId="15" fontId="13" numFmtId="164" xfId="0" applyAlignment="1" applyBorder="1" applyFont="1" applyNumberFormat="1">
      <alignment horizontal="center" shrinkToFit="0" vertical="bottom" wrapText="0"/>
    </xf>
    <xf borderId="1" fillId="18" fontId="13" numFmtId="0" xfId="0" applyAlignment="1" applyBorder="1" applyFill="1" applyFont="1">
      <alignment shrinkToFit="0" vertical="bottom" wrapText="0"/>
    </xf>
    <xf borderId="7" fillId="0" fontId="13" numFmtId="164" xfId="0" applyAlignment="1" applyBorder="1" applyFont="1" applyNumberFormat="1">
      <alignment horizontal="center" shrinkToFit="0" vertical="bottom" wrapText="0"/>
    </xf>
    <xf borderId="7" fillId="0" fontId="13" numFmtId="0" xfId="0" applyAlignment="1" applyBorder="1" applyFont="1">
      <alignment horizontal="center" shrinkToFit="0" vertical="bottom" wrapText="0"/>
    </xf>
    <xf borderId="7" fillId="0" fontId="13" numFmtId="16" xfId="0" applyAlignment="1" applyBorder="1" applyFont="1" applyNumberFormat="1">
      <alignment horizontal="center" shrinkToFit="0" vertical="bottom" wrapText="0"/>
    </xf>
    <xf borderId="7" fillId="12" fontId="13" numFmtId="164" xfId="0" applyAlignment="1" applyBorder="1" applyFont="1" applyNumberFormat="1">
      <alignment horizontal="center" readingOrder="0" shrinkToFit="0" vertical="bottom" wrapText="0"/>
    </xf>
    <xf borderId="7" fillId="12" fontId="13" numFmtId="164" xfId="0" applyAlignment="1" applyBorder="1" applyFont="1" applyNumberFormat="1">
      <alignment readingOrder="0" shrinkToFit="0" vertical="bottom" wrapText="0"/>
    </xf>
    <xf borderId="7" fillId="12" fontId="13" numFmtId="164" xfId="0" applyAlignment="1" applyBorder="1" applyFont="1" applyNumberFormat="1">
      <alignment horizontal="center" shrinkToFit="0" vertical="bottom" wrapText="0"/>
    </xf>
    <xf borderId="1" fillId="15" fontId="13" numFmtId="0" xfId="0" applyAlignment="1" applyBorder="1" applyFont="1">
      <alignment shrinkToFit="0" vertical="bottom" wrapText="0"/>
    </xf>
    <xf borderId="7" fillId="13" fontId="13" numFmtId="0" xfId="0" applyAlignment="1" applyBorder="1" applyFont="1">
      <alignment horizontal="center" shrinkToFit="0" vertical="bottom" wrapText="0"/>
    </xf>
    <xf borderId="7" fillId="12" fontId="13" numFmtId="164" xfId="0" applyAlignment="1" applyBorder="1" applyFont="1" applyNumberFormat="1">
      <alignment shrinkToFit="0" vertical="bottom" wrapText="0"/>
    </xf>
    <xf borderId="17" fillId="12" fontId="13" numFmtId="164" xfId="0" applyAlignment="1" applyBorder="1" applyFont="1" applyNumberFormat="1">
      <alignment horizontal="center" shrinkToFit="0" vertical="bottom" wrapText="0"/>
    </xf>
    <xf borderId="1" fillId="13" fontId="13" numFmtId="0" xfId="0" applyAlignment="1" applyBorder="1" applyFont="1">
      <alignment shrinkToFit="0" vertical="bottom" wrapText="0"/>
    </xf>
    <xf borderId="1" fillId="13" fontId="13" numFmtId="174" xfId="0" applyAlignment="1" applyBorder="1" applyFont="1" applyNumberFormat="1">
      <alignment horizontal="center" shrinkToFit="0" vertical="bottom" wrapText="0"/>
    </xf>
    <xf borderId="28" fillId="0" fontId="13" numFmtId="164" xfId="0" applyAlignment="1" applyBorder="1" applyFont="1" applyNumberFormat="1">
      <alignment horizontal="center" shrinkToFit="0" vertical="bottom" wrapText="0"/>
    </xf>
    <xf borderId="28" fillId="0" fontId="13" numFmtId="164" xfId="0" applyAlignment="1" applyBorder="1" applyFont="1" applyNumberFormat="1">
      <alignment shrinkToFit="0" vertical="bottom" wrapText="0"/>
    </xf>
    <xf borderId="24" fillId="0" fontId="13" numFmtId="164" xfId="0" applyAlignment="1" applyBorder="1" applyFont="1" applyNumberFormat="1">
      <alignment horizontal="center" shrinkToFit="0" vertical="bottom" wrapText="0"/>
    </xf>
    <xf borderId="22" fillId="0" fontId="13" numFmtId="164" xfId="0" applyAlignment="1" applyBorder="1" applyFont="1" applyNumberFormat="1">
      <alignment horizontal="center" shrinkToFit="0" vertical="bottom" wrapText="0"/>
    </xf>
    <xf borderId="0" fillId="0" fontId="1" numFmtId="174" xfId="0" applyAlignment="1" applyFont="1" applyNumberFormat="1">
      <alignment horizontal="center" shrinkToFit="0" vertical="bottom" wrapText="0"/>
    </xf>
    <xf borderId="29" fillId="8" fontId="1" numFmtId="164" xfId="0" applyAlignment="1" applyBorder="1" applyFont="1" applyNumberFormat="1">
      <alignment horizontal="center" shrinkToFit="0" vertical="bottom" wrapText="0"/>
    </xf>
    <xf borderId="0" fillId="12" fontId="13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7" fillId="3" fontId="14" numFmtId="164" xfId="0" applyAlignment="1" applyBorder="1" applyFont="1" applyNumberFormat="1">
      <alignment shrinkToFit="0" vertical="bottom" wrapText="0"/>
    </xf>
    <xf borderId="27" fillId="3" fontId="1" numFmtId="0" xfId="0" applyAlignment="1" applyBorder="1" applyFont="1">
      <alignment horizontal="center" readingOrder="0" shrinkToFit="0" vertical="bottom" wrapText="0"/>
    </xf>
    <xf borderId="0" fillId="0" fontId="1" numFmtId="4" xfId="0" applyAlignment="1" applyFont="1" applyNumberForma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12" fillId="12" fontId="13" numFmtId="0" xfId="0" applyAlignment="1" applyBorder="1" applyFont="1">
      <alignment shrinkToFit="0" vertical="bottom" wrapText="0"/>
    </xf>
    <xf borderId="19" fillId="0" fontId="1" numFmtId="0" xfId="0" applyAlignment="1" applyBorder="1" applyFont="1">
      <alignment horizontal="center" shrinkToFit="0" vertical="bottom" wrapText="0"/>
    </xf>
    <xf borderId="30" fillId="0" fontId="1" numFmtId="0" xfId="0" applyAlignment="1" applyBorder="1" applyFont="1">
      <alignment horizontal="center" shrinkToFit="0" vertical="bottom" wrapText="0"/>
    </xf>
    <xf borderId="31" fillId="0" fontId="1" numFmtId="0" xfId="0" applyAlignment="1" applyBorder="1" applyFont="1">
      <alignment horizontal="center" shrinkToFit="0" vertical="bottom" wrapText="0"/>
    </xf>
    <xf borderId="32" fillId="0" fontId="1" numFmtId="0" xfId="0" applyAlignment="1" applyBorder="1" applyFont="1">
      <alignment shrinkToFit="0" vertical="bottom" wrapText="0"/>
    </xf>
    <xf borderId="33" fillId="0" fontId="1" numFmtId="2" xfId="0" applyAlignment="1" applyBorder="1" applyFont="1" applyNumberFormat="1">
      <alignment shrinkToFit="0" vertical="bottom" wrapText="0"/>
    </xf>
    <xf borderId="33" fillId="0" fontId="1" numFmtId="164" xfId="0" applyAlignment="1" applyBorder="1" applyFont="1" applyNumberFormat="1">
      <alignment horizontal="center" shrinkToFit="0" vertical="bottom" wrapText="0"/>
    </xf>
    <xf borderId="32" fillId="0" fontId="1" numFmtId="4" xfId="0" applyAlignment="1" applyBorder="1" applyFont="1" applyNumberFormat="1">
      <alignment horizontal="center" shrinkToFit="0" vertical="bottom" wrapText="0"/>
    </xf>
    <xf borderId="32" fillId="0" fontId="1" numFmtId="0" xfId="0" applyAlignment="1" applyBorder="1" applyFont="1">
      <alignment horizontal="center" shrinkToFit="0" vertical="bottom" wrapText="0"/>
    </xf>
    <xf borderId="34" fillId="0" fontId="1" numFmtId="2" xfId="0" applyAlignment="1" applyBorder="1" applyFont="1" applyNumberFormat="1">
      <alignment horizontal="center" shrinkToFit="0" vertical="bottom" wrapText="0"/>
    </xf>
    <xf borderId="35" fillId="13" fontId="13" numFmtId="0" xfId="0" applyAlignment="1" applyBorder="1" applyFont="1">
      <alignment shrinkToFit="0" vertical="bottom" wrapText="0"/>
    </xf>
    <xf borderId="36" fillId="13" fontId="1" numFmtId="0" xfId="0" applyAlignment="1" applyBorder="1" applyFont="1">
      <alignment horizontal="center" shrinkToFit="0" vertical="bottom" wrapText="0"/>
    </xf>
    <xf borderId="37" fillId="13" fontId="1" numFmtId="0" xfId="0" applyAlignment="1" applyBorder="1" applyFont="1">
      <alignment horizontal="center" shrinkToFit="0" vertical="bottom" wrapText="0"/>
    </xf>
    <xf borderId="32" fillId="13" fontId="1" numFmtId="0" xfId="0" applyAlignment="1" applyBorder="1" applyFont="1">
      <alignment horizontal="center" shrinkToFit="0" vertical="bottom" wrapText="0"/>
    </xf>
    <xf borderId="32" fillId="13" fontId="1" numFmtId="2" xfId="0" applyAlignment="1" applyBorder="1" applyFont="1" applyNumberFormat="1">
      <alignment horizontal="center" shrinkToFit="0" vertical="bottom" wrapText="0"/>
    </xf>
    <xf borderId="32" fillId="13" fontId="1" numFmtId="164" xfId="0" applyAlignment="1" applyBorder="1" applyFont="1" applyNumberFormat="1">
      <alignment horizontal="center" shrinkToFit="0" vertical="bottom" wrapText="0"/>
    </xf>
    <xf borderId="32" fillId="13" fontId="1" numFmtId="4" xfId="0" applyAlignment="1" applyBorder="1" applyFont="1" applyNumberFormat="1">
      <alignment horizontal="center" shrinkToFit="0" vertical="bottom" wrapText="0"/>
    </xf>
    <xf borderId="34" fillId="13" fontId="1" numFmtId="2" xfId="0" applyAlignment="1" applyBorder="1" applyFont="1" applyNumberFormat="1">
      <alignment horizontal="center" shrinkToFit="0" vertical="bottom" wrapText="0"/>
    </xf>
    <xf borderId="7" fillId="13" fontId="13" numFmtId="0" xfId="0" applyAlignment="1" applyBorder="1" applyFont="1">
      <alignment shrinkToFit="0" vertical="bottom" wrapText="0"/>
    </xf>
    <xf borderId="7" fillId="13" fontId="1" numFmtId="16" xfId="0" applyAlignment="1" applyBorder="1" applyFont="1" applyNumberFormat="1">
      <alignment horizontal="center" shrinkToFit="0" vertical="bottom" wrapText="0"/>
    </xf>
    <xf borderId="7" fillId="0" fontId="13" numFmtId="2" xfId="0" applyAlignment="1" applyBorder="1" applyFont="1" applyNumberFormat="1">
      <alignment horizontal="center" shrinkToFit="0" vertical="bottom" wrapText="0"/>
    </xf>
    <xf borderId="7" fillId="0" fontId="13" numFmtId="4" xfId="0" applyAlignment="1" applyBorder="1" applyFont="1" applyNumberFormat="1">
      <alignment horizontal="center" shrinkToFit="0" vertical="bottom" wrapText="0"/>
    </xf>
    <xf borderId="7" fillId="15" fontId="13" numFmtId="0" xfId="0" applyAlignment="1" applyBorder="1" applyFont="1">
      <alignment horizontal="center" readingOrder="0" shrinkToFit="0" vertical="bottom" wrapText="0"/>
    </xf>
    <xf borderId="7" fillId="15" fontId="13" numFmtId="0" xfId="0" applyAlignment="1" applyBorder="1" applyFont="1">
      <alignment horizontal="center" shrinkToFit="0" vertical="bottom" wrapText="0"/>
    </xf>
    <xf borderId="7" fillId="15" fontId="13" numFmtId="2" xfId="0" applyAlignment="1" applyBorder="1" applyFont="1" applyNumberFormat="1">
      <alignment horizontal="center" shrinkToFit="0" vertical="bottom" wrapText="0"/>
    </xf>
    <xf borderId="7" fillId="15" fontId="13" numFmtId="4" xfId="0" applyAlignment="1" applyBorder="1" applyFont="1" applyNumberFormat="1">
      <alignment horizontal="center" shrinkToFit="0" vertical="bottom" wrapText="0"/>
    </xf>
    <xf borderId="38" fillId="0" fontId="13" numFmtId="164" xfId="0" applyAlignment="1" applyBorder="1" applyFont="1" applyNumberFormat="1">
      <alignment horizontal="center" shrinkToFit="0" vertical="bottom" wrapText="0"/>
    </xf>
    <xf borderId="0" fillId="0" fontId="13" numFmtId="164" xfId="0" applyAlignment="1" applyFont="1" applyNumberFormat="1">
      <alignment horizontal="center" shrinkToFit="0" vertical="bottom" wrapText="0"/>
    </xf>
    <xf borderId="7" fillId="12" fontId="13" numFmtId="0" xfId="0" applyAlignment="1" applyBorder="1" applyFont="1">
      <alignment horizontal="center" readingOrder="0" shrinkToFit="0" vertical="bottom" wrapText="0"/>
    </xf>
    <xf borderId="7" fillId="0" fontId="13" numFmtId="0" xfId="0" applyAlignment="1" applyBorder="1" applyFont="1">
      <alignment horizontal="center" readingOrder="0" shrinkToFit="0" vertical="bottom" wrapText="0"/>
    </xf>
    <xf borderId="7" fillId="0" fontId="13" numFmtId="164" xfId="0" applyAlignment="1" applyBorder="1" applyFont="1" applyNumberFormat="1">
      <alignment horizontal="center" readingOrder="0" shrinkToFit="0" vertical="bottom" wrapText="0"/>
    </xf>
    <xf borderId="1" fillId="13" fontId="13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horizontal="center" readingOrder="0"/>
    </xf>
    <xf borderId="0" fillId="15" fontId="13" numFmtId="0" xfId="0" applyAlignment="1" applyFont="1">
      <alignment shrinkToFit="0" vertical="bottom" wrapText="0"/>
    </xf>
    <xf borderId="7" fillId="12" fontId="13" numFmtId="4" xfId="0" applyAlignment="1" applyBorder="1" applyFont="1" applyNumberFormat="1">
      <alignment horizontal="center" shrinkToFit="0" vertical="bottom" wrapText="0"/>
    </xf>
    <xf borderId="7" fillId="12" fontId="13" numFmtId="0" xfId="0" applyAlignment="1" applyBorder="1" applyFont="1">
      <alignment horizontal="center" shrinkToFit="0" vertical="bottom" wrapText="0"/>
    </xf>
    <xf borderId="0" fillId="13" fontId="13" numFmtId="0" xfId="0" applyAlignment="1" applyFont="1">
      <alignment shrinkToFit="0" vertical="bottom" wrapText="0"/>
    </xf>
    <xf borderId="39" fillId="15" fontId="13" numFmtId="0" xfId="0" applyAlignment="1" applyBorder="1" applyFont="1">
      <alignment shrinkToFit="0" vertical="bottom" wrapText="0"/>
    </xf>
    <xf borderId="0" fillId="14" fontId="13" numFmtId="0" xfId="0" applyAlignment="1" applyFont="1">
      <alignment shrinkToFit="0" vertical="bottom" wrapText="0"/>
    </xf>
    <xf borderId="7" fillId="13" fontId="16" numFmtId="0" xfId="0" applyAlignment="1" applyBorder="1" applyFont="1">
      <alignment vertical="bottom"/>
    </xf>
    <xf borderId="40" fillId="0" fontId="1" numFmtId="0" xfId="0" applyAlignment="1" applyBorder="1" applyFont="1">
      <alignment horizontal="center" shrinkToFit="0" vertical="bottom" wrapText="0"/>
    </xf>
    <xf borderId="40" fillId="0" fontId="17" numFmtId="0" xfId="0" applyBorder="1" applyFont="1"/>
    <xf borderId="0" fillId="0" fontId="13" numFmtId="4" xfId="0" applyAlignment="1" applyFont="1" applyNumberFormat="1">
      <alignment shrinkToFit="0" vertical="bottom" wrapText="0"/>
    </xf>
    <xf borderId="41" fillId="0" fontId="6" numFmtId="0" xfId="0" applyAlignment="1" applyBorder="1" applyFont="1">
      <alignment horizontal="center" shrinkToFit="0" vertical="bottom" wrapText="0"/>
    </xf>
    <xf borderId="42" fillId="0" fontId="17" numFmtId="0" xfId="0" applyBorder="1" applyFont="1"/>
    <xf borderId="22" fillId="0" fontId="6" numFmtId="164" xfId="0" applyAlignment="1" applyBorder="1" applyFont="1" applyNumberFormat="1">
      <alignment horizontal="center" shrinkToFit="0" vertical="bottom" wrapText="0"/>
    </xf>
    <xf borderId="42" fillId="0" fontId="6" numFmtId="164" xfId="0" applyAlignment="1" applyBorder="1" applyFont="1" applyNumberFormat="1">
      <alignment horizontal="center" shrinkToFit="0" vertical="bottom" wrapText="0"/>
    </xf>
    <xf borderId="0" fillId="0" fontId="13" numFmtId="164" xfId="0" applyAlignment="1" applyFont="1" applyNumberFormat="1">
      <alignment shrinkToFit="0" vertical="bottom" wrapText="0"/>
    </xf>
    <xf borderId="1" fillId="12" fontId="13" numFmtId="0" xfId="0" applyAlignment="1" applyBorder="1" applyFon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INGRESO Y EGRESO EFECTIVO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6:E6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INGRESO Y EGRESO EFECTIV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71"/>
    <col customWidth="1" min="2" max="2" width="13.86"/>
    <col customWidth="1" min="3" max="3" width="14.71"/>
    <col customWidth="1" min="5" max="5" width="14.29"/>
    <col customWidth="1" min="6" max="6" width="1.0"/>
    <col customWidth="1" min="7" max="7" width="11.29"/>
    <col customWidth="1" min="8" max="8" width="52.43"/>
    <col customWidth="1" min="10" max="10" width="1.71"/>
    <col customWidth="1" min="11" max="11" width="0.71"/>
    <col customWidth="1" min="12" max="12" width="13.14"/>
    <col customWidth="1" min="13" max="13" width="11.43"/>
    <col customWidth="1" min="14" max="15" width="2.86"/>
    <col customWidth="1" min="16" max="16" width="13.43"/>
    <col customWidth="1" min="17" max="17" width="28.14"/>
    <col customWidth="1" min="18" max="18" width="12.43"/>
    <col customWidth="1" min="19" max="27" width="10.0"/>
  </cols>
  <sheetData>
    <row r="1" ht="15.0" customHeight="1">
      <c r="A1" s="1" t="s">
        <v>0</v>
      </c>
      <c r="B1" s="2"/>
      <c r="C1" s="3">
        <f>E187</f>
        <v>25855781.08</v>
      </c>
      <c r="D1" s="4"/>
      <c r="E1" s="5" t="s">
        <v>1</v>
      </c>
      <c r="F1" s="6">
        <v>115990.0</v>
      </c>
      <c r="G1" s="7"/>
      <c r="H1" s="8" t="s">
        <v>2</v>
      </c>
      <c r="I1" s="9"/>
      <c r="J1" s="9"/>
      <c r="K1" s="9"/>
      <c r="L1" s="10"/>
      <c r="M1" s="9"/>
      <c r="N1" s="10"/>
      <c r="O1" s="10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2.0" customHeight="1">
      <c r="A2" s="12" t="s">
        <v>3</v>
      </c>
      <c r="B2" s="13"/>
      <c r="C2" s="14">
        <f>E185</f>
        <v>46222349.97</v>
      </c>
      <c r="D2" s="9"/>
      <c r="E2" s="9"/>
      <c r="F2" s="11"/>
      <c r="G2" s="15"/>
      <c r="J2" s="9"/>
      <c r="K2" s="9"/>
      <c r="L2" s="16" t="s">
        <v>4</v>
      </c>
      <c r="M2" s="10"/>
      <c r="N2" s="10"/>
      <c r="O2" s="10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2.0" customHeight="1">
      <c r="A3" s="17" t="s">
        <v>5</v>
      </c>
      <c r="B3" s="18"/>
      <c r="C3" s="18">
        <f>E183</f>
        <v>72078131.05</v>
      </c>
      <c r="D3" s="10"/>
      <c r="E3" s="10"/>
      <c r="F3" s="11"/>
      <c r="G3" s="19"/>
      <c r="H3" s="20" t="s">
        <v>6</v>
      </c>
      <c r="J3" s="9"/>
      <c r="K3" s="10"/>
      <c r="L3" s="21" t="str">
        <f>P519</f>
        <v>#REF!</v>
      </c>
      <c r="N3" s="10"/>
      <c r="O3" s="10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2.0" customHeight="1">
      <c r="A4" s="22"/>
      <c r="B4" s="10"/>
      <c r="C4" s="10"/>
      <c r="D4" s="10"/>
      <c r="E4" s="10"/>
      <c r="F4" s="11"/>
      <c r="G4" s="15"/>
      <c r="H4" s="23">
        <f>H514</f>
        <v>132257.79</v>
      </c>
      <c r="I4" s="9"/>
      <c r="J4" s="9"/>
      <c r="K4" s="10"/>
      <c r="L4" s="10"/>
      <c r="M4" s="9"/>
      <c r="N4" s="10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2.0" customHeight="1">
      <c r="A5" s="22"/>
      <c r="B5" s="24">
        <f t="shared" ref="B5:E5" si="1">B181</f>
        <v>47088990.89</v>
      </c>
      <c r="C5" s="24">
        <f t="shared" si="1"/>
        <v>24989140.16</v>
      </c>
      <c r="D5" s="24">
        <f t="shared" si="1"/>
        <v>46222349.97</v>
      </c>
      <c r="E5" s="24">
        <f t="shared" si="1"/>
        <v>28452634.2</v>
      </c>
      <c r="F5" s="11"/>
      <c r="G5" s="15"/>
      <c r="I5" s="24">
        <f>I510</f>
        <v>22208876.41</v>
      </c>
      <c r="J5" s="9"/>
      <c r="K5" s="10" t="s">
        <v>7</v>
      </c>
      <c r="L5" s="25">
        <f>SUM(L521)</f>
        <v>6111500</v>
      </c>
      <c r="M5" s="25">
        <f>SUM(M8:M41)</f>
        <v>0</v>
      </c>
      <c r="N5" s="10"/>
      <c r="O5" s="10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0" customHeight="1">
      <c r="A6" s="26" t="s">
        <v>8</v>
      </c>
      <c r="B6" s="27" t="s">
        <v>9</v>
      </c>
      <c r="C6" s="28" t="s">
        <v>10</v>
      </c>
      <c r="D6" s="29" t="s">
        <v>11</v>
      </c>
      <c r="E6" s="30" t="s">
        <v>12</v>
      </c>
      <c r="F6" s="31"/>
      <c r="G6" s="32" t="s">
        <v>8</v>
      </c>
      <c r="H6" s="33" t="s">
        <v>13</v>
      </c>
      <c r="I6" s="33" t="s">
        <v>14</v>
      </c>
      <c r="J6" s="34"/>
      <c r="K6" s="35"/>
      <c r="L6" s="36" t="s">
        <v>15</v>
      </c>
      <c r="M6" s="36" t="s">
        <v>16</v>
      </c>
      <c r="N6" s="36" t="s">
        <v>17</v>
      </c>
      <c r="O6" s="10"/>
      <c r="P6" s="36" t="s">
        <v>4</v>
      </c>
      <c r="Q6" s="37" t="str">
        <f>IF(COUNTIF(H7,"*vale*"),MID(#REF!,5,70),"")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0" customHeight="1">
      <c r="A7" s="38" t="s">
        <v>18</v>
      </c>
      <c r="B7" s="39"/>
      <c r="C7" s="40"/>
      <c r="D7" s="41"/>
      <c r="E7" s="42">
        <v>38853.12</v>
      </c>
      <c r="F7" s="43"/>
      <c r="G7" s="44"/>
      <c r="H7" s="45" t="s">
        <v>19</v>
      </c>
      <c r="I7" s="34"/>
      <c r="J7" s="34"/>
      <c r="K7" s="35"/>
      <c r="L7" s="46"/>
      <c r="M7" s="47"/>
      <c r="N7" s="10"/>
      <c r="O7" s="10"/>
      <c r="P7" s="48" t="str">
        <f t="shared" ref="P7:P13" si="2">IF(COUNTIF(H7,"*vale*"),I7,"")</f>
        <v/>
      </c>
      <c r="Q7" s="37" t="str">
        <f t="shared" ref="Q7:Q13" si="3">IF(COUNTIF(H7,"*vale*"),MID(H7,5,70),"")</f>
        <v/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2.0" customHeight="1">
      <c r="A8" s="49"/>
      <c r="B8" s="50"/>
      <c r="C8" s="51"/>
      <c r="D8" s="52"/>
      <c r="E8" s="53"/>
      <c r="F8" s="43"/>
      <c r="G8" s="44"/>
      <c r="H8" s="54" t="s">
        <v>20</v>
      </c>
      <c r="I8" s="34"/>
      <c r="J8" s="34"/>
      <c r="K8" s="35"/>
      <c r="L8" s="55"/>
      <c r="M8" s="47"/>
      <c r="N8" s="10"/>
      <c r="O8" s="10"/>
      <c r="P8" s="48" t="str">
        <f t="shared" si="2"/>
        <v/>
      </c>
      <c r="Q8" s="37" t="str">
        <f t="shared" si="3"/>
        <v/>
      </c>
      <c r="R8" s="11" t="s">
        <v>21</v>
      </c>
      <c r="S8" s="11"/>
      <c r="T8" s="11" t="s">
        <v>22</v>
      </c>
      <c r="U8" s="11"/>
      <c r="V8" s="11"/>
      <c r="W8" s="11"/>
      <c r="X8" s="11"/>
      <c r="Y8" s="11"/>
      <c r="Z8" s="11"/>
      <c r="AA8" s="11"/>
    </row>
    <row r="9" ht="12.0" customHeight="1">
      <c r="A9" s="56"/>
      <c r="B9" s="50"/>
      <c r="C9" s="51"/>
      <c r="D9" s="52"/>
      <c r="E9" s="57"/>
      <c r="F9" s="43"/>
      <c r="G9" s="44"/>
      <c r="H9" s="54" t="s">
        <v>23</v>
      </c>
      <c r="I9" s="34"/>
      <c r="J9" s="34"/>
      <c r="K9" s="52"/>
      <c r="L9" s="46">
        <v>2473500.0</v>
      </c>
      <c r="M9" s="47"/>
      <c r="N9" s="58"/>
      <c r="O9" s="10"/>
      <c r="P9" s="48" t="str">
        <f t="shared" si="2"/>
        <v/>
      </c>
      <c r="Q9" s="37" t="str">
        <f t="shared" si="3"/>
        <v/>
      </c>
      <c r="R9" s="11" t="s">
        <v>24</v>
      </c>
      <c r="S9" s="11"/>
      <c r="T9" s="11"/>
      <c r="U9" s="11"/>
      <c r="V9" s="11"/>
      <c r="W9" s="11"/>
      <c r="X9" s="11"/>
      <c r="Y9" s="11"/>
      <c r="Z9" s="11"/>
      <c r="AA9" s="11"/>
    </row>
    <row r="10" ht="12.0" customHeight="1">
      <c r="A10" s="56"/>
      <c r="B10" s="50"/>
      <c r="C10" s="51"/>
      <c r="D10" s="52"/>
      <c r="E10" s="57"/>
      <c r="F10" s="43"/>
      <c r="G10" s="59">
        <v>45352.0</v>
      </c>
      <c r="H10" s="54" t="s">
        <v>25</v>
      </c>
      <c r="I10" s="60">
        <v>8100.0</v>
      </c>
      <c r="J10" s="35"/>
      <c r="K10" s="34"/>
      <c r="L10" s="61"/>
      <c r="M10" s="47"/>
      <c r="N10" s="10"/>
      <c r="O10" s="62"/>
      <c r="P10" s="48" t="str">
        <f t="shared" si="2"/>
        <v/>
      </c>
      <c r="Q10" s="37" t="str">
        <f t="shared" si="3"/>
        <v/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2.0" customHeight="1">
      <c r="A11" s="63" t="s">
        <v>19</v>
      </c>
      <c r="B11" s="50"/>
      <c r="C11" s="51"/>
      <c r="D11" s="52"/>
      <c r="E11" s="64">
        <v>2541000.0</v>
      </c>
      <c r="F11" s="43"/>
      <c r="G11" s="44"/>
      <c r="H11" s="54" t="s">
        <v>26</v>
      </c>
      <c r="I11" s="60">
        <v>5000.0</v>
      </c>
      <c r="J11" s="35"/>
      <c r="K11" s="34"/>
      <c r="L11" s="61"/>
      <c r="M11" s="47"/>
      <c r="N11" s="10"/>
      <c r="O11" s="62"/>
      <c r="P11" s="48" t="str">
        <f t="shared" si="2"/>
        <v/>
      </c>
      <c r="Q11" s="37" t="str">
        <f t="shared" si="3"/>
        <v/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2.0" customHeight="1">
      <c r="A12" s="65"/>
      <c r="B12" s="50"/>
      <c r="C12" s="51"/>
      <c r="D12" s="52"/>
      <c r="E12" s="66"/>
      <c r="F12" s="43"/>
      <c r="G12" s="44"/>
      <c r="H12" s="54" t="s">
        <v>27</v>
      </c>
      <c r="I12" s="60">
        <v>10000.0</v>
      </c>
      <c r="J12" s="35"/>
      <c r="K12" s="34"/>
      <c r="L12" s="61"/>
      <c r="M12" s="47"/>
      <c r="N12" s="62"/>
      <c r="O12" s="10"/>
      <c r="P12" s="48">
        <f t="shared" si="2"/>
        <v>10000</v>
      </c>
      <c r="Q12" s="37" t="str">
        <f t="shared" si="3"/>
        <v> tomas rodriguez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2.0" customHeight="1">
      <c r="A13" s="56"/>
      <c r="B13" s="50"/>
      <c r="C13" s="51"/>
      <c r="D13" s="52"/>
      <c r="E13" s="66"/>
      <c r="F13" s="43"/>
      <c r="G13" s="67"/>
      <c r="H13" s="68" t="s">
        <v>28</v>
      </c>
      <c r="I13" s="69">
        <v>10000.0</v>
      </c>
      <c r="J13" s="35"/>
      <c r="K13" s="34"/>
      <c r="L13" s="61"/>
      <c r="M13" s="47"/>
      <c r="N13" s="10"/>
      <c r="O13" s="10"/>
      <c r="P13" s="48">
        <f t="shared" si="2"/>
        <v>10000</v>
      </c>
      <c r="Q13" s="37" t="str">
        <f t="shared" si="3"/>
        <v> osvaldo peruzzi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2.0" customHeight="1">
      <c r="A14" s="63" t="s">
        <v>29</v>
      </c>
      <c r="B14" s="50"/>
      <c r="C14" s="70"/>
      <c r="D14" s="71"/>
      <c r="E14" s="64">
        <v>17000.0</v>
      </c>
      <c r="F14" s="43"/>
      <c r="G14" s="72"/>
      <c r="H14" s="54" t="s">
        <v>30</v>
      </c>
      <c r="I14" s="60">
        <v>50000.0</v>
      </c>
      <c r="J14" s="35"/>
      <c r="K14" s="34"/>
      <c r="L14" s="61"/>
      <c r="M14" s="73"/>
      <c r="N14" s="10"/>
      <c r="O14" s="62"/>
      <c r="P14" s="48"/>
      <c r="Q14" s="37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2.0" customHeight="1">
      <c r="A15" s="74"/>
      <c r="B15" s="50"/>
      <c r="C15" s="70"/>
      <c r="D15" s="71"/>
      <c r="E15" s="64"/>
      <c r="F15" s="43"/>
      <c r="G15" s="67"/>
      <c r="H15" s="68" t="s">
        <v>31</v>
      </c>
      <c r="I15" s="69">
        <v>10000.0</v>
      </c>
      <c r="J15" s="35"/>
      <c r="K15" s="34"/>
      <c r="L15" s="61"/>
      <c r="M15" s="73"/>
      <c r="N15" s="10"/>
      <c r="O15" s="62"/>
      <c r="P15" s="48"/>
      <c r="Q15" s="37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2.0" customHeight="1">
      <c r="A16" s="65"/>
      <c r="B16" s="50"/>
      <c r="C16" s="70"/>
      <c r="D16" s="71"/>
      <c r="E16" s="66"/>
      <c r="F16" s="43"/>
      <c r="G16" s="67"/>
      <c r="H16" s="68" t="s">
        <v>32</v>
      </c>
      <c r="I16" s="69">
        <v>8000.0</v>
      </c>
      <c r="J16" s="35"/>
      <c r="K16" s="34"/>
      <c r="L16" s="61"/>
      <c r="M16" s="73"/>
      <c r="N16" s="10"/>
      <c r="O16" s="62"/>
      <c r="P16" s="48"/>
      <c r="Q16" s="37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2.0" customHeight="1">
      <c r="A17" s="65"/>
      <c r="B17" s="50"/>
      <c r="C17" s="70"/>
      <c r="D17" s="71"/>
      <c r="E17" s="66"/>
      <c r="F17" s="43"/>
      <c r="G17" s="67"/>
      <c r="H17" s="68" t="s">
        <v>33</v>
      </c>
      <c r="I17" s="69">
        <v>8000.0</v>
      </c>
      <c r="J17" s="35"/>
      <c r="K17" s="34"/>
      <c r="L17" s="61"/>
      <c r="M17" s="73"/>
      <c r="N17" s="10"/>
      <c r="O17" s="62"/>
      <c r="P17" s="48"/>
      <c r="Q17" s="37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2.0" customHeight="1">
      <c r="A18" s="75"/>
      <c r="B18" s="76"/>
      <c r="C18" s="77"/>
      <c r="D18" s="78"/>
      <c r="E18" s="66"/>
      <c r="F18" s="43"/>
      <c r="G18" s="67"/>
      <c r="H18" s="68" t="s">
        <v>34</v>
      </c>
      <c r="I18" s="69">
        <v>8000.0</v>
      </c>
      <c r="J18" s="35"/>
      <c r="K18" s="34"/>
      <c r="L18" s="61"/>
      <c r="M18" s="79"/>
      <c r="N18" s="10"/>
      <c r="O18" s="10"/>
      <c r="P18" s="48" t="str">
        <f>IF(COUNTIF(H18,"*vale*"),I18,"")</f>
        <v/>
      </c>
      <c r="Q18" s="37" t="str">
        <f>IF(COUNTIF(H18,"*vale*"),MID(H18,5,70),"")</f>
        <v/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2.0" customHeight="1">
      <c r="A19" s="75"/>
      <c r="B19" s="80"/>
      <c r="C19" s="81"/>
      <c r="D19" s="82"/>
      <c r="E19" s="83"/>
      <c r="F19" s="43"/>
      <c r="G19" s="67"/>
      <c r="H19" s="68" t="s">
        <v>35</v>
      </c>
      <c r="I19" s="69">
        <v>5000.0</v>
      </c>
      <c r="J19" s="35"/>
      <c r="K19" s="34"/>
      <c r="L19" s="61"/>
      <c r="M19" s="84"/>
      <c r="N19" s="10"/>
      <c r="O19" s="10"/>
      <c r="P19" s="48"/>
      <c r="Q19" s="37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2.0" customHeight="1">
      <c r="A20" s="75"/>
      <c r="B20" s="80"/>
      <c r="C20" s="81"/>
      <c r="D20" s="82"/>
      <c r="E20" s="83"/>
      <c r="F20" s="43"/>
      <c r="G20" s="85"/>
      <c r="H20" s="86" t="s">
        <v>36</v>
      </c>
      <c r="I20" s="87">
        <v>1000.0</v>
      </c>
      <c r="J20" s="88"/>
      <c r="K20" s="34"/>
      <c r="L20" s="61"/>
      <c r="M20" s="84"/>
      <c r="N20" s="10"/>
      <c r="O20" s="10"/>
      <c r="P20" s="48" t="str">
        <f t="shared" ref="P20:P45" si="4">IF(COUNTIF(H14,"*vale*"),I14,"")</f>
        <v/>
      </c>
      <c r="Q20" s="37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2.0" customHeight="1">
      <c r="A21" s="75"/>
      <c r="B21" s="89"/>
      <c r="C21" s="90"/>
      <c r="D21" s="34"/>
      <c r="E21" s="91"/>
      <c r="F21" s="43"/>
      <c r="G21" s="67"/>
      <c r="H21" s="68" t="s">
        <v>37</v>
      </c>
      <c r="I21" s="69">
        <v>5000.0</v>
      </c>
      <c r="J21" s="92"/>
      <c r="K21" s="93"/>
      <c r="L21" s="61"/>
      <c r="M21" s="84"/>
      <c r="N21" s="10"/>
      <c r="O21" s="10"/>
      <c r="P21" s="48">
        <f t="shared" si="4"/>
        <v>10000</v>
      </c>
      <c r="Q21" s="37" t="str">
        <f>IF(COUNTIF(H21,"*vale*"),MID(H21,5,70),"")</f>
        <v> miguel angel medina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2.0" customHeight="1">
      <c r="A22" s="94"/>
      <c r="B22" s="95"/>
      <c r="C22" s="96"/>
      <c r="D22" s="92"/>
      <c r="E22" s="97"/>
      <c r="F22" s="43"/>
      <c r="G22" s="67"/>
      <c r="H22" s="68" t="s">
        <v>38</v>
      </c>
      <c r="I22" s="98"/>
      <c r="J22" s="99"/>
      <c r="K22" s="100"/>
      <c r="L22" s="101"/>
      <c r="M22" s="84"/>
      <c r="N22" s="10"/>
      <c r="O22" s="10"/>
      <c r="P22" s="48" t="str">
        <f t="shared" si="4"/>
        <v/>
      </c>
      <c r="Q22" s="37" t="str">
        <f t="shared" ref="Q22:Q45" si="5">IF(COUNTIF(H16,"*vale*"),MID(H16,5,70),"")</f>
        <v/>
      </c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2.0" customHeight="1">
      <c r="A23" s="94"/>
      <c r="B23" s="95"/>
      <c r="C23" s="96"/>
      <c r="D23" s="92"/>
      <c r="E23" s="97"/>
      <c r="F23" s="43"/>
      <c r="G23" s="102">
        <v>45353.0</v>
      </c>
      <c r="H23" s="103" t="s">
        <v>39</v>
      </c>
      <c r="I23" s="104">
        <v>10500.0</v>
      </c>
      <c r="J23" s="105"/>
      <c r="K23" s="93"/>
      <c r="L23" s="106"/>
      <c r="M23" s="84"/>
      <c r="N23" s="10"/>
      <c r="O23" s="10"/>
      <c r="P23" s="48" t="str">
        <f t="shared" si="4"/>
        <v/>
      </c>
      <c r="Q23" s="37" t="str">
        <f t="shared" si="5"/>
        <v/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2.0" customHeight="1">
      <c r="A24" s="107"/>
      <c r="B24" s="108"/>
      <c r="C24" s="109"/>
      <c r="D24" s="110"/>
      <c r="E24" s="111"/>
      <c r="F24" s="43"/>
      <c r="G24" s="67"/>
      <c r="H24" s="68" t="s">
        <v>40</v>
      </c>
      <c r="I24" s="69">
        <v>8000.0</v>
      </c>
      <c r="J24" s="92"/>
      <c r="K24" s="34"/>
      <c r="L24" s="106"/>
      <c r="M24" s="84"/>
      <c r="N24" s="10"/>
      <c r="O24" s="10"/>
      <c r="P24" s="48" t="str">
        <f t="shared" si="4"/>
        <v/>
      </c>
      <c r="Q24" s="37" t="str">
        <f t="shared" si="5"/>
        <v/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2.0" customHeight="1">
      <c r="A25" s="112">
        <v>45352.0</v>
      </c>
      <c r="B25" s="113">
        <v>1635050.0</v>
      </c>
      <c r="C25" s="114">
        <v>617100.0</v>
      </c>
      <c r="D25" s="69">
        <v>1532850.0</v>
      </c>
      <c r="E25" s="97">
        <f t="shared" ref="E25:E60" si="6">B25+C25-D25</f>
        <v>719300</v>
      </c>
      <c r="F25" s="43"/>
      <c r="G25" s="67"/>
      <c r="H25" s="68" t="s">
        <v>33</v>
      </c>
      <c r="I25" s="69">
        <v>8000.0</v>
      </c>
      <c r="J25" s="35"/>
      <c r="K25" s="34"/>
      <c r="L25" s="106"/>
      <c r="M25" s="84"/>
      <c r="N25" s="10"/>
      <c r="O25" s="10"/>
      <c r="P25" s="48">
        <f t="shared" si="4"/>
        <v>5000</v>
      </c>
      <c r="Q25" s="37" t="str">
        <f t="shared" si="5"/>
        <v> carlos reyes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2.0" customHeight="1">
      <c r="A26" s="115">
        <v>45353.0</v>
      </c>
      <c r="B26" s="116">
        <v>1099349.98</v>
      </c>
      <c r="C26" s="117">
        <v>597500.03</v>
      </c>
      <c r="D26" s="118">
        <v>1045450.0</v>
      </c>
      <c r="E26" s="97">
        <f t="shared" si="6"/>
        <v>651400.01</v>
      </c>
      <c r="F26" s="43"/>
      <c r="G26" s="67"/>
      <c r="H26" s="68" t="s">
        <v>41</v>
      </c>
      <c r="I26" s="69">
        <v>50000.0</v>
      </c>
      <c r="J26" s="35"/>
      <c r="K26" s="34"/>
      <c r="L26" s="106"/>
      <c r="M26" s="84"/>
      <c r="N26" s="10"/>
      <c r="O26" s="10"/>
      <c r="P26" s="48" t="str">
        <f t="shared" si="4"/>
        <v/>
      </c>
      <c r="Q26" s="37" t="str">
        <f t="shared" si="5"/>
        <v/>
      </c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2.0" customHeight="1">
      <c r="A27" s="115">
        <v>45354.0</v>
      </c>
      <c r="B27" s="116">
        <v>1814251.0</v>
      </c>
      <c r="C27" s="117">
        <v>806950.0</v>
      </c>
      <c r="D27" s="118">
        <v>1754500.0</v>
      </c>
      <c r="E27" s="97">
        <f t="shared" si="6"/>
        <v>866701</v>
      </c>
      <c r="F27" s="43"/>
      <c r="G27" s="67"/>
      <c r="H27" s="68" t="s">
        <v>42</v>
      </c>
      <c r="I27" s="69">
        <v>10000.0</v>
      </c>
      <c r="J27" s="35"/>
      <c r="K27" s="34"/>
      <c r="L27" s="106"/>
      <c r="M27" s="84"/>
      <c r="N27" s="10"/>
      <c r="O27" s="10"/>
      <c r="P27" s="48">
        <f t="shared" si="4"/>
        <v>5000</v>
      </c>
      <c r="Q27" s="37" t="str">
        <f t="shared" si="5"/>
        <v> miguel angel medina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2.0" customHeight="1">
      <c r="A28" s="115">
        <v>45355.0</v>
      </c>
      <c r="B28" s="116">
        <v>1111800.0</v>
      </c>
      <c r="C28" s="117">
        <v>953600.0</v>
      </c>
      <c r="D28" s="118">
        <v>1155300.0</v>
      </c>
      <c r="E28" s="97">
        <f t="shared" si="6"/>
        <v>910100</v>
      </c>
      <c r="F28" s="43"/>
      <c r="G28" s="67"/>
      <c r="H28" s="68" t="s">
        <v>35</v>
      </c>
      <c r="I28" s="69">
        <v>10000.0</v>
      </c>
      <c r="J28" s="92"/>
      <c r="K28" s="119"/>
      <c r="L28" s="120"/>
      <c r="M28" s="84"/>
      <c r="N28" s="10"/>
      <c r="O28" s="10"/>
      <c r="P28" s="48" t="str">
        <f t="shared" si="4"/>
        <v/>
      </c>
      <c r="Q28" s="37" t="str">
        <f t="shared" si="5"/>
        <v/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2.0" customHeight="1">
      <c r="A29" s="115">
        <v>45356.0</v>
      </c>
      <c r="B29" s="116">
        <v>1644400.0</v>
      </c>
      <c r="C29" s="117">
        <v>548700.0</v>
      </c>
      <c r="D29" s="118">
        <v>1601900.0</v>
      </c>
      <c r="E29" s="97">
        <f t="shared" si="6"/>
        <v>591200</v>
      </c>
      <c r="F29" s="43"/>
      <c r="G29" s="67"/>
      <c r="H29" s="68" t="s">
        <v>43</v>
      </c>
      <c r="I29" s="69">
        <v>30000.0</v>
      </c>
      <c r="J29" s="35"/>
      <c r="K29" s="34"/>
      <c r="L29" s="106"/>
      <c r="M29" s="84"/>
      <c r="N29" s="10"/>
      <c r="O29" s="10"/>
      <c r="P29" s="48" t="str">
        <f t="shared" si="4"/>
        <v/>
      </c>
      <c r="Q29" s="37" t="str">
        <f t="shared" si="5"/>
        <v/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2.0" customHeight="1">
      <c r="A30" s="115">
        <v>45357.0</v>
      </c>
      <c r="B30" s="116">
        <v>1015550.0</v>
      </c>
      <c r="C30" s="117">
        <v>1053400.0</v>
      </c>
      <c r="D30" s="118">
        <v>1046650.0</v>
      </c>
      <c r="E30" s="97">
        <f t="shared" si="6"/>
        <v>1022300</v>
      </c>
      <c r="F30" s="43"/>
      <c r="G30" s="121"/>
      <c r="H30" s="68" t="s">
        <v>44</v>
      </c>
      <c r="I30" s="69">
        <v>10000.0</v>
      </c>
      <c r="J30" s="35"/>
      <c r="K30" s="34"/>
      <c r="L30" s="106"/>
      <c r="M30" s="84"/>
      <c r="N30" s="10"/>
      <c r="O30" s="10"/>
      <c r="P30" s="48" t="str">
        <f t="shared" si="4"/>
        <v/>
      </c>
      <c r="Q30" s="37" t="str">
        <f t="shared" si="5"/>
        <v/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2.0" customHeight="1">
      <c r="A31" s="115">
        <v>45358.0</v>
      </c>
      <c r="B31" s="116">
        <v>1840400.0</v>
      </c>
      <c r="C31" s="117">
        <v>1057200.0</v>
      </c>
      <c r="D31" s="118">
        <v>1840400.0</v>
      </c>
      <c r="E31" s="97">
        <f t="shared" si="6"/>
        <v>1057200</v>
      </c>
      <c r="F31" s="43"/>
      <c r="G31" s="122"/>
      <c r="H31" s="123" t="s">
        <v>45</v>
      </c>
      <c r="I31" s="124">
        <v>2000.0</v>
      </c>
      <c r="J31" s="125"/>
      <c r="K31" s="100"/>
      <c r="L31" s="106"/>
      <c r="M31" s="84"/>
      <c r="N31" s="10"/>
      <c r="O31" s="10"/>
      <c r="P31" s="48" t="str">
        <f t="shared" si="4"/>
        <v/>
      </c>
      <c r="Q31" s="37" t="str">
        <f t="shared" si="5"/>
        <v/>
      </c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2.0" customHeight="1">
      <c r="A32" s="115">
        <v>45359.0</v>
      </c>
      <c r="B32" s="116">
        <v>1616199.99</v>
      </c>
      <c r="C32" s="117">
        <v>750900.01</v>
      </c>
      <c r="D32" s="118">
        <v>1620300.0</v>
      </c>
      <c r="E32" s="97">
        <f t="shared" si="6"/>
        <v>746800</v>
      </c>
      <c r="F32" s="43"/>
      <c r="G32" s="126">
        <v>45354.0</v>
      </c>
      <c r="H32" s="127" t="s">
        <v>28</v>
      </c>
      <c r="I32" s="128">
        <v>10000.0</v>
      </c>
      <c r="J32" s="125"/>
      <c r="K32" s="100"/>
      <c r="L32" s="106"/>
      <c r="M32" s="129"/>
      <c r="N32" s="10"/>
      <c r="O32" s="10"/>
      <c r="P32" s="48" t="str">
        <f t="shared" si="4"/>
        <v/>
      </c>
      <c r="Q32" s="37" t="str">
        <f t="shared" si="5"/>
        <v/>
      </c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2.0" customHeight="1">
      <c r="A33" s="130">
        <v>45360.0</v>
      </c>
      <c r="B33" s="116">
        <v>1282300.0</v>
      </c>
      <c r="C33" s="117">
        <v>507799.99</v>
      </c>
      <c r="D33" s="118">
        <v>1172700.0</v>
      </c>
      <c r="E33" s="97">
        <f t="shared" si="6"/>
        <v>617399.99</v>
      </c>
      <c r="F33" s="43"/>
      <c r="G33" s="131"/>
      <c r="H33" s="127" t="s">
        <v>46</v>
      </c>
      <c r="I33" s="128">
        <v>10000.0</v>
      </c>
      <c r="J33" s="125"/>
      <c r="K33" s="100"/>
      <c r="L33" s="106"/>
      <c r="M33" s="84"/>
      <c r="N33" s="10"/>
      <c r="O33" s="10"/>
      <c r="P33" s="48">
        <f t="shared" si="4"/>
        <v>10000</v>
      </c>
      <c r="Q33" s="37" t="str">
        <f t="shared" si="5"/>
        <v> leo barrera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2.0" customHeight="1">
      <c r="A34" s="115">
        <v>45361.0</v>
      </c>
      <c r="B34" s="116">
        <v>1388199.98</v>
      </c>
      <c r="C34" s="117">
        <v>661699.98</v>
      </c>
      <c r="D34" s="118">
        <v>1367400.0</v>
      </c>
      <c r="E34" s="97">
        <f t="shared" si="6"/>
        <v>682499.96</v>
      </c>
      <c r="F34" s="43"/>
      <c r="G34" s="131"/>
      <c r="H34" s="127" t="s">
        <v>47</v>
      </c>
      <c r="I34" s="128">
        <v>4000.0</v>
      </c>
      <c r="J34" s="125"/>
      <c r="K34" s="100"/>
      <c r="L34" s="106"/>
      <c r="M34" s="84"/>
      <c r="N34" s="10"/>
      <c r="O34" s="10"/>
      <c r="P34" s="48">
        <f t="shared" si="4"/>
        <v>10000</v>
      </c>
      <c r="Q34" s="37" t="str">
        <f t="shared" si="5"/>
        <v> carlos reyes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2.0" customHeight="1">
      <c r="A35" s="115">
        <v>45362.0</v>
      </c>
      <c r="B35" s="116">
        <v>1191000.0</v>
      </c>
      <c r="C35" s="117">
        <v>697600.01</v>
      </c>
      <c r="D35" s="118">
        <v>1112500.0</v>
      </c>
      <c r="E35" s="97">
        <f t="shared" si="6"/>
        <v>776100.01</v>
      </c>
      <c r="F35" s="43"/>
      <c r="G35" s="131"/>
      <c r="H35" s="127" t="s">
        <v>48</v>
      </c>
      <c r="I35" s="128">
        <v>1000.0</v>
      </c>
      <c r="J35" s="125"/>
      <c r="K35" s="100"/>
      <c r="L35" s="106"/>
      <c r="M35" s="84"/>
      <c r="N35" s="10"/>
      <c r="O35" s="10"/>
      <c r="P35" s="48">
        <f t="shared" si="4"/>
        <v>30000</v>
      </c>
      <c r="Q35" s="37" t="str">
        <f t="shared" si="5"/>
        <v> hilda diaz 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2.0" customHeight="1">
      <c r="A36" s="130">
        <v>45363.0</v>
      </c>
      <c r="B36" s="113">
        <v>1491100.0</v>
      </c>
      <c r="C36" s="114">
        <v>648500.0</v>
      </c>
      <c r="D36" s="132">
        <v>1413600.0</v>
      </c>
      <c r="E36" s="97">
        <f t="shared" si="6"/>
        <v>726000</v>
      </c>
      <c r="F36" s="43"/>
      <c r="G36" s="133"/>
      <c r="H36" s="134" t="s">
        <v>49</v>
      </c>
      <c r="I36" s="135">
        <v>5000.0</v>
      </c>
      <c r="J36" s="136"/>
      <c r="K36" s="137"/>
      <c r="L36" s="106"/>
      <c r="M36" s="84"/>
      <c r="N36" s="10"/>
      <c r="O36" s="10"/>
      <c r="P36" s="48">
        <f t="shared" si="4"/>
        <v>10000</v>
      </c>
      <c r="Q36" s="37" t="str">
        <f t="shared" si="5"/>
        <v> ramiro farias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2.0" customHeight="1">
      <c r="A37" s="115">
        <v>45364.0</v>
      </c>
      <c r="B37" s="113">
        <v>1471000.0</v>
      </c>
      <c r="C37" s="114">
        <v>690900.02</v>
      </c>
      <c r="D37" s="132">
        <v>1399700.0</v>
      </c>
      <c r="E37" s="97">
        <f t="shared" si="6"/>
        <v>762200.02</v>
      </c>
      <c r="F37" s="43"/>
      <c r="G37" s="131"/>
      <c r="H37" s="127" t="s">
        <v>33</v>
      </c>
      <c r="I37" s="128">
        <v>8000.0</v>
      </c>
      <c r="J37" s="138"/>
      <c r="K37" s="93"/>
      <c r="L37" s="106"/>
      <c r="M37" s="84"/>
      <c r="N37" s="10"/>
      <c r="O37" s="10"/>
      <c r="P37" s="48" t="str">
        <f t="shared" si="4"/>
        <v/>
      </c>
      <c r="Q37" s="37" t="str">
        <f t="shared" si="5"/>
        <v/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2.0" customHeight="1">
      <c r="A38" s="115">
        <v>45365.0</v>
      </c>
      <c r="B38" s="113">
        <v>2052199.97</v>
      </c>
      <c r="C38" s="114">
        <v>808100.0</v>
      </c>
      <c r="D38" s="132">
        <v>2029200.0</v>
      </c>
      <c r="E38" s="97">
        <f t="shared" si="6"/>
        <v>831099.97</v>
      </c>
      <c r="F38" s="43"/>
      <c r="G38" s="126"/>
      <c r="H38" s="127" t="s">
        <v>45</v>
      </c>
      <c r="I38" s="128">
        <v>4000.0</v>
      </c>
      <c r="J38" s="125"/>
      <c r="K38" s="100"/>
      <c r="L38" s="139"/>
      <c r="M38" s="84"/>
      <c r="N38" s="10"/>
      <c r="O38" s="10"/>
      <c r="P38" s="48">
        <f t="shared" si="4"/>
        <v>10000</v>
      </c>
      <c r="Q38" s="37" t="str">
        <f t="shared" si="5"/>
        <v> osvaldo peruzzi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2.0" customHeight="1">
      <c r="A39" s="140">
        <v>45366.0</v>
      </c>
      <c r="B39" s="141">
        <v>2233800.0</v>
      </c>
      <c r="C39" s="114">
        <v>1737100.0</v>
      </c>
      <c r="D39" s="132">
        <v>2162200.0</v>
      </c>
      <c r="E39" s="97">
        <f t="shared" si="6"/>
        <v>1808700</v>
      </c>
      <c r="F39" s="43"/>
      <c r="G39" s="126">
        <v>45355.0</v>
      </c>
      <c r="H39" s="127" t="s">
        <v>50</v>
      </c>
      <c r="I39" s="128">
        <v>112910.0</v>
      </c>
      <c r="J39" s="125"/>
      <c r="K39" s="100"/>
      <c r="L39" s="139"/>
      <c r="M39" s="84"/>
      <c r="N39" s="10"/>
      <c r="O39" s="10"/>
      <c r="P39" s="48">
        <f t="shared" si="4"/>
        <v>10000</v>
      </c>
      <c r="Q39" s="37" t="str">
        <f t="shared" si="5"/>
        <v> eli morinigo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2.0" customHeight="1">
      <c r="A40" s="140">
        <v>45367.0</v>
      </c>
      <c r="B40" s="141">
        <v>1991489.99</v>
      </c>
      <c r="C40" s="114">
        <v>631549.97</v>
      </c>
      <c r="D40" s="132">
        <v>1908299.99</v>
      </c>
      <c r="E40" s="97">
        <f t="shared" si="6"/>
        <v>714739.97</v>
      </c>
      <c r="F40" s="43"/>
      <c r="G40" s="131"/>
      <c r="H40" s="127" t="s">
        <v>51</v>
      </c>
      <c r="I40" s="128">
        <v>55600.0</v>
      </c>
      <c r="J40" s="138"/>
      <c r="K40" s="93"/>
      <c r="L40" s="142"/>
      <c r="M40" s="84"/>
      <c r="N40" s="10"/>
      <c r="O40" s="10"/>
      <c r="P40" s="48">
        <f t="shared" si="4"/>
        <v>4000</v>
      </c>
      <c r="Q40" s="37" t="str">
        <f t="shared" si="5"/>
        <v> maiceras sergio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2.0" customHeight="1">
      <c r="A41" s="115">
        <v>45368.0</v>
      </c>
      <c r="B41" s="141">
        <v>2179100.02</v>
      </c>
      <c r="C41" s="114">
        <v>807600.01</v>
      </c>
      <c r="D41" s="132">
        <v>2179100.0</v>
      </c>
      <c r="E41" s="97">
        <f t="shared" si="6"/>
        <v>807600.03</v>
      </c>
      <c r="F41" s="43"/>
      <c r="G41" s="143"/>
      <c r="H41" s="127" t="s">
        <v>52</v>
      </c>
      <c r="I41" s="128">
        <v>164740.0</v>
      </c>
      <c r="J41" s="125"/>
      <c r="K41" s="100"/>
      <c r="L41" s="142"/>
      <c r="M41" s="84"/>
      <c r="N41" s="10"/>
      <c r="O41" s="10"/>
      <c r="P41" s="48">
        <f t="shared" si="4"/>
        <v>1000</v>
      </c>
      <c r="Q41" s="37" t="str">
        <f t="shared" si="5"/>
        <v> milagros olea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2.0" customHeight="1">
      <c r="A42" s="115">
        <v>45369.0</v>
      </c>
      <c r="B42" s="141">
        <v>1733499.97</v>
      </c>
      <c r="C42" s="114">
        <v>610000.0</v>
      </c>
      <c r="D42" s="132">
        <v>1674900.0</v>
      </c>
      <c r="E42" s="97">
        <f t="shared" si="6"/>
        <v>668599.97</v>
      </c>
      <c r="F42" s="43"/>
      <c r="G42" s="131"/>
      <c r="H42" s="127" t="s">
        <v>53</v>
      </c>
      <c r="I42" s="128">
        <v>97300.0</v>
      </c>
      <c r="J42" s="138"/>
      <c r="K42" s="144"/>
      <c r="L42" s="106"/>
      <c r="M42" s="84"/>
      <c r="N42" s="10"/>
      <c r="O42" s="10"/>
      <c r="P42" s="48" t="str">
        <f t="shared" si="4"/>
        <v/>
      </c>
      <c r="Q42" s="37" t="str">
        <f t="shared" si="5"/>
        <v/>
      </c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2.0" customHeight="1">
      <c r="A43" s="140">
        <v>45370.0</v>
      </c>
      <c r="B43" s="141">
        <v>1553300.0</v>
      </c>
      <c r="C43" s="114">
        <v>916300.0</v>
      </c>
      <c r="D43" s="132">
        <v>1499700.0</v>
      </c>
      <c r="E43" s="97">
        <f t="shared" si="6"/>
        <v>969900</v>
      </c>
      <c r="F43" s="43"/>
      <c r="G43" s="126">
        <v>45353.0</v>
      </c>
      <c r="H43" s="127" t="s">
        <v>54</v>
      </c>
      <c r="I43" s="128">
        <v>99502.0</v>
      </c>
      <c r="J43" s="138"/>
      <c r="K43" s="144"/>
      <c r="L43" s="106"/>
      <c r="M43" s="84"/>
      <c r="N43" s="10"/>
      <c r="O43" s="10"/>
      <c r="P43" s="48" t="str">
        <f t="shared" si="4"/>
        <v/>
      </c>
      <c r="Q43" s="37" t="str">
        <f t="shared" si="5"/>
        <v/>
      </c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2.0" customHeight="1">
      <c r="A44" s="145">
        <v>45371.0</v>
      </c>
      <c r="B44" s="141">
        <v>777400.0</v>
      </c>
      <c r="C44" s="114">
        <v>544800.0</v>
      </c>
      <c r="D44" s="132">
        <v>755300.0</v>
      </c>
      <c r="E44" s="97">
        <f t="shared" si="6"/>
        <v>566900</v>
      </c>
      <c r="F44" s="43"/>
      <c r="G44" s="131"/>
      <c r="H44" s="127" t="s">
        <v>55</v>
      </c>
      <c r="I44" s="128">
        <v>199210.0</v>
      </c>
      <c r="J44" s="138"/>
      <c r="K44" s="100"/>
      <c r="L44" s="106"/>
      <c r="M44" s="84"/>
      <c r="N44" s="10"/>
      <c r="O44" s="10"/>
      <c r="P44" s="48" t="str">
        <f t="shared" si="4"/>
        <v/>
      </c>
      <c r="Q44" s="37" t="str">
        <f t="shared" si="5"/>
        <v/>
      </c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2.0" customHeight="1">
      <c r="A45" s="130">
        <v>45372.0</v>
      </c>
      <c r="B45" s="146">
        <v>1694300.01</v>
      </c>
      <c r="C45" s="147">
        <v>1421299.99</v>
      </c>
      <c r="D45" s="148">
        <v>1637199.99</v>
      </c>
      <c r="E45" s="97">
        <f t="shared" si="6"/>
        <v>1478400.01</v>
      </c>
      <c r="F45" s="43"/>
      <c r="G45" s="131"/>
      <c r="H45" s="127" t="s">
        <v>56</v>
      </c>
      <c r="I45" s="128">
        <v>71000.0</v>
      </c>
      <c r="J45" s="138"/>
      <c r="K45" s="119"/>
      <c r="L45" s="106"/>
      <c r="M45" s="84"/>
      <c r="N45" s="10"/>
      <c r="O45" s="10"/>
      <c r="P45" s="48" t="str">
        <f t="shared" si="4"/>
        <v/>
      </c>
      <c r="Q45" s="37" t="str">
        <f t="shared" si="5"/>
        <v/>
      </c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2.0" customHeight="1">
      <c r="A46" s="145">
        <v>45373.0</v>
      </c>
      <c r="B46" s="146">
        <v>2080500.0</v>
      </c>
      <c r="C46" s="147">
        <v>977600.0</v>
      </c>
      <c r="D46" s="148">
        <v>2013200.0</v>
      </c>
      <c r="E46" s="97">
        <f t="shared" si="6"/>
        <v>1044900</v>
      </c>
      <c r="F46" s="43"/>
      <c r="G46" s="121"/>
      <c r="H46" s="123" t="s">
        <v>57</v>
      </c>
      <c r="I46" s="124">
        <v>6000.0</v>
      </c>
      <c r="J46" s="82"/>
      <c r="K46" s="34"/>
      <c r="L46" s="149"/>
      <c r="M46" s="84"/>
      <c r="N46" s="10"/>
      <c r="O46" s="10"/>
      <c r="P46" s="48"/>
      <c r="Q46" s="37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2.0" customHeight="1">
      <c r="A47" s="145">
        <v>45374.0</v>
      </c>
      <c r="B47" s="146">
        <v>1581700.0</v>
      </c>
      <c r="C47" s="147">
        <v>1002900.0</v>
      </c>
      <c r="D47" s="148">
        <v>1581700.0</v>
      </c>
      <c r="E47" s="97">
        <f t="shared" si="6"/>
        <v>1002900</v>
      </c>
      <c r="F47" s="43"/>
      <c r="G47" s="122">
        <v>45355.0</v>
      </c>
      <c r="H47" s="123" t="s">
        <v>58</v>
      </c>
      <c r="I47" s="124">
        <v>252000.0</v>
      </c>
      <c r="J47" s="82"/>
      <c r="K47" s="34"/>
      <c r="L47" s="106"/>
      <c r="M47" s="84"/>
      <c r="N47" s="10"/>
      <c r="O47" s="10"/>
      <c r="P47" s="48" t="str">
        <f t="shared" ref="P47:P48" si="7">IF(COUNTIF(H40,"*vale*"),I40,"")</f>
        <v/>
      </c>
      <c r="Q47" s="37" t="str">
        <f t="shared" ref="Q47:Q48" si="8">IF(COUNTIF(H40,"*vale*"),MID(H40,5,70),"")</f>
        <v/>
      </c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2.0" customHeight="1">
      <c r="A48" s="150">
        <v>45375.0</v>
      </c>
      <c r="B48" s="146">
        <v>1474500.0</v>
      </c>
      <c r="C48" s="147">
        <v>695700.01</v>
      </c>
      <c r="D48" s="148">
        <v>1471300.0</v>
      </c>
      <c r="E48" s="97">
        <f t="shared" si="6"/>
        <v>698900.01</v>
      </c>
      <c r="F48" s="43"/>
      <c r="G48" s="122">
        <v>45355.0</v>
      </c>
      <c r="H48" s="123" t="s">
        <v>26</v>
      </c>
      <c r="I48" s="124">
        <v>9000.0</v>
      </c>
      <c r="J48" s="82"/>
      <c r="K48" s="34"/>
      <c r="L48" s="106"/>
      <c r="M48" s="79"/>
      <c r="N48" s="10"/>
      <c r="O48" s="10"/>
      <c r="P48" s="48" t="str">
        <f t="shared" si="7"/>
        <v/>
      </c>
      <c r="Q48" s="37" t="str">
        <f t="shared" si="8"/>
        <v/>
      </c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2.0" customHeight="1">
      <c r="A49" s="150">
        <v>45376.0</v>
      </c>
      <c r="B49" s="146">
        <v>871600.0</v>
      </c>
      <c r="C49" s="147">
        <v>1046500.05</v>
      </c>
      <c r="D49" s="148">
        <v>925300.0</v>
      </c>
      <c r="E49" s="97">
        <f t="shared" si="6"/>
        <v>992800.05</v>
      </c>
      <c r="F49" s="43"/>
      <c r="G49" s="131"/>
      <c r="H49" s="127" t="s">
        <v>59</v>
      </c>
      <c r="I49" s="128">
        <v>6000.0</v>
      </c>
      <c r="J49" s="125"/>
      <c r="K49" s="100"/>
      <c r="L49" s="106"/>
      <c r="M49" s="79"/>
      <c r="N49" s="10"/>
      <c r="O49" s="10"/>
      <c r="P49" s="48"/>
      <c r="Q49" s="37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2.0" customHeight="1">
      <c r="A50" s="150">
        <v>45377.0</v>
      </c>
      <c r="B50" s="146">
        <v>1757400.03</v>
      </c>
      <c r="C50" s="147">
        <v>533800.02</v>
      </c>
      <c r="D50" s="148">
        <v>1731400.0</v>
      </c>
      <c r="E50" s="97">
        <f t="shared" si="6"/>
        <v>559800.05</v>
      </c>
      <c r="F50" s="43"/>
      <c r="G50" s="131"/>
      <c r="H50" s="127" t="s">
        <v>46</v>
      </c>
      <c r="I50" s="128">
        <v>6000.0</v>
      </c>
      <c r="J50" s="125"/>
      <c r="K50" s="100"/>
      <c r="L50" s="106"/>
      <c r="M50" s="79"/>
      <c r="N50" s="10"/>
      <c r="O50" s="10"/>
      <c r="P50" s="48"/>
      <c r="Q50" s="37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2.0" customHeight="1">
      <c r="A51" s="150">
        <v>45378.0</v>
      </c>
      <c r="B51" s="146">
        <v>1563400.01</v>
      </c>
      <c r="C51" s="147">
        <v>1302900.05</v>
      </c>
      <c r="D51" s="148">
        <v>1724300.0</v>
      </c>
      <c r="E51" s="97">
        <f t="shared" si="6"/>
        <v>1142000.06</v>
      </c>
      <c r="F51" s="43"/>
      <c r="G51" s="133"/>
      <c r="H51" s="134" t="s">
        <v>60</v>
      </c>
      <c r="I51" s="135">
        <v>10000.0</v>
      </c>
      <c r="J51" s="136"/>
      <c r="K51" s="137"/>
      <c r="L51" s="106"/>
      <c r="M51" s="79"/>
      <c r="N51" s="10"/>
      <c r="O51" s="10"/>
      <c r="P51" s="48" t="str">
        <f t="shared" ref="P51:P52" si="9">IF(COUNTIF(H43,"*vale*"),I43,"")</f>
        <v/>
      </c>
      <c r="Q51" s="37" t="str">
        <f t="shared" ref="Q51:Q52" si="10">IF(COUNTIF(H43,"*vale*"),MID(H43,5,70),"")</f>
        <v/>
      </c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2.0" customHeight="1">
      <c r="A52" s="150">
        <v>45379.0</v>
      </c>
      <c r="B52" s="146">
        <v>1245099.97</v>
      </c>
      <c r="C52" s="147">
        <v>304000.02</v>
      </c>
      <c r="D52" s="124">
        <v>1209100.0</v>
      </c>
      <c r="E52" s="97">
        <f t="shared" si="6"/>
        <v>339999.99</v>
      </c>
      <c r="F52" s="43"/>
      <c r="G52" s="131"/>
      <c r="H52" s="127" t="s">
        <v>61</v>
      </c>
      <c r="I52" s="128">
        <v>15100.0</v>
      </c>
      <c r="J52" s="138"/>
      <c r="K52" s="93"/>
      <c r="L52" s="106"/>
      <c r="M52" s="79"/>
      <c r="N52" s="10"/>
      <c r="O52" s="10"/>
      <c r="P52" s="48" t="str">
        <f t="shared" si="9"/>
        <v/>
      </c>
      <c r="Q52" s="37" t="str">
        <f t="shared" si="10"/>
        <v/>
      </c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2.0" customHeight="1">
      <c r="A53" s="151">
        <v>45380.0</v>
      </c>
      <c r="B53" s="146">
        <v>751299.99</v>
      </c>
      <c r="C53" s="147">
        <v>499000.0</v>
      </c>
      <c r="D53" s="124">
        <v>741800.0</v>
      </c>
      <c r="E53" s="97">
        <f t="shared" si="6"/>
        <v>508499.99</v>
      </c>
      <c r="F53" s="43"/>
      <c r="G53" s="126"/>
      <c r="H53" s="127" t="s">
        <v>62</v>
      </c>
      <c r="I53" s="128">
        <v>8000.0</v>
      </c>
      <c r="J53" s="125"/>
      <c r="K53" s="100"/>
      <c r="L53" s="139"/>
      <c r="M53" s="79"/>
      <c r="N53" s="10"/>
      <c r="O53" s="10"/>
      <c r="P53" s="48"/>
      <c r="Q53" s="37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2.0" customHeight="1">
      <c r="A54" s="151">
        <v>45381.0</v>
      </c>
      <c r="B54" s="146">
        <v>1680700.0</v>
      </c>
      <c r="C54" s="147">
        <v>745700.0</v>
      </c>
      <c r="D54" s="124">
        <v>1736900.0</v>
      </c>
      <c r="E54" s="97">
        <f t="shared" si="6"/>
        <v>689500</v>
      </c>
      <c r="F54" s="43"/>
      <c r="G54" s="126"/>
      <c r="H54" s="127" t="s">
        <v>63</v>
      </c>
      <c r="I54" s="128">
        <v>8000.0</v>
      </c>
      <c r="J54" s="125"/>
      <c r="K54" s="100"/>
      <c r="L54" s="139"/>
      <c r="M54" s="79"/>
      <c r="N54" s="10"/>
      <c r="O54" s="10"/>
      <c r="P54" s="48" t="str">
        <f>IF(COUNTIF(H45,"*vale*"),I45,"")</f>
        <v/>
      </c>
      <c r="Q54" s="37" t="str">
        <f>IF(COUNTIF(H45,"*vale*"),MID(H45,5,70),"")</f>
        <v/>
      </c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2.0" customHeight="1">
      <c r="A55" s="152">
        <v>45382.0</v>
      </c>
      <c r="B55" s="146">
        <v>1267099.98</v>
      </c>
      <c r="C55" s="147">
        <v>812440.0</v>
      </c>
      <c r="D55" s="124">
        <v>1178199.99</v>
      </c>
      <c r="E55" s="97">
        <f t="shared" si="6"/>
        <v>901339.99</v>
      </c>
      <c r="F55" s="43"/>
      <c r="G55" s="131"/>
      <c r="H55" s="127" t="s">
        <v>38</v>
      </c>
      <c r="I55" s="128"/>
      <c r="J55" s="138"/>
      <c r="K55" s="93"/>
      <c r="L55" s="153"/>
      <c r="M55" s="79"/>
      <c r="N55" s="10"/>
      <c r="O55" s="10"/>
      <c r="P55" s="48" t="str">
        <f>IF(COUNTIF(H47,"*vale*"),I47,"")</f>
        <v/>
      </c>
      <c r="Q55" s="37" t="str">
        <f>IF(COUNTIF(H47,"*vale*"),MID(H47,5,70),"")</f>
        <v/>
      </c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2.0" customHeight="1">
      <c r="A56" s="154"/>
      <c r="B56" s="155"/>
      <c r="C56" s="156"/>
      <c r="D56" s="138"/>
      <c r="E56" s="97">
        <f t="shared" si="6"/>
        <v>0</v>
      </c>
      <c r="F56" s="43"/>
      <c r="G56" s="157">
        <v>45356.0</v>
      </c>
      <c r="H56" s="127" t="s">
        <v>64</v>
      </c>
      <c r="I56" s="128">
        <v>6400.0</v>
      </c>
      <c r="J56" s="125"/>
      <c r="K56" s="100"/>
      <c r="L56" s="142"/>
      <c r="M56" s="79"/>
      <c r="N56" s="10"/>
      <c r="O56" s="10"/>
      <c r="P56" s="48"/>
      <c r="Q56" s="37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2.0" customHeight="1">
      <c r="A57" s="158"/>
      <c r="B57" s="155"/>
      <c r="C57" s="156"/>
      <c r="D57" s="138"/>
      <c r="E57" s="97">
        <f t="shared" si="6"/>
        <v>0</v>
      </c>
      <c r="F57" s="43"/>
      <c r="G57" s="131"/>
      <c r="H57" s="127" t="s">
        <v>65</v>
      </c>
      <c r="I57" s="128">
        <v>53000.0</v>
      </c>
      <c r="J57" s="138"/>
      <c r="K57" s="144"/>
      <c r="L57" s="106"/>
      <c r="M57" s="84"/>
      <c r="N57" s="10"/>
      <c r="O57" s="10"/>
      <c r="P57" s="48"/>
      <c r="Q57" s="37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2.0" customHeight="1">
      <c r="A58" s="158"/>
      <c r="B58" s="155"/>
      <c r="C58" s="96"/>
      <c r="D58" s="138"/>
      <c r="E58" s="97">
        <f t="shared" si="6"/>
        <v>0</v>
      </c>
      <c r="F58" s="43"/>
      <c r="G58" s="126"/>
      <c r="H58" s="127" t="s">
        <v>66</v>
      </c>
      <c r="I58" s="128">
        <v>112500.0</v>
      </c>
      <c r="J58" s="138"/>
      <c r="K58" s="144"/>
      <c r="L58" s="106"/>
      <c r="M58" s="84"/>
      <c r="N58" s="10"/>
      <c r="O58" s="10"/>
      <c r="P58" s="48">
        <f t="shared" ref="P58:P60" si="11">IF(COUNTIF(H50,"*vale*"),I50,"")</f>
        <v>6000</v>
      </c>
      <c r="Q58" s="37" t="str">
        <f t="shared" ref="Q58:Q60" si="12">IF(COUNTIF(H50,"*vale*"),MID(H50,5,70),"")</f>
        <v> eli morinigo</v>
      </c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2.0" customHeight="1">
      <c r="A59" s="154"/>
      <c r="B59" s="155"/>
      <c r="C59" s="156"/>
      <c r="D59" s="138"/>
      <c r="E59" s="97">
        <f t="shared" si="6"/>
        <v>0</v>
      </c>
      <c r="F59" s="43"/>
      <c r="G59" s="131"/>
      <c r="H59" s="127" t="s">
        <v>67</v>
      </c>
      <c r="I59" s="128">
        <v>23100.0</v>
      </c>
      <c r="J59" s="138"/>
      <c r="K59" s="100"/>
      <c r="L59" s="106"/>
      <c r="M59" s="79"/>
      <c r="N59" s="10"/>
      <c r="O59" s="10"/>
      <c r="P59" s="48">
        <f t="shared" si="11"/>
        <v>10000</v>
      </c>
      <c r="Q59" s="37" t="str">
        <f t="shared" si="12"/>
        <v> jorge carril</v>
      </c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2.0" customHeight="1">
      <c r="A60" s="154"/>
      <c r="B60" s="155"/>
      <c r="C60" s="156"/>
      <c r="D60" s="138"/>
      <c r="E60" s="97">
        <f t="shared" si="6"/>
        <v>0</v>
      </c>
      <c r="F60" s="43"/>
      <c r="G60" s="131"/>
      <c r="H60" s="127" t="s">
        <v>68</v>
      </c>
      <c r="I60" s="128">
        <v>140000.0</v>
      </c>
      <c r="J60" s="138"/>
      <c r="K60" s="119"/>
      <c r="L60" s="106"/>
      <c r="M60" s="159"/>
      <c r="N60" s="160"/>
      <c r="O60" s="10"/>
      <c r="P60" s="48">
        <f t="shared" si="11"/>
        <v>15100</v>
      </c>
      <c r="Q60" s="37" t="str">
        <f t="shared" si="12"/>
        <v> hector rivarola</v>
      </c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2.0" customHeight="1">
      <c r="A61" s="154"/>
      <c r="B61" s="155"/>
      <c r="C61" s="156"/>
      <c r="D61" s="138"/>
      <c r="E61" s="97"/>
      <c r="F61" s="43"/>
      <c r="G61" s="122">
        <v>45356.0</v>
      </c>
      <c r="H61" s="123" t="s">
        <v>69</v>
      </c>
      <c r="I61" s="124">
        <v>6000.0</v>
      </c>
      <c r="J61" s="82"/>
      <c r="K61" s="34"/>
      <c r="L61" s="149"/>
      <c r="M61" s="79"/>
      <c r="N61" s="10"/>
      <c r="O61" s="10"/>
      <c r="P61" s="48"/>
      <c r="Q61" s="37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2.0" customHeight="1">
      <c r="A62" s="154"/>
      <c r="B62" s="155"/>
      <c r="C62" s="156"/>
      <c r="D62" s="138"/>
      <c r="E62" s="97">
        <f t="shared" ref="E62:E65" si="13">B62+C62-D62</f>
        <v>0</v>
      </c>
      <c r="F62" s="43"/>
      <c r="G62" s="122"/>
      <c r="H62" s="123" t="s">
        <v>59</v>
      </c>
      <c r="I62" s="124">
        <v>36100.0</v>
      </c>
      <c r="J62" s="82"/>
      <c r="K62" s="34"/>
      <c r="L62" s="106"/>
      <c r="M62" s="79"/>
      <c r="N62" s="10"/>
      <c r="O62" s="10"/>
      <c r="P62" s="48" t="str">
        <f>IF(COUNTIF(H54,"*vale*"),I54,"")</f>
        <v/>
      </c>
      <c r="Q62" s="37" t="str">
        <f>IF(COUNTIF(H54,"*vale*"),MID(H54,5,70),"")</f>
        <v/>
      </c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2.0" customHeight="1">
      <c r="A63" s="154"/>
      <c r="B63" s="155"/>
      <c r="C63" s="156"/>
      <c r="D63" s="138"/>
      <c r="E63" s="97">
        <f t="shared" si="13"/>
        <v>0</v>
      </c>
      <c r="F63" s="43"/>
      <c r="G63" s="121"/>
      <c r="H63" s="123" t="s">
        <v>26</v>
      </c>
      <c r="I63" s="124">
        <v>7250.0</v>
      </c>
      <c r="J63" s="82"/>
      <c r="K63" s="34"/>
      <c r="L63" s="106"/>
      <c r="M63" s="79"/>
      <c r="N63" s="10"/>
      <c r="O63" s="10"/>
      <c r="P63" s="48"/>
      <c r="Q63" s="37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2.0" customHeight="1">
      <c r="A64" s="154"/>
      <c r="B64" s="155"/>
      <c r="C64" s="156"/>
      <c r="D64" s="138"/>
      <c r="E64" s="97">
        <f t="shared" si="13"/>
        <v>0</v>
      </c>
      <c r="F64" s="43" t="s">
        <v>70</v>
      </c>
      <c r="G64" s="131"/>
      <c r="H64" s="127" t="s">
        <v>62</v>
      </c>
      <c r="I64" s="128">
        <v>8000.0</v>
      </c>
      <c r="J64" s="125"/>
      <c r="K64" s="100"/>
      <c r="L64" s="106"/>
      <c r="M64" s="79"/>
      <c r="N64" s="10"/>
      <c r="O64" s="10"/>
      <c r="P64" s="48" t="str">
        <f>IF(COUNTIF(H56,"*vale*"),I56,"")</f>
        <v/>
      </c>
      <c r="Q64" s="37" t="str">
        <f>IF(COUNTIF(H56,"*vale*"),MID(H56,5,70),"")</f>
        <v/>
      </c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2.0" customHeight="1">
      <c r="A65" s="154"/>
      <c r="B65" s="155"/>
      <c r="C65" s="156"/>
      <c r="D65" s="138"/>
      <c r="E65" s="97">
        <f t="shared" si="13"/>
        <v>0</v>
      </c>
      <c r="F65" s="43"/>
      <c r="G65" s="131"/>
      <c r="H65" s="127" t="s">
        <v>71</v>
      </c>
      <c r="I65" s="128">
        <v>3000.0</v>
      </c>
      <c r="J65" s="125"/>
      <c r="K65" s="100"/>
      <c r="L65" s="106"/>
      <c r="M65" s="79"/>
      <c r="N65" s="62"/>
      <c r="O65" s="10"/>
      <c r="P65" s="48" t="str">
        <f>IF(COUNTIF(H58,"*vale*"),I58,"")</f>
        <v/>
      </c>
      <c r="Q65" s="37" t="str">
        <f>IF(COUNTIF(H58,"*vale*"),MID(H58,5,70),"")</f>
        <v/>
      </c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2.0" customHeight="1">
      <c r="A66" s="154"/>
      <c r="B66" s="155"/>
      <c r="C66" s="156"/>
      <c r="D66" s="138"/>
      <c r="E66" s="97"/>
      <c r="F66" s="43"/>
      <c r="G66" s="161"/>
      <c r="H66" s="162" t="s">
        <v>33</v>
      </c>
      <c r="I66" s="163">
        <v>8000.0</v>
      </c>
      <c r="J66" s="164"/>
      <c r="K66" s="119"/>
      <c r="L66" s="106"/>
      <c r="M66" s="79"/>
      <c r="N66" s="10"/>
      <c r="O66" s="10"/>
      <c r="P66" s="48"/>
      <c r="Q66" s="37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2.0" customHeight="1">
      <c r="A67" s="154"/>
      <c r="B67" s="155"/>
      <c r="C67" s="156"/>
      <c r="D67" s="138"/>
      <c r="E67" s="97">
        <f t="shared" ref="E67:E84" si="14">B67+C67-D67</f>
        <v>0</v>
      </c>
      <c r="F67" s="43"/>
      <c r="G67" s="131"/>
      <c r="H67" s="127" t="s">
        <v>72</v>
      </c>
      <c r="I67" s="165">
        <v>3000.0</v>
      </c>
      <c r="J67" s="92"/>
      <c r="K67" s="119"/>
      <c r="L67" s="106"/>
      <c r="M67" s="79"/>
      <c r="N67" s="10"/>
      <c r="O67" s="10"/>
      <c r="P67" s="48"/>
      <c r="Q67" s="37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2.0" customHeight="1">
      <c r="A68" s="154"/>
      <c r="B68" s="155"/>
      <c r="C68" s="156"/>
      <c r="D68" s="138"/>
      <c r="E68" s="97">
        <f t="shared" si="14"/>
        <v>0</v>
      </c>
      <c r="F68" s="43"/>
      <c r="G68" s="166"/>
      <c r="H68" s="167" t="s">
        <v>38</v>
      </c>
      <c r="I68" s="168"/>
      <c r="J68" s="99"/>
      <c r="K68" s="100"/>
      <c r="L68" s="169"/>
      <c r="M68" s="79"/>
      <c r="N68" s="10"/>
      <c r="O68" s="10"/>
      <c r="P68" s="48" t="str">
        <f>IF(COUNTIF(H60,"*vale*"),I60,"")</f>
        <v/>
      </c>
      <c r="Q68" s="37" t="str">
        <f>IF(COUNTIF(H60,"*vale*"),MID(H60,5,70),"")</f>
        <v/>
      </c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2.0" customHeight="1">
      <c r="A69" s="170"/>
      <c r="B69" s="171"/>
      <c r="C69" s="96"/>
      <c r="D69" s="172"/>
      <c r="E69" s="97">
        <f t="shared" si="14"/>
        <v>0</v>
      </c>
      <c r="F69" s="43"/>
      <c r="G69" s="126">
        <v>45357.0</v>
      </c>
      <c r="H69" s="127" t="s">
        <v>73</v>
      </c>
      <c r="I69" s="165">
        <v>84028.5</v>
      </c>
      <c r="J69" s="99"/>
      <c r="K69" s="100"/>
      <c r="L69" s="106"/>
      <c r="M69" s="79"/>
      <c r="N69" s="10"/>
      <c r="O69" s="10"/>
      <c r="P69" s="48" t="str">
        <f t="shared" ref="P69:P72" si="15">IF(COUNTIF(H62,"*vale*"),I62,"")</f>
        <v/>
      </c>
      <c r="Q69" s="37" t="str">
        <f t="shared" ref="Q69:Q72" si="16">IF(COUNTIF(H62,"*vale*"),MID(H62,5,70),"")</f>
        <v/>
      </c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2.0" customHeight="1">
      <c r="A70" s="170"/>
      <c r="B70" s="171"/>
      <c r="C70" s="173"/>
      <c r="D70" s="119"/>
      <c r="E70" s="97">
        <f t="shared" si="14"/>
        <v>0</v>
      </c>
      <c r="F70" s="43"/>
      <c r="G70" s="131"/>
      <c r="H70" s="127" t="s">
        <v>58</v>
      </c>
      <c r="I70" s="165">
        <v>6000.0</v>
      </c>
      <c r="J70" s="99"/>
      <c r="K70" s="100"/>
      <c r="L70" s="106"/>
      <c r="M70" s="79"/>
      <c r="N70" s="10"/>
      <c r="O70" s="10"/>
      <c r="P70" s="48" t="str">
        <f t="shared" si="15"/>
        <v/>
      </c>
      <c r="Q70" s="37" t="str">
        <f t="shared" si="16"/>
        <v/>
      </c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2.0" customHeight="1">
      <c r="A71" s="170"/>
      <c r="B71" s="171"/>
      <c r="C71" s="96"/>
      <c r="D71" s="119"/>
      <c r="E71" s="97">
        <f t="shared" si="14"/>
        <v>0</v>
      </c>
      <c r="F71" s="43"/>
      <c r="G71" s="131"/>
      <c r="H71" s="127" t="s">
        <v>65</v>
      </c>
      <c r="I71" s="165">
        <v>105640.0</v>
      </c>
      <c r="J71" s="99"/>
      <c r="K71" s="100"/>
      <c r="L71" s="106"/>
      <c r="M71" s="79"/>
      <c r="N71" s="10"/>
      <c r="O71" s="9"/>
      <c r="P71" s="48" t="str">
        <f t="shared" si="15"/>
        <v/>
      </c>
      <c r="Q71" s="37" t="str">
        <f t="shared" si="16"/>
        <v/>
      </c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2.0" customHeight="1">
      <c r="A72" s="170"/>
      <c r="B72" s="171"/>
      <c r="C72" s="96"/>
      <c r="D72" s="119"/>
      <c r="E72" s="97">
        <f t="shared" si="14"/>
        <v>0</v>
      </c>
      <c r="F72" s="43"/>
      <c r="G72" s="121"/>
      <c r="H72" s="123" t="s">
        <v>50</v>
      </c>
      <c r="I72" s="69">
        <v>91700.0</v>
      </c>
      <c r="J72" s="35"/>
      <c r="K72" s="34"/>
      <c r="L72" s="61"/>
      <c r="M72" s="79"/>
      <c r="N72" s="10"/>
      <c r="O72" s="9"/>
      <c r="P72" s="48">
        <f t="shared" si="15"/>
        <v>3000</v>
      </c>
      <c r="Q72" s="37" t="str">
        <f t="shared" si="16"/>
        <v> ramon segovia</v>
      </c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2.0" customHeight="1">
      <c r="A73" s="170"/>
      <c r="B73" s="171"/>
      <c r="C73" s="96"/>
      <c r="D73" s="119"/>
      <c r="E73" s="97">
        <f t="shared" si="14"/>
        <v>0</v>
      </c>
      <c r="F73" s="43"/>
      <c r="G73" s="174"/>
      <c r="H73" s="175" t="s">
        <v>74</v>
      </c>
      <c r="I73" s="176">
        <v>23480.0</v>
      </c>
      <c r="J73" s="105"/>
      <c r="K73" s="34"/>
      <c r="L73" s="61"/>
      <c r="M73" s="79"/>
      <c r="N73" s="10"/>
      <c r="O73" s="9"/>
      <c r="P73" s="48">
        <f>IF(COUNTIF(H67,"*vale*"),I67,"")</f>
        <v>3000</v>
      </c>
      <c r="Q73" s="37" t="str">
        <f>IF(COUNTIF(H67,"*vale*"),MID(H67,5,70),"")</f>
        <v> nicolas pimentel</v>
      </c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2.0" customHeight="1">
      <c r="A74" s="177"/>
      <c r="B74" s="178"/>
      <c r="C74" s="90"/>
      <c r="D74" s="34"/>
      <c r="E74" s="83">
        <f t="shared" si="14"/>
        <v>0</v>
      </c>
      <c r="F74" s="43"/>
      <c r="G74" s="179">
        <v>45357.0</v>
      </c>
      <c r="H74" s="68" t="s">
        <v>59</v>
      </c>
      <c r="I74" s="165">
        <v>4500.0</v>
      </c>
      <c r="J74" s="92"/>
      <c r="K74" s="119"/>
      <c r="L74" s="61"/>
      <c r="M74" s="79"/>
      <c r="N74" s="10"/>
      <c r="O74" s="10"/>
      <c r="P74" s="48" t="str">
        <f t="shared" ref="P74:P104" si="17">IF(COUNTIF(H69,"*vale*"),I69,"")</f>
        <v/>
      </c>
      <c r="Q74" s="37" t="str">
        <f t="shared" ref="Q74:Q104" si="18">IF(COUNTIF(H69,"*vale*"),MID(H69,5,70),"")</f>
        <v/>
      </c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2.0" customHeight="1">
      <c r="A75" s="177"/>
      <c r="B75" s="178"/>
      <c r="C75" s="90"/>
      <c r="D75" s="34"/>
      <c r="E75" s="83">
        <f t="shared" si="14"/>
        <v>0</v>
      </c>
      <c r="F75" s="43"/>
      <c r="G75" s="180"/>
      <c r="H75" s="68" t="s">
        <v>26</v>
      </c>
      <c r="I75" s="165">
        <v>7250.0</v>
      </c>
      <c r="J75" s="92"/>
      <c r="K75" s="119"/>
      <c r="L75" s="61"/>
      <c r="M75" s="79"/>
      <c r="N75" s="10"/>
      <c r="O75" s="10"/>
      <c r="P75" s="48" t="str">
        <f t="shared" si="17"/>
        <v/>
      </c>
      <c r="Q75" s="37" t="str">
        <f t="shared" si="18"/>
        <v/>
      </c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2.0" customHeight="1">
      <c r="A76" s="177"/>
      <c r="B76" s="178"/>
      <c r="C76" s="90"/>
      <c r="D76" s="34"/>
      <c r="E76" s="83">
        <f t="shared" si="14"/>
        <v>0</v>
      </c>
      <c r="F76" s="43"/>
      <c r="G76" s="180"/>
      <c r="H76" s="68" t="s">
        <v>75</v>
      </c>
      <c r="I76" s="165">
        <v>8000.0</v>
      </c>
      <c r="J76" s="99"/>
      <c r="K76" s="100"/>
      <c r="L76" s="61"/>
      <c r="M76" s="79"/>
      <c r="N76" s="10"/>
      <c r="O76" s="10"/>
      <c r="P76" s="48" t="str">
        <f t="shared" si="17"/>
        <v/>
      </c>
      <c r="Q76" s="37" t="str">
        <f t="shared" si="18"/>
        <v/>
      </c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2.0" customHeight="1">
      <c r="A77" s="177"/>
      <c r="B77" s="178"/>
      <c r="C77" s="90"/>
      <c r="D77" s="34"/>
      <c r="E77" s="83">
        <f t="shared" si="14"/>
        <v>0</v>
      </c>
      <c r="F77" s="43"/>
      <c r="G77" s="180"/>
      <c r="H77" s="68" t="s">
        <v>76</v>
      </c>
      <c r="I77" s="165">
        <v>5000.0</v>
      </c>
      <c r="J77" s="99"/>
      <c r="K77" s="100"/>
      <c r="L77" s="181"/>
      <c r="M77" s="79"/>
      <c r="N77" s="10"/>
      <c r="O77" s="10"/>
      <c r="P77" s="48" t="str">
        <f t="shared" si="17"/>
        <v/>
      </c>
      <c r="Q77" s="37" t="str">
        <f t="shared" si="18"/>
        <v/>
      </c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2.0" customHeight="1">
      <c r="A78" s="177"/>
      <c r="B78" s="178"/>
      <c r="C78" s="90"/>
      <c r="D78" s="34"/>
      <c r="E78" s="83">
        <f t="shared" si="14"/>
        <v>0</v>
      </c>
      <c r="F78" s="43"/>
      <c r="G78" s="180"/>
      <c r="H78" s="68" t="s">
        <v>62</v>
      </c>
      <c r="I78" s="165">
        <v>8000.0</v>
      </c>
      <c r="J78" s="99"/>
      <c r="K78" s="100"/>
      <c r="L78" s="181"/>
      <c r="M78" s="79"/>
      <c r="N78" s="10"/>
      <c r="O78" s="10"/>
      <c r="P78" s="48" t="str">
        <f t="shared" si="17"/>
        <v/>
      </c>
      <c r="Q78" s="37" t="str">
        <f t="shared" si="18"/>
        <v/>
      </c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2.0" customHeight="1">
      <c r="A79" s="177"/>
      <c r="B79" s="178"/>
      <c r="C79" s="90"/>
      <c r="D79" s="34"/>
      <c r="E79" s="83">
        <f t="shared" si="14"/>
        <v>0</v>
      </c>
      <c r="F79" s="43"/>
      <c r="G79" s="180"/>
      <c r="H79" s="68" t="s">
        <v>77</v>
      </c>
      <c r="I79" s="165">
        <v>10000.0</v>
      </c>
      <c r="J79" s="99"/>
      <c r="K79" s="100"/>
      <c r="L79" s="61"/>
      <c r="M79" s="79"/>
      <c r="N79" s="10"/>
      <c r="O79" s="10"/>
      <c r="P79" s="48" t="str">
        <f t="shared" si="17"/>
        <v/>
      </c>
      <c r="Q79" s="37" t="str">
        <f t="shared" si="18"/>
        <v/>
      </c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2.0" customHeight="1">
      <c r="A80" s="177"/>
      <c r="B80" s="178"/>
      <c r="C80" s="90"/>
      <c r="D80" s="34"/>
      <c r="E80" s="83">
        <f t="shared" si="14"/>
        <v>0</v>
      </c>
      <c r="F80" s="43"/>
      <c r="G80" s="182"/>
      <c r="H80" s="68" t="s">
        <v>78</v>
      </c>
      <c r="I80" s="69">
        <v>5000.0</v>
      </c>
      <c r="J80" s="35"/>
      <c r="K80" s="34"/>
      <c r="L80" s="183"/>
      <c r="M80" s="79"/>
      <c r="N80" s="10"/>
      <c r="O80" s="10"/>
      <c r="P80" s="48" t="str">
        <f t="shared" si="17"/>
        <v/>
      </c>
      <c r="Q80" s="37" t="str">
        <f t="shared" si="18"/>
        <v/>
      </c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2.0" customHeight="1">
      <c r="A81" s="177"/>
      <c r="B81" s="178"/>
      <c r="C81" s="90"/>
      <c r="D81" s="34"/>
      <c r="E81" s="83">
        <f t="shared" si="14"/>
        <v>0</v>
      </c>
      <c r="F81" s="43"/>
      <c r="G81" s="180"/>
      <c r="H81" s="68" t="s">
        <v>38</v>
      </c>
      <c r="I81" s="92"/>
      <c r="J81" s="35"/>
      <c r="K81" s="34"/>
      <c r="L81" s="184"/>
      <c r="M81" s="79"/>
      <c r="N81" s="10"/>
      <c r="O81" s="10"/>
      <c r="P81" s="48" t="str">
        <f t="shared" si="17"/>
        <v/>
      </c>
      <c r="Q81" s="37" t="str">
        <f t="shared" si="18"/>
        <v/>
      </c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2.0" customHeight="1">
      <c r="A82" s="177"/>
      <c r="B82" s="178"/>
      <c r="C82" s="90"/>
      <c r="D82" s="34"/>
      <c r="E82" s="83">
        <f t="shared" si="14"/>
        <v>0</v>
      </c>
      <c r="F82" s="43"/>
      <c r="G82" s="179">
        <v>45357.0</v>
      </c>
      <c r="H82" s="68" t="s">
        <v>79</v>
      </c>
      <c r="I82" s="69">
        <v>5900.0</v>
      </c>
      <c r="J82" s="35"/>
      <c r="K82" s="34"/>
      <c r="L82" s="61"/>
      <c r="M82" s="79"/>
      <c r="N82" s="10"/>
      <c r="O82" s="10"/>
      <c r="P82" s="48" t="str">
        <f t="shared" si="17"/>
        <v/>
      </c>
      <c r="Q82" s="37" t="str">
        <f t="shared" si="18"/>
        <v/>
      </c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2.0" customHeight="1">
      <c r="A83" s="177"/>
      <c r="B83" s="178"/>
      <c r="C83" s="90"/>
      <c r="D83" s="34"/>
      <c r="E83" s="83">
        <f t="shared" si="14"/>
        <v>0</v>
      </c>
      <c r="F83" s="43"/>
      <c r="G83" s="180"/>
      <c r="H83" s="68" t="s">
        <v>80</v>
      </c>
      <c r="I83" s="69">
        <v>63000.0</v>
      </c>
      <c r="J83" s="35"/>
      <c r="K83" s="34"/>
      <c r="L83" s="61"/>
      <c r="M83" s="79"/>
      <c r="N83" s="10"/>
      <c r="O83" s="10"/>
      <c r="P83" s="48" t="str">
        <f t="shared" si="17"/>
        <v/>
      </c>
      <c r="Q83" s="37" t="str">
        <f t="shared" si="18"/>
        <v/>
      </c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2.0" customHeight="1">
      <c r="A84" s="177"/>
      <c r="B84" s="178"/>
      <c r="C84" s="90"/>
      <c r="D84" s="34"/>
      <c r="E84" s="83">
        <f t="shared" si="14"/>
        <v>0</v>
      </c>
      <c r="F84" s="43"/>
      <c r="G84" s="180"/>
      <c r="H84" s="68" t="s">
        <v>65</v>
      </c>
      <c r="I84" s="69">
        <v>76790.0</v>
      </c>
      <c r="J84" s="35"/>
      <c r="K84" s="34"/>
      <c r="L84" s="61"/>
      <c r="M84" s="79"/>
      <c r="N84" s="10"/>
      <c r="O84" s="10"/>
      <c r="P84" s="48" t="str">
        <f t="shared" si="17"/>
        <v/>
      </c>
      <c r="Q84" s="37" t="str">
        <f t="shared" si="18"/>
        <v/>
      </c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2.0" customHeight="1">
      <c r="A85" s="177"/>
      <c r="B85" s="178"/>
      <c r="C85" s="90"/>
      <c r="D85" s="34" t="s">
        <v>81</v>
      </c>
      <c r="E85" s="83"/>
      <c r="F85" s="43"/>
      <c r="G85" s="180"/>
      <c r="H85" s="68" t="s">
        <v>73</v>
      </c>
      <c r="I85" s="69">
        <v>167624.0</v>
      </c>
      <c r="J85" s="35"/>
      <c r="K85" s="34"/>
      <c r="L85" s="61"/>
      <c r="M85" s="79"/>
      <c r="N85" s="62"/>
      <c r="O85" s="62"/>
      <c r="P85" s="48" t="str">
        <f t="shared" si="17"/>
        <v/>
      </c>
      <c r="Q85" s="37" t="str">
        <f t="shared" si="18"/>
        <v/>
      </c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2.0" customHeight="1">
      <c r="A86" s="177"/>
      <c r="B86" s="178"/>
      <c r="C86" s="90"/>
      <c r="D86" s="34"/>
      <c r="E86" s="83">
        <f t="shared" ref="E86:E104" si="19">B86+C86-D86</f>
        <v>0</v>
      </c>
      <c r="F86" s="43"/>
      <c r="G86" s="179">
        <v>45358.0</v>
      </c>
      <c r="H86" s="68" t="s">
        <v>59</v>
      </c>
      <c r="I86" s="69">
        <v>17600.0</v>
      </c>
      <c r="J86" s="35"/>
      <c r="K86" s="34"/>
      <c r="L86" s="61"/>
      <c r="M86" s="79"/>
      <c r="N86" s="10"/>
      <c r="O86" s="10"/>
      <c r="P86" s="48" t="str">
        <f t="shared" si="17"/>
        <v/>
      </c>
      <c r="Q86" s="37" t="str">
        <f t="shared" si="18"/>
        <v/>
      </c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2.0" customHeight="1">
      <c r="A87" s="177"/>
      <c r="B87" s="178"/>
      <c r="C87" s="90"/>
      <c r="D87" s="34"/>
      <c r="E87" s="83">
        <f t="shared" si="19"/>
        <v>0</v>
      </c>
      <c r="F87" s="43"/>
      <c r="G87" s="180"/>
      <c r="H87" s="68" t="s">
        <v>26</v>
      </c>
      <c r="I87" s="69">
        <v>10000.0</v>
      </c>
      <c r="J87" s="35"/>
      <c r="K87" s="34"/>
      <c r="L87" s="61"/>
      <c r="M87" s="79"/>
      <c r="N87" s="10"/>
      <c r="O87" s="10"/>
      <c r="P87" s="48" t="str">
        <f t="shared" si="17"/>
        <v/>
      </c>
      <c r="Q87" s="37" t="str">
        <f t="shared" si="18"/>
        <v/>
      </c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2.0" customHeight="1">
      <c r="A88" s="177"/>
      <c r="B88" s="178"/>
      <c r="C88" s="90"/>
      <c r="D88" s="34"/>
      <c r="E88" s="83">
        <f t="shared" si="19"/>
        <v>0</v>
      </c>
      <c r="F88" s="43"/>
      <c r="G88" s="180"/>
      <c r="H88" s="68" t="s">
        <v>82</v>
      </c>
      <c r="I88" s="69">
        <v>26950.0</v>
      </c>
      <c r="J88" s="92"/>
      <c r="K88" s="93"/>
      <c r="L88" s="61"/>
      <c r="M88" s="79"/>
      <c r="N88" s="10"/>
      <c r="O88" s="10"/>
      <c r="P88" s="48" t="str">
        <f t="shared" si="17"/>
        <v/>
      </c>
      <c r="Q88" s="37" t="str">
        <f t="shared" si="18"/>
        <v/>
      </c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2.0" customHeight="1">
      <c r="A89" s="177"/>
      <c r="B89" s="178"/>
      <c r="C89" s="90"/>
      <c r="D89" s="34"/>
      <c r="E89" s="83">
        <f t="shared" si="19"/>
        <v>0</v>
      </c>
      <c r="F89" s="43"/>
      <c r="G89" s="180"/>
      <c r="H89" s="68" t="s">
        <v>83</v>
      </c>
      <c r="I89" s="69">
        <v>6000.0</v>
      </c>
      <c r="J89" s="92"/>
      <c r="K89" s="34"/>
      <c r="L89" s="61"/>
      <c r="M89" s="79"/>
      <c r="N89" s="10"/>
      <c r="O89" s="10"/>
      <c r="P89" s="48" t="str">
        <f t="shared" si="17"/>
        <v/>
      </c>
      <c r="Q89" s="37" t="str">
        <f t="shared" si="18"/>
        <v/>
      </c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2.0" customHeight="1">
      <c r="A90" s="177"/>
      <c r="B90" s="178"/>
      <c r="C90" s="90"/>
      <c r="D90" s="34"/>
      <c r="E90" s="83">
        <f t="shared" si="19"/>
        <v>0</v>
      </c>
      <c r="F90" s="43"/>
      <c r="G90" s="180"/>
      <c r="H90" s="68" t="s">
        <v>75</v>
      </c>
      <c r="I90" s="69">
        <v>8000.0</v>
      </c>
      <c r="J90" s="92"/>
      <c r="K90" s="34"/>
      <c r="L90" s="61"/>
      <c r="M90" s="79"/>
      <c r="N90" s="10"/>
      <c r="O90" s="10"/>
      <c r="P90" s="48" t="str">
        <f t="shared" si="17"/>
        <v/>
      </c>
      <c r="Q90" s="37" t="str">
        <f t="shared" si="18"/>
        <v/>
      </c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2.0" customHeight="1">
      <c r="A91" s="177"/>
      <c r="B91" s="178"/>
      <c r="C91" s="90"/>
      <c r="D91" s="34"/>
      <c r="E91" s="83">
        <f t="shared" si="19"/>
        <v>0</v>
      </c>
      <c r="F91" s="43"/>
      <c r="G91" s="180"/>
      <c r="H91" s="68" t="s">
        <v>84</v>
      </c>
      <c r="I91" s="69">
        <v>12000.0</v>
      </c>
      <c r="J91" s="105"/>
      <c r="K91" s="34"/>
      <c r="L91" s="61"/>
      <c r="M91" s="79"/>
      <c r="N91" s="10"/>
      <c r="O91" s="10"/>
      <c r="P91" s="48" t="str">
        <f t="shared" si="17"/>
        <v/>
      </c>
      <c r="Q91" s="37" t="str">
        <f t="shared" si="18"/>
        <v/>
      </c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2.0" customHeight="1">
      <c r="A92" s="177"/>
      <c r="B92" s="178"/>
      <c r="C92" s="90"/>
      <c r="D92" s="34"/>
      <c r="E92" s="83">
        <f t="shared" si="19"/>
        <v>0</v>
      </c>
      <c r="F92" s="43"/>
      <c r="G92" s="180"/>
      <c r="H92" s="68" t="s">
        <v>38</v>
      </c>
      <c r="I92" s="92"/>
      <c r="J92" s="35"/>
      <c r="K92" s="34"/>
      <c r="L92" s="101"/>
      <c r="M92" s="79"/>
      <c r="N92" s="10"/>
      <c r="O92" s="58"/>
      <c r="P92" s="48" t="str">
        <f t="shared" si="17"/>
        <v/>
      </c>
      <c r="Q92" s="37" t="str">
        <f t="shared" si="18"/>
        <v/>
      </c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2.0" customHeight="1">
      <c r="A93" s="177"/>
      <c r="B93" s="178"/>
      <c r="C93" s="90"/>
      <c r="D93" s="34"/>
      <c r="E93" s="83">
        <f t="shared" si="19"/>
        <v>0</v>
      </c>
      <c r="F93" s="43"/>
      <c r="G93" s="179">
        <v>45359.0</v>
      </c>
      <c r="H93" s="68" t="s">
        <v>85</v>
      </c>
      <c r="I93" s="165">
        <v>25891.2</v>
      </c>
      <c r="J93" s="99"/>
      <c r="K93" s="100"/>
      <c r="L93" s="61"/>
      <c r="M93" s="79"/>
      <c r="N93" s="10"/>
      <c r="O93" s="10"/>
      <c r="P93" s="48" t="str">
        <f t="shared" si="17"/>
        <v/>
      </c>
      <c r="Q93" s="37" t="str">
        <f t="shared" si="18"/>
        <v/>
      </c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2.0" customHeight="1">
      <c r="A94" s="177"/>
      <c r="B94" s="178"/>
      <c r="C94" s="90"/>
      <c r="D94" s="34"/>
      <c r="E94" s="83">
        <f t="shared" si="19"/>
        <v>0</v>
      </c>
      <c r="F94" s="43"/>
      <c r="G94" s="180"/>
      <c r="H94" s="68" t="s">
        <v>86</v>
      </c>
      <c r="I94" s="87">
        <v>8000.0</v>
      </c>
      <c r="J94" s="35"/>
      <c r="K94" s="34"/>
      <c r="L94" s="61"/>
      <c r="M94" s="79"/>
      <c r="N94" s="10"/>
      <c r="O94" s="10"/>
      <c r="P94" s="48" t="str">
        <f t="shared" si="17"/>
        <v/>
      </c>
      <c r="Q94" s="37" t="str">
        <f t="shared" si="18"/>
        <v/>
      </c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2.0" customHeight="1">
      <c r="A95" s="177"/>
      <c r="B95" s="178"/>
      <c r="C95" s="90"/>
      <c r="D95" s="34"/>
      <c r="E95" s="83">
        <f t="shared" si="19"/>
        <v>0</v>
      </c>
      <c r="F95" s="43"/>
      <c r="G95" s="180"/>
      <c r="H95" s="68" t="s">
        <v>50</v>
      </c>
      <c r="I95" s="69">
        <v>156250.0</v>
      </c>
      <c r="J95" s="35"/>
      <c r="K95" s="34"/>
      <c r="L95" s="61"/>
      <c r="M95" s="79"/>
      <c r="N95" s="10"/>
      <c r="O95" s="10"/>
      <c r="P95" s="48" t="str">
        <f t="shared" si="17"/>
        <v/>
      </c>
      <c r="Q95" s="37" t="str">
        <f t="shared" si="18"/>
        <v/>
      </c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2.0" customHeight="1">
      <c r="A96" s="177"/>
      <c r="B96" s="178"/>
      <c r="C96" s="90"/>
      <c r="D96" s="34"/>
      <c r="E96" s="83">
        <f t="shared" si="19"/>
        <v>0</v>
      </c>
      <c r="F96" s="43"/>
      <c r="G96" s="185"/>
      <c r="H96" s="68" t="s">
        <v>65</v>
      </c>
      <c r="I96" s="69">
        <v>113630.0</v>
      </c>
      <c r="J96" s="35"/>
      <c r="K96" s="34"/>
      <c r="L96" s="61"/>
      <c r="M96" s="79"/>
      <c r="N96" s="10"/>
      <c r="O96" s="10"/>
      <c r="P96" s="48" t="str">
        <f t="shared" si="17"/>
        <v/>
      </c>
      <c r="Q96" s="37" t="str">
        <f t="shared" si="18"/>
        <v/>
      </c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2.0" customHeight="1">
      <c r="A97" s="186"/>
      <c r="B97" s="187"/>
      <c r="C97" s="81"/>
      <c r="D97" s="188"/>
      <c r="E97" s="83">
        <f t="shared" si="19"/>
        <v>0</v>
      </c>
      <c r="F97" s="43"/>
      <c r="G97" s="189">
        <v>45359.0</v>
      </c>
      <c r="H97" s="86" t="s">
        <v>87</v>
      </c>
      <c r="I97" s="69">
        <v>1000000.0</v>
      </c>
      <c r="J97" s="35"/>
      <c r="K97" s="34"/>
      <c r="L97" s="190"/>
      <c r="M97" s="79"/>
      <c r="N97" s="10"/>
      <c r="O97" s="10"/>
      <c r="P97" s="48" t="str">
        <f t="shared" si="17"/>
        <v/>
      </c>
      <c r="Q97" s="37" t="str">
        <f t="shared" si="18"/>
        <v/>
      </c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2.0" customHeight="1">
      <c r="A98" s="186"/>
      <c r="B98" s="187"/>
      <c r="C98" s="81"/>
      <c r="D98" s="188"/>
      <c r="E98" s="83">
        <f t="shared" si="19"/>
        <v>0</v>
      </c>
      <c r="F98" s="43"/>
      <c r="G98" s="189">
        <v>45359.0</v>
      </c>
      <c r="H98" s="68" t="s">
        <v>88</v>
      </c>
      <c r="I98" s="69">
        <v>5400.0</v>
      </c>
      <c r="J98" s="35"/>
      <c r="K98" s="34"/>
      <c r="L98" s="191"/>
      <c r="M98" s="79"/>
      <c r="N98" s="10"/>
      <c r="O98" s="10"/>
      <c r="P98" s="48" t="str">
        <f t="shared" si="17"/>
        <v/>
      </c>
      <c r="Q98" s="37" t="str">
        <f t="shared" si="18"/>
        <v/>
      </c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2.0" customHeight="1">
      <c r="A99" s="186"/>
      <c r="B99" s="187"/>
      <c r="C99" s="81"/>
      <c r="D99" s="188"/>
      <c r="E99" s="83">
        <f t="shared" si="19"/>
        <v>0</v>
      </c>
      <c r="F99" s="43"/>
      <c r="G99" s="44"/>
      <c r="H99" s="68" t="s">
        <v>89</v>
      </c>
      <c r="I99" s="69">
        <v>2000.0</v>
      </c>
      <c r="J99" s="35"/>
      <c r="K99" s="34"/>
      <c r="L99" s="61"/>
      <c r="M99" s="79"/>
      <c r="N99" s="10"/>
      <c r="O99" s="10"/>
      <c r="P99" s="48" t="str">
        <f t="shared" si="17"/>
        <v/>
      </c>
      <c r="Q99" s="37" t="str">
        <f t="shared" si="18"/>
        <v/>
      </c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2.0" customHeight="1">
      <c r="A100" s="186"/>
      <c r="B100" s="187"/>
      <c r="C100" s="81"/>
      <c r="D100" s="188"/>
      <c r="E100" s="83">
        <f t="shared" si="19"/>
        <v>0</v>
      </c>
      <c r="F100" s="43"/>
      <c r="G100" s="44"/>
      <c r="H100" s="54" t="s">
        <v>26</v>
      </c>
      <c r="I100" s="60">
        <v>5500.0</v>
      </c>
      <c r="J100" s="52"/>
      <c r="K100" s="34"/>
      <c r="L100" s="191"/>
      <c r="M100" s="79"/>
      <c r="N100" s="10"/>
      <c r="O100" s="10"/>
      <c r="P100" s="48" t="str">
        <f t="shared" si="17"/>
        <v/>
      </c>
      <c r="Q100" s="37" t="str">
        <f t="shared" si="18"/>
        <v/>
      </c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2.0" customHeight="1">
      <c r="A101" s="186"/>
      <c r="B101" s="187"/>
      <c r="C101" s="81"/>
      <c r="D101" s="188"/>
      <c r="E101" s="83">
        <f t="shared" si="19"/>
        <v>0</v>
      </c>
      <c r="F101" s="43"/>
      <c r="G101" s="44"/>
      <c r="H101" s="54" t="s">
        <v>90</v>
      </c>
      <c r="I101" s="60">
        <v>55000.0</v>
      </c>
      <c r="J101" s="35"/>
      <c r="K101" s="34"/>
      <c r="L101" s="190"/>
      <c r="M101" s="79"/>
      <c r="N101" s="10"/>
      <c r="O101" s="10"/>
      <c r="P101" s="48" t="str">
        <f t="shared" si="17"/>
        <v/>
      </c>
      <c r="Q101" s="37" t="str">
        <f t="shared" si="18"/>
        <v/>
      </c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2.0" customHeight="1">
      <c r="A102" s="186"/>
      <c r="B102" s="187"/>
      <c r="C102" s="81"/>
      <c r="D102" s="188"/>
      <c r="E102" s="83">
        <f t="shared" si="19"/>
        <v>0</v>
      </c>
      <c r="F102" s="43"/>
      <c r="G102" s="44"/>
      <c r="H102" s="192" t="s">
        <v>34</v>
      </c>
      <c r="I102" s="193">
        <v>10000.0</v>
      </c>
      <c r="J102" s="82"/>
      <c r="K102" s="34"/>
      <c r="L102" s="61"/>
      <c r="M102" s="79"/>
      <c r="N102" s="10"/>
      <c r="O102" s="10"/>
      <c r="P102" s="48" t="str">
        <f t="shared" si="17"/>
        <v/>
      </c>
      <c r="Q102" s="37" t="str">
        <f t="shared" si="18"/>
        <v/>
      </c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2.0" customHeight="1">
      <c r="A103" s="186"/>
      <c r="B103" s="187"/>
      <c r="C103" s="81"/>
      <c r="D103" s="188"/>
      <c r="E103" s="83">
        <f t="shared" si="19"/>
        <v>0</v>
      </c>
      <c r="F103" s="43"/>
      <c r="G103" s="44"/>
      <c r="H103" s="192" t="s">
        <v>33</v>
      </c>
      <c r="I103" s="193">
        <v>9000.0</v>
      </c>
      <c r="J103" s="82"/>
      <c r="K103" s="34"/>
      <c r="L103" s="61"/>
      <c r="M103" s="79"/>
      <c r="N103" s="10"/>
      <c r="O103" s="10"/>
      <c r="P103" s="48" t="str">
        <f t="shared" si="17"/>
        <v/>
      </c>
      <c r="Q103" s="37" t="str">
        <f t="shared" si="18"/>
        <v/>
      </c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2.0" customHeight="1">
      <c r="A104" s="186"/>
      <c r="B104" s="187"/>
      <c r="C104" s="81"/>
      <c r="D104" s="188"/>
      <c r="E104" s="83">
        <f t="shared" si="19"/>
        <v>0</v>
      </c>
      <c r="F104" s="43"/>
      <c r="G104" s="194"/>
      <c r="H104" s="167" t="s">
        <v>38</v>
      </c>
      <c r="I104" s="78"/>
      <c r="J104" s="125"/>
      <c r="K104" s="100"/>
      <c r="L104" s="101"/>
      <c r="M104" s="79"/>
      <c r="N104" s="10"/>
      <c r="O104" s="10"/>
      <c r="P104" s="48" t="str">
        <f t="shared" si="17"/>
        <v/>
      </c>
      <c r="Q104" s="37" t="str">
        <f t="shared" si="18"/>
        <v/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2.0" customHeight="1">
      <c r="A105" s="186"/>
      <c r="B105" s="187"/>
      <c r="C105" s="81"/>
      <c r="D105" s="188"/>
      <c r="E105" s="83"/>
      <c r="F105" s="43"/>
      <c r="G105" s="195"/>
      <c r="H105" s="192" t="s">
        <v>91</v>
      </c>
      <c r="I105" s="193">
        <v>3800.0</v>
      </c>
      <c r="J105" s="82"/>
      <c r="K105" s="34"/>
      <c r="L105" s="61"/>
      <c r="M105" s="79"/>
      <c r="N105" s="10"/>
      <c r="O105" s="10"/>
      <c r="P105" s="48"/>
      <c r="Q105" s="37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2.0" customHeight="1">
      <c r="A106" s="186"/>
      <c r="B106" s="187"/>
      <c r="C106" s="81"/>
      <c r="D106" s="188"/>
      <c r="E106" s="83">
        <f t="shared" ref="E106:E107" si="20">B106+C106-D106</f>
        <v>0</v>
      </c>
      <c r="F106" s="43"/>
      <c r="G106" s="195">
        <v>45360.0</v>
      </c>
      <c r="H106" s="192" t="s">
        <v>33</v>
      </c>
      <c r="I106" s="193">
        <v>9000.0</v>
      </c>
      <c r="J106" s="82"/>
      <c r="K106" s="34"/>
      <c r="L106" s="61"/>
      <c r="M106" s="79"/>
      <c r="N106" s="10"/>
      <c r="O106" s="10"/>
      <c r="P106" s="48" t="str">
        <f t="shared" ref="P106:P107" si="21">IF(COUNTIF(H100,"*vale*"),I100,"")</f>
        <v/>
      </c>
      <c r="Q106" s="37" t="str">
        <f t="shared" ref="Q106:Q107" si="22">IF(COUNTIF(H100,"*vale*"),MID(H100,5,70),"")</f>
        <v/>
      </c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2.0" customHeight="1">
      <c r="A107" s="186"/>
      <c r="B107" s="187"/>
      <c r="C107" s="81"/>
      <c r="D107" s="188"/>
      <c r="E107" s="83">
        <f t="shared" si="20"/>
        <v>0</v>
      </c>
      <c r="F107" s="43"/>
      <c r="G107" s="196"/>
      <c r="H107" s="192" t="s">
        <v>34</v>
      </c>
      <c r="I107" s="193">
        <v>10000.0</v>
      </c>
      <c r="J107" s="82"/>
      <c r="K107" s="34"/>
      <c r="L107" s="61"/>
      <c r="M107" s="79"/>
      <c r="N107" s="62"/>
      <c r="O107" s="10"/>
      <c r="P107" s="48" t="str">
        <f t="shared" si="21"/>
        <v/>
      </c>
      <c r="Q107" s="37" t="str">
        <f t="shared" si="22"/>
        <v/>
      </c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2.0" customHeight="1">
      <c r="A108" s="186"/>
      <c r="B108" s="187"/>
      <c r="C108" s="81"/>
      <c r="D108" s="188"/>
      <c r="E108" s="83"/>
      <c r="F108" s="43"/>
      <c r="G108" s="195"/>
      <c r="H108" s="192" t="s">
        <v>91</v>
      </c>
      <c r="I108" s="193">
        <v>33000.0</v>
      </c>
      <c r="J108" s="82"/>
      <c r="K108" s="34"/>
      <c r="L108" s="61"/>
      <c r="M108" s="79"/>
      <c r="N108" s="10"/>
      <c r="O108" s="10"/>
      <c r="P108" s="48"/>
      <c r="Q108" s="37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2.0" customHeight="1">
      <c r="A109" s="186"/>
      <c r="B109" s="187"/>
      <c r="C109" s="81"/>
      <c r="D109" s="188"/>
      <c r="E109" s="83">
        <f t="shared" ref="E109:E111" si="23">B109+C109-D109</f>
        <v>0</v>
      </c>
      <c r="F109" s="43"/>
      <c r="G109" s="195">
        <v>45361.0</v>
      </c>
      <c r="H109" s="192" t="s">
        <v>72</v>
      </c>
      <c r="I109" s="193">
        <v>5000.0</v>
      </c>
      <c r="J109" s="82"/>
      <c r="K109" s="34"/>
      <c r="L109" s="61"/>
      <c r="M109" s="79"/>
      <c r="N109" s="10"/>
      <c r="O109" s="10"/>
      <c r="P109" s="48" t="str">
        <f t="shared" ref="P109:P111" si="24">IF(COUNTIF(H102,"*vale*"),I102,"")</f>
        <v/>
      </c>
      <c r="Q109" s="37" t="str">
        <f t="shared" ref="Q109:Q111" si="25">IF(COUNTIF(H102,"*vale*"),MID(H102,5,70),"")</f>
        <v/>
      </c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2.0" customHeight="1">
      <c r="A110" s="186"/>
      <c r="B110" s="187"/>
      <c r="C110" s="81"/>
      <c r="D110" s="188"/>
      <c r="E110" s="83">
        <f t="shared" si="23"/>
        <v>0</v>
      </c>
      <c r="F110" s="43"/>
      <c r="G110" s="196"/>
      <c r="H110" s="192" t="s">
        <v>92</v>
      </c>
      <c r="I110" s="193">
        <v>5000.0</v>
      </c>
      <c r="J110" s="82"/>
      <c r="K110" s="34"/>
      <c r="L110" s="61"/>
      <c r="M110" s="79"/>
      <c r="N110" s="62"/>
      <c r="O110" s="10"/>
      <c r="P110" s="48" t="str">
        <f t="shared" si="24"/>
        <v/>
      </c>
      <c r="Q110" s="37" t="str">
        <f t="shared" si="25"/>
        <v/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2.0" customHeight="1">
      <c r="A111" s="186"/>
      <c r="B111" s="187"/>
      <c r="C111" s="81"/>
      <c r="D111" s="188"/>
      <c r="E111" s="83">
        <f t="shared" si="23"/>
        <v>0</v>
      </c>
      <c r="F111" s="43"/>
      <c r="G111" s="196"/>
      <c r="H111" s="192" t="s">
        <v>33</v>
      </c>
      <c r="I111" s="193">
        <v>10000.0</v>
      </c>
      <c r="J111" s="82"/>
      <c r="K111" s="34"/>
      <c r="L111" s="61"/>
      <c r="M111" s="79"/>
      <c r="N111" s="10"/>
      <c r="O111" s="10"/>
      <c r="P111" s="48" t="str">
        <f t="shared" si="24"/>
        <v/>
      </c>
      <c r="Q111" s="37" t="str">
        <f t="shared" si="25"/>
        <v/>
      </c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2.0" customHeight="1">
      <c r="A112" s="186"/>
      <c r="B112" s="187"/>
      <c r="C112" s="81"/>
      <c r="D112" s="188"/>
      <c r="E112" s="83"/>
      <c r="F112" s="43"/>
      <c r="G112" s="197"/>
      <c r="H112" s="192" t="s">
        <v>93</v>
      </c>
      <c r="I112" s="193">
        <v>23400.0</v>
      </c>
      <c r="J112" s="82"/>
      <c r="K112" s="34"/>
      <c r="L112" s="61"/>
      <c r="M112" s="79"/>
      <c r="N112" s="10"/>
      <c r="O112" s="10"/>
      <c r="P112" s="48"/>
      <c r="Q112" s="37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2.0" customHeight="1">
      <c r="A113" s="186"/>
      <c r="B113" s="187"/>
      <c r="C113" s="81"/>
      <c r="D113" s="188"/>
      <c r="E113" s="83">
        <f t="shared" ref="E113:E119" si="26">B113+C113-D113</f>
        <v>0</v>
      </c>
      <c r="F113" s="43"/>
      <c r="G113" s="198">
        <v>45362.0</v>
      </c>
      <c r="H113" s="192" t="s">
        <v>94</v>
      </c>
      <c r="I113" s="193">
        <v>4050.0</v>
      </c>
      <c r="J113" s="82"/>
      <c r="K113" s="34"/>
      <c r="L113" s="61"/>
      <c r="M113" s="79"/>
      <c r="N113" s="10"/>
      <c r="O113" s="10"/>
      <c r="P113" s="48" t="str">
        <f t="shared" ref="P113:P114" si="27">IF(COUNTIF(H106,"*vale*"),I106,"")</f>
        <v/>
      </c>
      <c r="Q113" s="37" t="str">
        <f t="shared" ref="Q113:Q114" si="28">IF(COUNTIF(H106,"*vale*"),MID(H106,5,70),"")</f>
        <v/>
      </c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2.0" customHeight="1">
      <c r="A114" s="186"/>
      <c r="B114" s="187"/>
      <c r="C114" s="81"/>
      <c r="D114" s="188"/>
      <c r="E114" s="83">
        <f t="shared" si="26"/>
        <v>0</v>
      </c>
      <c r="F114" s="43"/>
      <c r="G114" s="199"/>
      <c r="H114" s="192" t="s">
        <v>88</v>
      </c>
      <c r="I114" s="193">
        <v>9000.0</v>
      </c>
      <c r="J114" s="82"/>
      <c r="K114" s="34"/>
      <c r="L114" s="61"/>
      <c r="M114" s="79"/>
      <c r="N114" s="10"/>
      <c r="O114" s="10"/>
      <c r="P114" s="48" t="str">
        <f t="shared" si="27"/>
        <v/>
      </c>
      <c r="Q114" s="37" t="str">
        <f t="shared" si="28"/>
        <v/>
      </c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0.5" customHeight="1">
      <c r="A115" s="186"/>
      <c r="B115" s="187"/>
      <c r="C115" s="81"/>
      <c r="D115" s="188"/>
      <c r="E115" s="83">
        <f t="shared" si="26"/>
        <v>0</v>
      </c>
      <c r="F115" s="43"/>
      <c r="G115" s="199"/>
      <c r="H115" s="192" t="s">
        <v>95</v>
      </c>
      <c r="I115" s="193">
        <v>1000.0</v>
      </c>
      <c r="J115" s="82"/>
      <c r="K115" s="34"/>
      <c r="L115" s="61"/>
      <c r="M115" s="79"/>
      <c r="N115" s="10"/>
      <c r="O115" s="10"/>
      <c r="P115" s="48">
        <f t="shared" ref="P115:P117" si="29">IF(COUNTIF(H109,"*vale*"),I109,"")</f>
        <v>5000</v>
      </c>
      <c r="Q115" s="37" t="str">
        <f t="shared" ref="Q115:Q117" si="30">IF(COUNTIF(H109,"*vale*"),MID(H109,5,70),"")</f>
        <v> nicolas pimentel</v>
      </c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2.0" customHeight="1">
      <c r="A116" s="186"/>
      <c r="B116" s="187"/>
      <c r="C116" s="81"/>
      <c r="D116" s="188"/>
      <c r="E116" s="83">
        <f t="shared" si="26"/>
        <v>0</v>
      </c>
      <c r="F116" s="43"/>
      <c r="G116" s="199"/>
      <c r="H116" s="192" t="s">
        <v>25</v>
      </c>
      <c r="I116" s="193">
        <v>4500.0</v>
      </c>
      <c r="J116" s="82"/>
      <c r="K116" s="34"/>
      <c r="L116" s="183"/>
      <c r="M116" s="79"/>
      <c r="N116" s="10"/>
      <c r="O116" s="10"/>
      <c r="P116" s="48">
        <f t="shared" si="29"/>
        <v>5000</v>
      </c>
      <c r="Q116" s="37" t="str">
        <f t="shared" si="30"/>
        <v> maga machado</v>
      </c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2.0" customHeight="1">
      <c r="A117" s="186"/>
      <c r="B117" s="187"/>
      <c r="C117" s="81"/>
      <c r="D117" s="188"/>
      <c r="E117" s="83">
        <f t="shared" si="26"/>
        <v>0</v>
      </c>
      <c r="F117" s="43"/>
      <c r="G117" s="199"/>
      <c r="H117" s="192" t="s">
        <v>96</v>
      </c>
      <c r="I117" s="193">
        <v>6500.0</v>
      </c>
      <c r="J117" s="82"/>
      <c r="K117" s="34"/>
      <c r="L117" s="61"/>
      <c r="M117" s="79"/>
      <c r="N117" s="10"/>
      <c r="O117" s="10"/>
      <c r="P117" s="48" t="str">
        <f t="shared" si="29"/>
        <v/>
      </c>
      <c r="Q117" s="37" t="str">
        <f t="shared" si="30"/>
        <v/>
      </c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2.0" customHeight="1">
      <c r="A118" s="186"/>
      <c r="B118" s="187"/>
      <c r="C118" s="81"/>
      <c r="D118" s="188"/>
      <c r="E118" s="83">
        <f t="shared" si="26"/>
        <v>0</v>
      </c>
      <c r="F118" s="43"/>
      <c r="G118" s="199"/>
      <c r="H118" s="192" t="s">
        <v>97</v>
      </c>
      <c r="I118" s="193">
        <v>10000.0</v>
      </c>
      <c r="J118" s="82"/>
      <c r="K118" s="34"/>
      <c r="L118" s="61"/>
      <c r="M118" s="79"/>
      <c r="N118" s="10"/>
      <c r="O118" s="10"/>
      <c r="P118" s="48" t="str">
        <f>IF(COUNTIF(H113,"*vale*"),I113,"")</f>
        <v/>
      </c>
      <c r="Q118" s="37" t="str">
        <f>IF(COUNTIF(H113,"*vale*"),MID(H113,5,70),"")</f>
        <v/>
      </c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2.0" customHeight="1">
      <c r="A119" s="186"/>
      <c r="B119" s="187"/>
      <c r="C119" s="81"/>
      <c r="D119" s="188"/>
      <c r="E119" s="83">
        <f t="shared" si="26"/>
        <v>0</v>
      </c>
      <c r="F119" s="43"/>
      <c r="G119" s="199"/>
      <c r="H119" s="192" t="s">
        <v>34</v>
      </c>
      <c r="I119" s="193">
        <v>10000.0</v>
      </c>
      <c r="J119" s="82"/>
      <c r="K119" s="34"/>
      <c r="L119" s="61"/>
      <c r="M119" s="79"/>
      <c r="N119" s="10"/>
      <c r="O119" s="10"/>
      <c r="P119" s="48" t="str">
        <f>IF(COUNTIF(H115,"*vale*"),I115,"")</f>
        <v/>
      </c>
      <c r="Q119" s="37" t="str">
        <f>IF(COUNTIF(H115,"*vale*"),MID(H115,5,70),"")</f>
        <v/>
      </c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2.0" customHeight="1">
      <c r="A120" s="186"/>
      <c r="B120" s="187"/>
      <c r="C120" s="81"/>
      <c r="D120" s="188"/>
      <c r="E120" s="83"/>
      <c r="F120" s="43"/>
      <c r="G120" s="199"/>
      <c r="H120" s="192" t="s">
        <v>38</v>
      </c>
      <c r="I120" s="82"/>
      <c r="J120" s="200"/>
      <c r="K120" s="34"/>
      <c r="L120" s="101">
        <v>340000.0</v>
      </c>
      <c r="M120" s="79"/>
      <c r="N120" s="10"/>
      <c r="O120" s="10"/>
      <c r="P120" s="48"/>
      <c r="Q120" s="37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2.0" customHeight="1">
      <c r="A121" s="186"/>
      <c r="B121" s="187"/>
      <c r="C121" s="81"/>
      <c r="D121" s="188"/>
      <c r="E121" s="83">
        <f t="shared" ref="E121:E147" si="31">B121+C121-D121</f>
        <v>0</v>
      </c>
      <c r="F121" s="43"/>
      <c r="G121" s="201">
        <v>45360.0</v>
      </c>
      <c r="H121" s="192" t="s">
        <v>98</v>
      </c>
      <c r="I121" s="193">
        <v>199030.0</v>
      </c>
      <c r="J121" s="200"/>
      <c r="K121" s="34"/>
      <c r="L121" s="61"/>
      <c r="M121" s="79"/>
      <c r="N121" s="10"/>
      <c r="O121" s="10"/>
      <c r="P121" s="48" t="str">
        <f t="shared" ref="P121:P123" si="32">IF(COUNTIF(H116,"*vale*"),I116,"")</f>
        <v/>
      </c>
      <c r="Q121" s="37" t="str">
        <f t="shared" ref="Q121:Q123" si="33">IF(COUNTIF(H116,"*vale*"),MID(H116,5,70),"")</f>
        <v/>
      </c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2.0" customHeight="1">
      <c r="A122" s="186"/>
      <c r="B122" s="187"/>
      <c r="C122" s="81"/>
      <c r="D122" s="188"/>
      <c r="E122" s="83">
        <f t="shared" si="31"/>
        <v>0</v>
      </c>
      <c r="F122" s="43"/>
      <c r="G122" s="199"/>
      <c r="H122" s="192" t="s">
        <v>55</v>
      </c>
      <c r="I122" s="193">
        <v>241744.0</v>
      </c>
      <c r="J122" s="82"/>
      <c r="K122" s="34"/>
      <c r="L122" s="61"/>
      <c r="M122" s="79"/>
      <c r="N122" s="10"/>
      <c r="O122" s="10"/>
      <c r="P122" s="48" t="str">
        <f t="shared" si="32"/>
        <v/>
      </c>
      <c r="Q122" s="37" t="str">
        <f t="shared" si="33"/>
        <v/>
      </c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2.0" customHeight="1">
      <c r="A123" s="186"/>
      <c r="B123" s="187"/>
      <c r="C123" s="81"/>
      <c r="D123" s="188"/>
      <c r="E123" s="83">
        <f t="shared" si="31"/>
        <v>0</v>
      </c>
      <c r="F123" s="43"/>
      <c r="G123" s="202">
        <v>45361.0</v>
      </c>
      <c r="H123" s="192" t="s">
        <v>51</v>
      </c>
      <c r="I123" s="193">
        <v>122205.0</v>
      </c>
      <c r="J123" s="82"/>
      <c r="K123" s="34"/>
      <c r="L123" s="61"/>
      <c r="M123" s="79"/>
      <c r="N123" s="10"/>
      <c r="O123" s="10"/>
      <c r="P123" s="48" t="str">
        <f t="shared" si="32"/>
        <v/>
      </c>
      <c r="Q123" s="37" t="str">
        <f t="shared" si="33"/>
        <v/>
      </c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2.0" customHeight="1">
      <c r="A124" s="186"/>
      <c r="B124" s="187"/>
      <c r="C124" s="81"/>
      <c r="D124" s="188"/>
      <c r="E124" s="83">
        <f t="shared" si="31"/>
        <v>0</v>
      </c>
      <c r="F124" s="43"/>
      <c r="G124" s="196"/>
      <c r="H124" s="192" t="s">
        <v>98</v>
      </c>
      <c r="I124" s="193">
        <v>114030.0</v>
      </c>
      <c r="J124" s="82"/>
      <c r="K124" s="34"/>
      <c r="L124" s="61"/>
      <c r="M124" s="79"/>
      <c r="N124" s="10"/>
      <c r="O124" s="10"/>
      <c r="P124" s="48" t="str">
        <f>IF(COUNTIF(#REF!,"*vale*"),#REF!,"")</f>
        <v/>
      </c>
      <c r="Q124" s="37" t="str">
        <f>IF(COUNTIF(#REF!,"*vale*"),MID(#REF!,5,70),"")</f>
        <v/>
      </c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2.0" customHeight="1">
      <c r="A125" s="186"/>
      <c r="B125" s="187"/>
      <c r="C125" s="81"/>
      <c r="D125" s="188"/>
      <c r="E125" s="83">
        <f t="shared" si="31"/>
        <v>0</v>
      </c>
      <c r="F125" s="43"/>
      <c r="G125" s="203"/>
      <c r="H125" s="192" t="s">
        <v>50</v>
      </c>
      <c r="I125" s="193">
        <v>88500.0</v>
      </c>
      <c r="J125" s="82"/>
      <c r="K125" s="34"/>
      <c r="L125" s="61"/>
      <c r="M125" s="79"/>
      <c r="N125" s="10"/>
      <c r="O125" s="10"/>
      <c r="P125" s="48" t="str">
        <f>IF(COUNTIF(H119,"*vale*"),I119,"")</f>
        <v/>
      </c>
      <c r="Q125" s="37" t="str">
        <f>IF(COUNTIF(H119,"*vale*"),MID(H119,5,70),"")</f>
        <v/>
      </c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2.0" customHeight="1">
      <c r="A126" s="186"/>
      <c r="B126" s="187"/>
      <c r="C126" s="81"/>
      <c r="D126" s="188"/>
      <c r="E126" s="83">
        <f t="shared" si="31"/>
        <v>0</v>
      </c>
      <c r="F126" s="43"/>
      <c r="G126" s="196"/>
      <c r="H126" s="192" t="s">
        <v>51</v>
      </c>
      <c r="I126" s="193">
        <v>2000.0</v>
      </c>
      <c r="J126" s="82"/>
      <c r="K126" s="34"/>
      <c r="L126" s="61"/>
      <c r="M126" s="79"/>
      <c r="N126" s="10"/>
      <c r="O126" s="10"/>
      <c r="P126" s="48" t="str">
        <f t="shared" ref="P126:P165" si="34">IF(COUNTIF(H121,"*vale*"),I121,"")</f>
        <v/>
      </c>
      <c r="Q126" s="37" t="str">
        <f t="shared" ref="Q126:Q165" si="35">IF(COUNTIF(H121,"*vale*"),MID(H121,5,70),"")</f>
        <v/>
      </c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2.0" customHeight="1">
      <c r="A127" s="186"/>
      <c r="B127" s="187"/>
      <c r="C127" s="81"/>
      <c r="D127" s="188"/>
      <c r="E127" s="83">
        <f t="shared" si="31"/>
        <v>0</v>
      </c>
      <c r="F127" s="43"/>
      <c r="G127" s="195">
        <v>45362.0</v>
      </c>
      <c r="H127" s="192" t="s">
        <v>66</v>
      </c>
      <c r="I127" s="193">
        <v>130000.0</v>
      </c>
      <c r="J127" s="82"/>
      <c r="K127" s="34"/>
      <c r="L127" s="61"/>
      <c r="M127" s="79"/>
      <c r="N127" s="10"/>
      <c r="O127" s="10"/>
      <c r="P127" s="48" t="str">
        <f t="shared" si="34"/>
        <v/>
      </c>
      <c r="Q127" s="37" t="str">
        <f t="shared" si="35"/>
        <v/>
      </c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2.0" customHeight="1">
      <c r="A128" s="186"/>
      <c r="B128" s="187"/>
      <c r="C128" s="81"/>
      <c r="D128" s="188"/>
      <c r="E128" s="83">
        <f t="shared" si="31"/>
        <v>0</v>
      </c>
      <c r="F128" s="43"/>
      <c r="G128" s="196"/>
      <c r="H128" s="192" t="s">
        <v>99</v>
      </c>
      <c r="I128" s="193">
        <v>6000.0</v>
      </c>
      <c r="J128" s="82"/>
      <c r="K128" s="34"/>
      <c r="L128" s="61"/>
      <c r="M128" s="79"/>
      <c r="N128" s="10"/>
      <c r="O128" s="10"/>
      <c r="P128" s="48" t="str">
        <f t="shared" si="34"/>
        <v/>
      </c>
      <c r="Q128" s="37" t="str">
        <f t="shared" si="35"/>
        <v/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2.0" customHeight="1">
      <c r="A129" s="186"/>
      <c r="B129" s="187"/>
      <c r="C129" s="81"/>
      <c r="D129" s="188"/>
      <c r="E129" s="83">
        <f t="shared" si="31"/>
        <v>0</v>
      </c>
      <c r="F129" s="43"/>
      <c r="G129" s="196"/>
      <c r="H129" s="192" t="s">
        <v>100</v>
      </c>
      <c r="I129" s="193">
        <v>22000.0</v>
      </c>
      <c r="J129" s="82"/>
      <c r="K129" s="34"/>
      <c r="L129" s="61"/>
      <c r="M129" s="79"/>
      <c r="N129" s="10"/>
      <c r="O129" s="10"/>
      <c r="P129" s="48" t="str">
        <f t="shared" si="34"/>
        <v/>
      </c>
      <c r="Q129" s="37" t="str">
        <f t="shared" si="35"/>
        <v/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2.0" customHeight="1">
      <c r="A130" s="186"/>
      <c r="B130" s="187"/>
      <c r="C130" s="81"/>
      <c r="D130" s="188"/>
      <c r="E130" s="83">
        <f t="shared" si="31"/>
        <v>0</v>
      </c>
      <c r="F130" s="43"/>
      <c r="G130" s="196"/>
      <c r="H130" s="192" t="s">
        <v>101</v>
      </c>
      <c r="I130" s="193">
        <v>27000.0</v>
      </c>
      <c r="J130" s="82"/>
      <c r="K130" s="34"/>
      <c r="L130" s="61"/>
      <c r="M130" s="79"/>
      <c r="N130" s="10"/>
      <c r="O130" s="10"/>
      <c r="P130" s="48" t="str">
        <f t="shared" si="34"/>
        <v/>
      </c>
      <c r="Q130" s="37" t="str">
        <f t="shared" si="35"/>
        <v/>
      </c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2.0" customHeight="1">
      <c r="A131" s="186"/>
      <c r="B131" s="187"/>
      <c r="C131" s="81"/>
      <c r="D131" s="188"/>
      <c r="E131" s="83">
        <f t="shared" si="31"/>
        <v>0</v>
      </c>
      <c r="F131" s="43"/>
      <c r="G131" s="196"/>
      <c r="H131" s="192" t="s">
        <v>98</v>
      </c>
      <c r="I131" s="193">
        <v>53920.0</v>
      </c>
      <c r="J131" s="82"/>
      <c r="K131" s="34"/>
      <c r="L131" s="61"/>
      <c r="M131" s="79"/>
      <c r="N131" s="10"/>
      <c r="O131" s="10"/>
      <c r="P131" s="48" t="str">
        <f t="shared" si="34"/>
        <v/>
      </c>
      <c r="Q131" s="37" t="str">
        <f t="shared" si="35"/>
        <v/>
      </c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2.0" customHeight="1">
      <c r="A132" s="186"/>
      <c r="B132" s="187"/>
      <c r="C132" s="81"/>
      <c r="D132" s="188"/>
      <c r="E132" s="83">
        <f t="shared" si="31"/>
        <v>0</v>
      </c>
      <c r="F132" s="43"/>
      <c r="G132" s="196"/>
      <c r="H132" s="192" t="s">
        <v>67</v>
      </c>
      <c r="I132" s="193">
        <v>23100.0</v>
      </c>
      <c r="J132" s="82"/>
      <c r="K132" s="34"/>
      <c r="L132" s="61"/>
      <c r="M132" s="79"/>
      <c r="N132" s="10"/>
      <c r="O132" s="10"/>
      <c r="P132" s="48" t="str">
        <f t="shared" si="34"/>
        <v/>
      </c>
      <c r="Q132" s="37" t="str">
        <f t="shared" si="35"/>
        <v/>
      </c>
      <c r="R132" s="11" t="s">
        <v>102</v>
      </c>
      <c r="S132" s="11"/>
      <c r="T132" s="11"/>
      <c r="U132" s="11"/>
      <c r="V132" s="11"/>
      <c r="W132" s="11"/>
      <c r="X132" s="11"/>
      <c r="Y132" s="11"/>
      <c r="Z132" s="11"/>
      <c r="AA132" s="11"/>
    </row>
    <row r="133" ht="12.0" customHeight="1">
      <c r="A133" s="186"/>
      <c r="B133" s="187"/>
      <c r="C133" s="81"/>
      <c r="D133" s="188"/>
      <c r="E133" s="83">
        <f t="shared" si="31"/>
        <v>0</v>
      </c>
      <c r="F133" s="43"/>
      <c r="G133" s="195">
        <v>45364.0</v>
      </c>
      <c r="H133" s="192" t="s">
        <v>103</v>
      </c>
      <c r="I133" s="193">
        <v>303000.0</v>
      </c>
      <c r="J133" s="82"/>
      <c r="K133" s="34"/>
      <c r="L133" s="61"/>
      <c r="M133" s="79"/>
      <c r="N133" s="10"/>
      <c r="O133" s="10"/>
      <c r="P133" s="48" t="str">
        <f t="shared" si="34"/>
        <v/>
      </c>
      <c r="Q133" s="37" t="str">
        <f t="shared" si="35"/>
        <v/>
      </c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2.0" customHeight="1">
      <c r="A134" s="186"/>
      <c r="B134" s="187"/>
      <c r="C134" s="81"/>
      <c r="D134" s="188"/>
      <c r="E134" s="83">
        <f t="shared" si="31"/>
        <v>0</v>
      </c>
      <c r="F134" s="43"/>
      <c r="G134" s="196"/>
      <c r="H134" s="192" t="s">
        <v>104</v>
      </c>
      <c r="I134" s="193">
        <v>1100000.0</v>
      </c>
      <c r="J134" s="82"/>
      <c r="K134" s="34"/>
      <c r="L134" s="61"/>
      <c r="M134" s="79"/>
      <c r="N134" s="10"/>
      <c r="O134" s="10"/>
      <c r="P134" s="48" t="str">
        <f t="shared" si="34"/>
        <v/>
      </c>
      <c r="Q134" s="37" t="str">
        <f t="shared" si="35"/>
        <v/>
      </c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2.0" customHeight="1">
      <c r="A135" s="186"/>
      <c r="B135" s="187"/>
      <c r="C135" s="81"/>
      <c r="D135" s="188"/>
      <c r="E135" s="83">
        <f t="shared" si="31"/>
        <v>0</v>
      </c>
      <c r="F135" s="43"/>
      <c r="G135" s="204">
        <v>45363.0</v>
      </c>
      <c r="H135" s="192" t="s">
        <v>105</v>
      </c>
      <c r="I135" s="193">
        <v>13800.0</v>
      </c>
      <c r="J135" s="82"/>
      <c r="K135" s="34"/>
      <c r="L135" s="61"/>
      <c r="M135" s="79"/>
      <c r="N135" s="10"/>
      <c r="O135" s="10"/>
      <c r="P135" s="48" t="str">
        <f t="shared" si="34"/>
        <v/>
      </c>
      <c r="Q135" s="37" t="str">
        <f t="shared" si="35"/>
        <v/>
      </c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2.0" customHeight="1">
      <c r="A136" s="186"/>
      <c r="B136" s="187"/>
      <c r="C136" s="81"/>
      <c r="D136" s="188"/>
      <c r="E136" s="83">
        <f t="shared" si="31"/>
        <v>0</v>
      </c>
      <c r="F136" s="43"/>
      <c r="G136" s="196"/>
      <c r="H136" s="192" t="s">
        <v>26</v>
      </c>
      <c r="I136" s="193">
        <v>5750.0</v>
      </c>
      <c r="J136" s="82"/>
      <c r="K136" s="34"/>
      <c r="L136" s="61"/>
      <c r="M136" s="79"/>
      <c r="N136" s="10"/>
      <c r="O136" s="10"/>
      <c r="P136" s="48" t="str">
        <f t="shared" si="34"/>
        <v/>
      </c>
      <c r="Q136" s="37" t="str">
        <f t="shared" si="35"/>
        <v/>
      </c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2.0" customHeight="1">
      <c r="A137" s="186"/>
      <c r="B137" s="187"/>
      <c r="C137" s="81"/>
      <c r="D137" s="188"/>
      <c r="E137" s="83">
        <f t="shared" si="31"/>
        <v>0</v>
      </c>
      <c r="F137" s="43"/>
      <c r="G137" s="196"/>
      <c r="H137" s="192" t="s">
        <v>106</v>
      </c>
      <c r="I137" s="193">
        <v>6750.0</v>
      </c>
      <c r="J137" s="82"/>
      <c r="K137" s="34"/>
      <c r="L137" s="61"/>
      <c r="M137" s="79"/>
      <c r="N137" s="10"/>
      <c r="O137" s="10"/>
      <c r="P137" s="48" t="str">
        <f t="shared" si="34"/>
        <v/>
      </c>
      <c r="Q137" s="37" t="str">
        <f t="shared" si="35"/>
        <v/>
      </c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2.0" customHeight="1">
      <c r="A138" s="186"/>
      <c r="B138" s="187"/>
      <c r="C138" s="81"/>
      <c r="D138" s="188"/>
      <c r="E138" s="83">
        <f t="shared" si="31"/>
        <v>0</v>
      </c>
      <c r="F138" s="43"/>
      <c r="G138" s="196"/>
      <c r="H138" s="192" t="s">
        <v>28</v>
      </c>
      <c r="I138" s="193">
        <v>10000.0</v>
      </c>
      <c r="J138" s="82"/>
      <c r="K138" s="34"/>
      <c r="L138" s="61"/>
      <c r="M138" s="79"/>
      <c r="N138" s="10"/>
      <c r="O138" s="10"/>
      <c r="P138" s="48" t="str">
        <f t="shared" si="34"/>
        <v/>
      </c>
      <c r="Q138" s="37" t="str">
        <f t="shared" si="35"/>
        <v/>
      </c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2.0" customHeight="1">
      <c r="A139" s="186"/>
      <c r="B139" s="187"/>
      <c r="C139" s="81"/>
      <c r="D139" s="188"/>
      <c r="E139" s="83">
        <f t="shared" si="31"/>
        <v>0</v>
      </c>
      <c r="F139" s="43"/>
      <c r="G139" s="196"/>
      <c r="H139" s="192" t="s">
        <v>72</v>
      </c>
      <c r="I139" s="193">
        <v>5000.0</v>
      </c>
      <c r="J139" s="82"/>
      <c r="K139" s="34"/>
      <c r="L139" s="61"/>
      <c r="M139" s="79"/>
      <c r="N139" s="62"/>
      <c r="O139" s="10"/>
      <c r="P139" s="48" t="str">
        <f t="shared" si="34"/>
        <v/>
      </c>
      <c r="Q139" s="37" t="str">
        <f t="shared" si="35"/>
        <v/>
      </c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2.0" customHeight="1">
      <c r="A140" s="186"/>
      <c r="B140" s="187"/>
      <c r="C140" s="81"/>
      <c r="D140" s="188"/>
      <c r="E140" s="83">
        <f t="shared" si="31"/>
        <v>0</v>
      </c>
      <c r="F140" s="43"/>
      <c r="G140" s="196"/>
      <c r="H140" s="192" t="s">
        <v>33</v>
      </c>
      <c r="I140" s="193">
        <v>10000.0</v>
      </c>
      <c r="J140" s="82"/>
      <c r="K140" s="34"/>
      <c r="L140" s="61"/>
      <c r="M140" s="79"/>
      <c r="N140" s="10"/>
      <c r="O140" s="62"/>
      <c r="P140" s="48" t="str">
        <f t="shared" si="34"/>
        <v/>
      </c>
      <c r="Q140" s="37" t="str">
        <f t="shared" si="35"/>
        <v/>
      </c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2.0" customHeight="1">
      <c r="A141" s="186"/>
      <c r="B141" s="187"/>
      <c r="C141" s="81"/>
      <c r="D141" s="188"/>
      <c r="E141" s="83">
        <f t="shared" si="31"/>
        <v>0</v>
      </c>
      <c r="F141" s="43"/>
      <c r="G141" s="196"/>
      <c r="H141" s="192" t="s">
        <v>107</v>
      </c>
      <c r="I141" s="193">
        <v>13000.0</v>
      </c>
      <c r="J141" s="82"/>
      <c r="K141" s="34"/>
      <c r="L141" s="61"/>
      <c r="M141" s="79"/>
      <c r="N141" s="10"/>
      <c r="O141" s="10"/>
      <c r="P141" s="48" t="str">
        <f t="shared" si="34"/>
        <v/>
      </c>
      <c r="Q141" s="37" t="str">
        <f t="shared" si="35"/>
        <v/>
      </c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2.0" customHeight="1">
      <c r="A142" s="186"/>
      <c r="B142" s="187"/>
      <c r="C142" s="81"/>
      <c r="D142" s="188"/>
      <c r="E142" s="83">
        <f t="shared" si="31"/>
        <v>0</v>
      </c>
      <c r="F142" s="43"/>
      <c r="G142" s="205"/>
      <c r="H142" s="192" t="s">
        <v>99</v>
      </c>
      <c r="I142" s="193">
        <v>6000.0</v>
      </c>
      <c r="J142" s="82"/>
      <c r="K142" s="34"/>
      <c r="L142" s="61"/>
      <c r="M142" s="79"/>
      <c r="N142" s="10"/>
      <c r="O142" s="10"/>
      <c r="P142" s="48" t="str">
        <f t="shared" si="34"/>
        <v/>
      </c>
      <c r="Q142" s="37" t="str">
        <f t="shared" si="35"/>
        <v/>
      </c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2.0" customHeight="1">
      <c r="A143" s="186"/>
      <c r="B143" s="187"/>
      <c r="C143" s="81"/>
      <c r="D143" s="188"/>
      <c r="E143" s="83">
        <f t="shared" si="31"/>
        <v>0</v>
      </c>
      <c r="F143" s="43"/>
      <c r="G143" s="196"/>
      <c r="H143" s="192" t="s">
        <v>71</v>
      </c>
      <c r="I143" s="193">
        <v>5000.0</v>
      </c>
      <c r="J143" s="82"/>
      <c r="K143" s="34"/>
      <c r="L143" s="61"/>
      <c r="M143" s="79"/>
      <c r="N143" s="10"/>
      <c r="O143" s="10"/>
      <c r="P143" s="48">
        <f t="shared" si="34"/>
        <v>10000</v>
      </c>
      <c r="Q143" s="37" t="str">
        <f t="shared" si="35"/>
        <v> osvaldo peruzzi</v>
      </c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2.0" customHeight="1">
      <c r="A144" s="177"/>
      <c r="B144" s="178"/>
      <c r="C144" s="90"/>
      <c r="D144" s="34"/>
      <c r="E144" s="83">
        <f t="shared" si="31"/>
        <v>0</v>
      </c>
      <c r="F144" s="43"/>
      <c r="G144" s="196"/>
      <c r="H144" s="192" t="s">
        <v>38</v>
      </c>
      <c r="I144" s="82"/>
      <c r="J144" s="82"/>
      <c r="K144" s="34"/>
      <c r="L144" s="101">
        <v>195500.0</v>
      </c>
      <c r="M144" s="79"/>
      <c r="N144" s="10"/>
      <c r="O144" s="10"/>
      <c r="P144" s="48">
        <f t="shared" si="34"/>
        <v>5000</v>
      </c>
      <c r="Q144" s="37" t="str">
        <f t="shared" si="35"/>
        <v> nicolas pimentel</v>
      </c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2.0" customHeight="1">
      <c r="A145" s="177"/>
      <c r="B145" s="178"/>
      <c r="C145" s="90"/>
      <c r="D145" s="34"/>
      <c r="E145" s="83">
        <f t="shared" si="31"/>
        <v>0</v>
      </c>
      <c r="F145" s="43"/>
      <c r="G145" s="195">
        <v>45364.0</v>
      </c>
      <c r="H145" s="192" t="s">
        <v>73</v>
      </c>
      <c r="I145" s="193">
        <v>64573.0</v>
      </c>
      <c r="J145" s="82"/>
      <c r="K145" s="34"/>
      <c r="L145" s="61"/>
      <c r="M145" s="79"/>
      <c r="N145" s="62"/>
      <c r="O145" s="10"/>
      <c r="P145" s="48" t="str">
        <f t="shared" si="34"/>
        <v/>
      </c>
      <c r="Q145" s="37" t="str">
        <f t="shared" si="35"/>
        <v/>
      </c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2.0" customHeight="1">
      <c r="A146" s="177"/>
      <c r="B146" s="178"/>
      <c r="C146" s="90"/>
      <c r="D146" s="34"/>
      <c r="E146" s="83">
        <f t="shared" si="31"/>
        <v>0</v>
      </c>
      <c r="F146" s="43"/>
      <c r="G146" s="196"/>
      <c r="H146" s="192" t="s">
        <v>65</v>
      </c>
      <c r="I146" s="193">
        <v>69150.0</v>
      </c>
      <c r="J146" s="82"/>
      <c r="K146" s="34"/>
      <c r="L146" s="61"/>
      <c r="M146" s="79"/>
      <c r="N146" s="62"/>
      <c r="O146" s="10"/>
      <c r="P146" s="48" t="str">
        <f t="shared" si="34"/>
        <v/>
      </c>
      <c r="Q146" s="37" t="str">
        <f t="shared" si="35"/>
        <v/>
      </c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2.0" customHeight="1">
      <c r="A147" s="177"/>
      <c r="B147" s="178"/>
      <c r="C147" s="90"/>
      <c r="D147" s="34"/>
      <c r="E147" s="83">
        <f t="shared" si="31"/>
        <v>0</v>
      </c>
      <c r="F147" s="43"/>
      <c r="G147" s="196"/>
      <c r="H147" s="192" t="s">
        <v>50</v>
      </c>
      <c r="I147" s="193">
        <v>100750.0</v>
      </c>
      <c r="J147" s="82"/>
      <c r="K147" s="34"/>
      <c r="L147" s="61"/>
      <c r="M147" s="79"/>
      <c r="N147" s="10"/>
      <c r="O147" s="10"/>
      <c r="P147" s="48" t="str">
        <f t="shared" si="34"/>
        <v/>
      </c>
      <c r="Q147" s="37" t="str">
        <f t="shared" si="35"/>
        <v/>
      </c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2.0" customHeight="1">
      <c r="A148" s="177"/>
      <c r="B148" s="178"/>
      <c r="C148" s="90"/>
      <c r="D148" s="34"/>
      <c r="E148" s="83"/>
      <c r="F148" s="43"/>
      <c r="G148" s="196"/>
      <c r="H148" s="192" t="s">
        <v>74</v>
      </c>
      <c r="I148" s="193">
        <v>23480.0</v>
      </c>
      <c r="J148" s="82"/>
      <c r="K148" s="34"/>
      <c r="L148" s="61"/>
      <c r="M148" s="79"/>
      <c r="N148" s="10"/>
      <c r="O148" s="10"/>
      <c r="P148" s="48">
        <f t="shared" si="34"/>
        <v>5000</v>
      </c>
      <c r="Q148" s="37" t="str">
        <f t="shared" si="35"/>
        <v> ramon segovia</v>
      </c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2.0" customHeight="1">
      <c r="A149" s="177"/>
      <c r="B149" s="178"/>
      <c r="C149" s="90"/>
      <c r="D149" s="34"/>
      <c r="E149" s="83">
        <f t="shared" ref="E149:E154" si="36">B149+C149-D149</f>
        <v>0</v>
      </c>
      <c r="F149" s="43"/>
      <c r="G149" s="195">
        <v>45364.0</v>
      </c>
      <c r="H149" s="192" t="s">
        <v>88</v>
      </c>
      <c r="I149" s="193">
        <v>8550.0</v>
      </c>
      <c r="J149" s="82"/>
      <c r="K149" s="34"/>
      <c r="L149" s="61"/>
      <c r="M149" s="79"/>
      <c r="N149" s="10"/>
      <c r="O149" s="10"/>
      <c r="P149" s="48" t="str">
        <f t="shared" si="34"/>
        <v/>
      </c>
      <c r="Q149" s="37" t="str">
        <f t="shared" si="35"/>
        <v/>
      </c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2.0" customHeight="1">
      <c r="A150" s="177"/>
      <c r="B150" s="178"/>
      <c r="C150" s="90"/>
      <c r="D150" s="34"/>
      <c r="E150" s="83">
        <f t="shared" si="36"/>
        <v>0</v>
      </c>
      <c r="F150" s="43"/>
      <c r="G150" s="196"/>
      <c r="H150" s="192" t="s">
        <v>26</v>
      </c>
      <c r="I150" s="193">
        <v>7250.0</v>
      </c>
      <c r="J150" s="82"/>
      <c r="K150" s="34"/>
      <c r="L150" s="61"/>
      <c r="M150" s="79"/>
      <c r="N150" s="10"/>
      <c r="O150" s="10"/>
      <c r="P150" s="48" t="str">
        <f t="shared" si="34"/>
        <v/>
      </c>
      <c r="Q150" s="37" t="str">
        <f t="shared" si="35"/>
        <v/>
      </c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2.0" customHeight="1">
      <c r="A151" s="177"/>
      <c r="B151" s="178"/>
      <c r="C151" s="90"/>
      <c r="D151" s="34"/>
      <c r="E151" s="83">
        <f t="shared" si="36"/>
        <v>0</v>
      </c>
      <c r="F151" s="43"/>
      <c r="G151" s="196"/>
      <c r="H151" s="192" t="s">
        <v>28</v>
      </c>
      <c r="I151" s="193">
        <v>10000.0</v>
      </c>
      <c r="J151" s="82"/>
      <c r="K151" s="34"/>
      <c r="L151" s="61"/>
      <c r="M151" s="79"/>
      <c r="N151" s="10"/>
      <c r="O151" s="10"/>
      <c r="P151" s="48" t="str">
        <f t="shared" si="34"/>
        <v/>
      </c>
      <c r="Q151" s="37" t="str">
        <f t="shared" si="35"/>
        <v/>
      </c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2.0" customHeight="1">
      <c r="A152" s="177"/>
      <c r="B152" s="178"/>
      <c r="C152" s="90"/>
      <c r="D152" s="34"/>
      <c r="E152" s="83">
        <f t="shared" si="36"/>
        <v>0</v>
      </c>
      <c r="F152" s="43"/>
      <c r="G152" s="196"/>
      <c r="H152" s="192" t="s">
        <v>108</v>
      </c>
      <c r="I152" s="193">
        <v>10000.0</v>
      </c>
      <c r="J152" s="82"/>
      <c r="K152" s="34"/>
      <c r="L152" s="61"/>
      <c r="M152" s="79"/>
      <c r="N152" s="10"/>
      <c r="O152" s="10"/>
      <c r="P152" s="48" t="str">
        <f t="shared" si="34"/>
        <v/>
      </c>
      <c r="Q152" s="37" t="str">
        <f t="shared" si="35"/>
        <v/>
      </c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2.0" customHeight="1">
      <c r="A153" s="177"/>
      <c r="B153" s="178"/>
      <c r="C153" s="90"/>
      <c r="D153" s="34"/>
      <c r="E153" s="83">
        <f t="shared" si="36"/>
        <v>0</v>
      </c>
      <c r="F153" s="43"/>
      <c r="G153" s="196"/>
      <c r="H153" s="192" t="s">
        <v>109</v>
      </c>
      <c r="I153" s="193">
        <v>10000.0</v>
      </c>
      <c r="J153" s="82"/>
      <c r="K153" s="34"/>
      <c r="L153" s="61"/>
      <c r="M153" s="79"/>
      <c r="N153" s="10"/>
      <c r="O153" s="10"/>
      <c r="P153" s="48" t="str">
        <f t="shared" si="34"/>
        <v/>
      </c>
      <c r="Q153" s="37" t="str">
        <f t="shared" si="35"/>
        <v/>
      </c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2.0" customHeight="1">
      <c r="A154" s="177"/>
      <c r="B154" s="178"/>
      <c r="C154" s="90"/>
      <c r="D154" s="34"/>
      <c r="E154" s="83">
        <f t="shared" si="36"/>
        <v>0</v>
      </c>
      <c r="F154" s="43"/>
      <c r="G154" s="196"/>
      <c r="H154" s="192" t="s">
        <v>110</v>
      </c>
      <c r="I154" s="193">
        <v>78000.0</v>
      </c>
      <c r="J154" s="35"/>
      <c r="K154" s="34"/>
      <c r="L154" s="61"/>
      <c r="M154" s="79"/>
      <c r="N154" s="10"/>
      <c r="O154" s="10"/>
      <c r="P154" s="48" t="str">
        <f t="shared" si="34"/>
        <v/>
      </c>
      <c r="Q154" s="37" t="str">
        <f t="shared" si="35"/>
        <v/>
      </c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2.0" customHeight="1">
      <c r="A155" s="177"/>
      <c r="B155" s="178"/>
      <c r="C155" s="90"/>
      <c r="D155" s="34"/>
      <c r="E155" s="83"/>
      <c r="F155" s="43"/>
      <c r="G155" s="196"/>
      <c r="H155" s="192" t="s">
        <v>25</v>
      </c>
      <c r="I155" s="193">
        <v>4320.0</v>
      </c>
      <c r="J155" s="35"/>
      <c r="K155" s="34"/>
      <c r="L155" s="61"/>
      <c r="M155" s="79"/>
      <c r="N155" s="10"/>
      <c r="O155" s="10"/>
      <c r="P155" s="48" t="str">
        <f t="shared" si="34"/>
        <v/>
      </c>
      <c r="Q155" s="37" t="str">
        <f t="shared" si="35"/>
        <v/>
      </c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2.0" customHeight="1">
      <c r="A156" s="177"/>
      <c r="B156" s="178"/>
      <c r="C156" s="90"/>
      <c r="D156" s="34"/>
      <c r="E156" s="83">
        <f t="shared" ref="E156:E157" si="37">B156+C156-D156</f>
        <v>0</v>
      </c>
      <c r="F156" s="43"/>
      <c r="G156" s="196"/>
      <c r="H156" s="192" t="s">
        <v>111</v>
      </c>
      <c r="I156" s="193">
        <v>6000.0</v>
      </c>
      <c r="J156" s="35"/>
      <c r="K156" s="34"/>
      <c r="L156" s="61"/>
      <c r="M156" s="79"/>
      <c r="N156" s="10"/>
      <c r="O156" s="10"/>
      <c r="P156" s="48">
        <f t="shared" si="34"/>
        <v>10000</v>
      </c>
      <c r="Q156" s="37" t="str">
        <f t="shared" si="35"/>
        <v> osvaldo peruzzi</v>
      </c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2.0" customHeight="1">
      <c r="A157" s="177"/>
      <c r="B157" s="178"/>
      <c r="C157" s="90"/>
      <c r="D157" s="34"/>
      <c r="E157" s="83">
        <f t="shared" si="37"/>
        <v>0</v>
      </c>
      <c r="F157" s="43"/>
      <c r="G157" s="44"/>
      <c r="H157" s="192" t="s">
        <v>38</v>
      </c>
      <c r="I157" s="82"/>
      <c r="J157" s="35"/>
      <c r="K157" s="34"/>
      <c r="L157" s="101">
        <v>255000.0</v>
      </c>
      <c r="M157" s="79"/>
      <c r="N157" s="10"/>
      <c r="O157" s="10"/>
      <c r="P157" s="48">
        <f t="shared" si="34"/>
        <v>10000</v>
      </c>
      <c r="Q157" s="37" t="str">
        <f t="shared" si="35"/>
        <v> facu luna</v>
      </c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2.0" customHeight="1">
      <c r="A158" s="177"/>
      <c r="B158" s="178"/>
      <c r="C158" s="90"/>
      <c r="D158" s="34"/>
      <c r="E158" s="83"/>
      <c r="F158" s="43"/>
      <c r="G158" s="189">
        <v>45365.0</v>
      </c>
      <c r="H158" s="192" t="s">
        <v>80</v>
      </c>
      <c r="I158" s="60">
        <v>64000.0</v>
      </c>
      <c r="J158" s="35"/>
      <c r="K158" s="34"/>
      <c r="L158" s="61"/>
      <c r="M158" s="79"/>
      <c r="N158" s="10"/>
      <c r="O158" s="10"/>
      <c r="P158" s="48" t="str">
        <f t="shared" si="34"/>
        <v/>
      </c>
      <c r="Q158" s="37" t="str">
        <f t="shared" si="35"/>
        <v/>
      </c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2.0" customHeight="1">
      <c r="A159" s="177"/>
      <c r="B159" s="178"/>
      <c r="C159" s="90"/>
      <c r="D159" s="34"/>
      <c r="E159" s="83">
        <f t="shared" ref="E159:E177" si="38">B159+C159-D159</f>
        <v>0</v>
      </c>
      <c r="F159" s="43"/>
      <c r="G159" s="44"/>
      <c r="H159" s="54" t="s">
        <v>65</v>
      </c>
      <c r="I159" s="60">
        <v>92050.0</v>
      </c>
      <c r="J159" s="35"/>
      <c r="K159" s="34"/>
      <c r="L159" s="61"/>
      <c r="M159" s="79"/>
      <c r="N159" s="10"/>
      <c r="O159" s="10"/>
      <c r="P159" s="48" t="str">
        <f t="shared" si="34"/>
        <v/>
      </c>
      <c r="Q159" s="37" t="str">
        <f t="shared" si="35"/>
        <v/>
      </c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2.0" customHeight="1">
      <c r="A160" s="206"/>
      <c r="B160" s="178"/>
      <c r="C160" s="90"/>
      <c r="D160" s="34"/>
      <c r="E160" s="83">
        <f t="shared" si="38"/>
        <v>0</v>
      </c>
      <c r="F160" s="43"/>
      <c r="G160" s="44"/>
      <c r="H160" s="54" t="s">
        <v>73</v>
      </c>
      <c r="I160" s="60">
        <v>139741.0</v>
      </c>
      <c r="J160" s="35"/>
      <c r="K160" s="34"/>
      <c r="L160" s="61"/>
      <c r="M160" s="79"/>
      <c r="N160" s="10"/>
      <c r="O160" s="10"/>
      <c r="P160" s="48" t="str">
        <f t="shared" si="34"/>
        <v/>
      </c>
      <c r="Q160" s="37" t="str">
        <f t="shared" si="35"/>
        <v/>
      </c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2.0" customHeight="1">
      <c r="A161" s="177"/>
      <c r="B161" s="178"/>
      <c r="C161" s="90"/>
      <c r="D161" s="34"/>
      <c r="E161" s="83">
        <f t="shared" si="38"/>
        <v>0</v>
      </c>
      <c r="F161" s="43"/>
      <c r="G161" s="207">
        <v>45365.0</v>
      </c>
      <c r="H161" s="54" t="s">
        <v>112</v>
      </c>
      <c r="I161" s="60">
        <v>1518746.67</v>
      </c>
      <c r="J161" s="35"/>
      <c r="K161" s="34"/>
      <c r="L161" s="61"/>
      <c r="M161" s="79"/>
      <c r="N161" s="10"/>
      <c r="O161" s="10"/>
      <c r="P161" s="48" t="str">
        <f t="shared" si="34"/>
        <v/>
      </c>
      <c r="Q161" s="37" t="str">
        <f t="shared" si="35"/>
        <v/>
      </c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2.0" customHeight="1">
      <c r="A162" s="177"/>
      <c r="B162" s="178"/>
      <c r="C162" s="90"/>
      <c r="D162" s="34"/>
      <c r="E162" s="83">
        <f t="shared" si="38"/>
        <v>0</v>
      </c>
      <c r="F162" s="43"/>
      <c r="G162" s="72"/>
      <c r="H162" s="54" t="s">
        <v>113</v>
      </c>
      <c r="I162" s="60">
        <v>221.73</v>
      </c>
      <c r="J162" s="35"/>
      <c r="K162" s="34"/>
      <c r="L162" s="61"/>
      <c r="M162" s="79"/>
      <c r="N162" s="10"/>
      <c r="O162" s="10"/>
      <c r="P162" s="48" t="str">
        <f t="shared" si="34"/>
        <v/>
      </c>
      <c r="Q162" s="37" t="str">
        <f t="shared" si="35"/>
        <v/>
      </c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2.0" customHeight="1">
      <c r="A163" s="186"/>
      <c r="B163" s="187"/>
      <c r="C163" s="81"/>
      <c r="D163" s="188"/>
      <c r="E163" s="83">
        <f t="shared" si="38"/>
        <v>0</v>
      </c>
      <c r="F163" s="43"/>
      <c r="G163" s="72"/>
      <c r="H163" s="192" t="s">
        <v>114</v>
      </c>
      <c r="I163" s="193">
        <v>47925.0</v>
      </c>
      <c r="J163" s="82"/>
      <c r="K163" s="34"/>
      <c r="L163" s="61"/>
      <c r="M163" s="79"/>
      <c r="N163" s="10"/>
      <c r="O163" s="10"/>
      <c r="P163" s="48" t="str">
        <f t="shared" si="34"/>
        <v/>
      </c>
      <c r="Q163" s="37" t="str">
        <f t="shared" si="35"/>
        <v/>
      </c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2.0" customHeight="1">
      <c r="A164" s="186"/>
      <c r="B164" s="187"/>
      <c r="C164" s="81"/>
      <c r="D164" s="188"/>
      <c r="E164" s="83">
        <f t="shared" si="38"/>
        <v>0</v>
      </c>
      <c r="F164" s="43"/>
      <c r="G164" s="72"/>
      <c r="H164" s="192" t="s">
        <v>115</v>
      </c>
      <c r="I164" s="193">
        <v>30606.6</v>
      </c>
      <c r="J164" s="82"/>
      <c r="K164" s="34"/>
      <c r="L164" s="61"/>
      <c r="M164" s="79"/>
      <c r="N164" s="10"/>
      <c r="O164" s="10"/>
      <c r="P164" s="48" t="str">
        <f t="shared" si="34"/>
        <v/>
      </c>
      <c r="Q164" s="37" t="str">
        <f t="shared" si="35"/>
        <v/>
      </c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2.0" customHeight="1">
      <c r="A165" s="186"/>
      <c r="B165" s="187"/>
      <c r="C165" s="81"/>
      <c r="D165" s="188"/>
      <c r="E165" s="83">
        <f t="shared" si="38"/>
        <v>0</v>
      </c>
      <c r="F165" s="43"/>
      <c r="G165" s="207">
        <v>45365.0</v>
      </c>
      <c r="H165" s="54" t="s">
        <v>36</v>
      </c>
      <c r="I165" s="60">
        <v>7000.0</v>
      </c>
      <c r="J165" s="35"/>
      <c r="K165" s="34"/>
      <c r="L165" s="61"/>
      <c r="M165" s="79"/>
      <c r="N165" s="10"/>
      <c r="O165" s="10"/>
      <c r="P165" s="48" t="str">
        <f t="shared" si="34"/>
        <v/>
      </c>
      <c r="Q165" s="37" t="str">
        <f t="shared" si="35"/>
        <v/>
      </c>
      <c r="R165" s="208"/>
      <c r="S165" s="208"/>
      <c r="T165" s="11"/>
      <c r="U165" s="11"/>
      <c r="V165" s="11"/>
      <c r="W165" s="11"/>
      <c r="X165" s="11"/>
      <c r="Y165" s="11"/>
      <c r="Z165" s="11"/>
      <c r="AA165" s="11"/>
    </row>
    <row r="166" ht="12.0" customHeight="1">
      <c r="A166" s="186"/>
      <c r="B166" s="187"/>
      <c r="C166" s="81"/>
      <c r="D166" s="188"/>
      <c r="E166" s="83">
        <f t="shared" si="38"/>
        <v>0</v>
      </c>
      <c r="F166" s="43"/>
      <c r="G166" s="72"/>
      <c r="H166" s="54" t="s">
        <v>116</v>
      </c>
      <c r="I166" s="60">
        <v>24800.0</v>
      </c>
      <c r="J166" s="35"/>
      <c r="K166" s="34"/>
      <c r="L166" s="61"/>
      <c r="M166" s="79"/>
      <c r="N166" s="10"/>
      <c r="O166" s="10"/>
      <c r="P166" s="48" t="str">
        <f t="shared" ref="P166:P167" si="39">IF(COUNTIF(H162,"*vale*"),I162,"")</f>
        <v/>
      </c>
      <c r="Q166" s="37" t="str">
        <f t="shared" ref="Q166:Q167" si="40">IF(COUNTIF(H162,"*vale*"),MID(H162,5,70),"")</f>
        <v/>
      </c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2.0" customHeight="1">
      <c r="A167" s="186"/>
      <c r="B167" s="187"/>
      <c r="C167" s="81"/>
      <c r="D167" s="188"/>
      <c r="E167" s="83">
        <f t="shared" si="38"/>
        <v>0</v>
      </c>
      <c r="F167" s="43"/>
      <c r="G167" s="72"/>
      <c r="H167" s="54" t="s">
        <v>106</v>
      </c>
      <c r="I167" s="60">
        <v>4320.0</v>
      </c>
      <c r="J167" s="35"/>
      <c r="K167" s="34"/>
      <c r="L167" s="61"/>
      <c r="M167" s="79"/>
      <c r="N167" s="10"/>
      <c r="O167" s="10"/>
      <c r="P167" s="48" t="str">
        <f t="shared" si="39"/>
        <v/>
      </c>
      <c r="Q167" s="37" t="str">
        <f t="shared" si="40"/>
        <v/>
      </c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2.0" customHeight="1">
      <c r="A168" s="186"/>
      <c r="B168" s="187"/>
      <c r="C168" s="81"/>
      <c r="D168" s="188"/>
      <c r="E168" s="83">
        <f t="shared" si="38"/>
        <v>0</v>
      </c>
      <c r="F168" s="43"/>
      <c r="G168" s="72"/>
      <c r="H168" s="54" t="s">
        <v>26</v>
      </c>
      <c r="I168" s="60">
        <v>8750.0</v>
      </c>
      <c r="J168" s="35"/>
      <c r="K168" s="34"/>
      <c r="L168" s="61"/>
      <c r="M168" s="79"/>
      <c r="N168" s="10"/>
      <c r="O168" s="10"/>
      <c r="P168" s="48" t="str">
        <f t="shared" ref="P168:P169" si="41">IF(COUNTIF(H163,"*vale*"),I163,"")</f>
        <v/>
      </c>
      <c r="Q168" s="37" t="str">
        <f t="shared" ref="Q168:Q171" si="42">IF(COUNTIF(H163,"*vale*"),MID(H163,5,70),"")</f>
        <v/>
      </c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2.0" customHeight="1">
      <c r="A169" s="186"/>
      <c r="B169" s="187"/>
      <c r="C169" s="81"/>
      <c r="D169" s="188"/>
      <c r="E169" s="83">
        <f t="shared" si="38"/>
        <v>0</v>
      </c>
      <c r="F169" s="43"/>
      <c r="G169" s="72"/>
      <c r="H169" s="54" t="s">
        <v>117</v>
      </c>
      <c r="I169" s="60">
        <v>2500.0</v>
      </c>
      <c r="J169" s="35"/>
      <c r="K169" s="34"/>
      <c r="L169" s="61"/>
      <c r="M169" s="79"/>
      <c r="N169" s="10"/>
      <c r="O169" s="10"/>
      <c r="P169" s="48" t="str">
        <f t="shared" si="41"/>
        <v/>
      </c>
      <c r="Q169" s="37" t="str">
        <f t="shared" si="42"/>
        <v/>
      </c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2.0" customHeight="1">
      <c r="A170" s="186"/>
      <c r="B170" s="187"/>
      <c r="C170" s="81"/>
      <c r="D170" s="188"/>
      <c r="E170" s="83">
        <f t="shared" si="38"/>
        <v>0</v>
      </c>
      <c r="F170" s="43"/>
      <c r="G170" s="72"/>
      <c r="H170" s="54" t="s">
        <v>28</v>
      </c>
      <c r="I170" s="60">
        <v>10000.0</v>
      </c>
      <c r="J170" s="35"/>
      <c r="K170" s="34"/>
      <c r="L170" s="61"/>
      <c r="M170" s="79"/>
      <c r="N170" s="10"/>
      <c r="O170" s="10"/>
      <c r="P170" s="48" t="str">
        <f t="shared" ref="P170:P177" si="43">IF(COUNTIF(H164,"*vale*"),I164,"")</f>
        <v/>
      </c>
      <c r="Q170" s="37" t="str">
        <f t="shared" si="42"/>
        <v/>
      </c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2.0" customHeight="1">
      <c r="A171" s="186"/>
      <c r="B171" s="187"/>
      <c r="C171" s="81"/>
      <c r="D171" s="188"/>
      <c r="E171" s="83">
        <f t="shared" si="38"/>
        <v>0</v>
      </c>
      <c r="F171" s="43"/>
      <c r="G171" s="72"/>
      <c r="H171" s="54" t="s">
        <v>33</v>
      </c>
      <c r="I171" s="60">
        <v>10000.0</v>
      </c>
      <c r="J171" s="35"/>
      <c r="K171" s="34"/>
      <c r="L171" s="61"/>
      <c r="M171" s="79"/>
      <c r="N171" s="10"/>
      <c r="O171" s="10"/>
      <c r="P171" s="48" t="str">
        <f t="shared" si="43"/>
        <v/>
      </c>
      <c r="Q171" s="37" t="str">
        <f t="shared" si="42"/>
        <v/>
      </c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2.0" customHeight="1">
      <c r="A172" s="186"/>
      <c r="B172" s="187"/>
      <c r="C172" s="81"/>
      <c r="D172" s="188"/>
      <c r="E172" s="83">
        <f t="shared" si="38"/>
        <v>0</v>
      </c>
      <c r="F172" s="43"/>
      <c r="G172" s="72"/>
      <c r="H172" s="54" t="s">
        <v>43</v>
      </c>
      <c r="I172" s="60">
        <v>10000.0</v>
      </c>
      <c r="J172" s="35"/>
      <c r="K172" s="34"/>
      <c r="L172" s="61"/>
      <c r="M172" s="79"/>
      <c r="N172" s="10"/>
      <c r="O172" s="10"/>
      <c r="P172" s="48" t="str">
        <f t="shared" si="43"/>
        <v/>
      </c>
      <c r="Q172" s="37" t="str">
        <f t="shared" ref="Q172:Q177" si="44">IF(COUNTIF(H166,"*vale*"),MID(H166,5,70),"")</f>
        <v/>
      </c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2.0" customHeight="1">
      <c r="A173" s="186"/>
      <c r="B173" s="187"/>
      <c r="C173" s="81"/>
      <c r="D173" s="188"/>
      <c r="E173" s="83">
        <f t="shared" si="38"/>
        <v>0</v>
      </c>
      <c r="F173" s="43"/>
      <c r="G173" s="72"/>
      <c r="H173" s="54" t="s">
        <v>118</v>
      </c>
      <c r="I173" s="60">
        <v>6000.0</v>
      </c>
      <c r="J173" s="35"/>
      <c r="K173" s="34"/>
      <c r="L173" s="61"/>
      <c r="M173" s="79"/>
      <c r="N173" s="10"/>
      <c r="O173" s="10"/>
      <c r="P173" s="48" t="str">
        <f t="shared" si="43"/>
        <v/>
      </c>
      <c r="Q173" s="37" t="str">
        <f t="shared" si="44"/>
        <v/>
      </c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2.0" customHeight="1">
      <c r="A174" s="186"/>
      <c r="B174" s="187"/>
      <c r="C174" s="81"/>
      <c r="D174" s="188"/>
      <c r="E174" s="83">
        <f t="shared" si="38"/>
        <v>0</v>
      </c>
      <c r="F174" s="43"/>
      <c r="G174" s="72"/>
      <c r="H174" s="54" t="s">
        <v>38</v>
      </c>
      <c r="I174" s="35"/>
      <c r="J174" s="35"/>
      <c r="K174" s="34"/>
      <c r="L174" s="101">
        <v>297500.0</v>
      </c>
      <c r="M174" s="79"/>
      <c r="N174" s="10"/>
      <c r="O174" s="10"/>
      <c r="P174" s="48" t="str">
        <f t="shared" si="43"/>
        <v/>
      </c>
      <c r="Q174" s="37" t="str">
        <f t="shared" si="44"/>
        <v/>
      </c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2.0" customHeight="1">
      <c r="A175" s="186"/>
      <c r="B175" s="187"/>
      <c r="C175" s="81"/>
      <c r="D175" s="188"/>
      <c r="E175" s="83">
        <f t="shared" si="38"/>
        <v>0</v>
      </c>
      <c r="F175" s="43"/>
      <c r="G175" s="207">
        <v>45366.0</v>
      </c>
      <c r="H175" s="54" t="s">
        <v>65</v>
      </c>
      <c r="I175" s="60">
        <v>88250.0</v>
      </c>
      <c r="J175" s="35"/>
      <c r="K175" s="34"/>
      <c r="L175" s="61"/>
      <c r="M175" s="79"/>
      <c r="N175" s="10"/>
      <c r="O175" s="10"/>
      <c r="P175" s="48" t="str">
        <f t="shared" si="43"/>
        <v/>
      </c>
      <c r="Q175" s="37" t="str">
        <f t="shared" si="44"/>
        <v/>
      </c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2.0" customHeight="1">
      <c r="A176" s="186"/>
      <c r="B176" s="187"/>
      <c r="C176" s="81"/>
      <c r="D176" s="188"/>
      <c r="E176" s="83">
        <f t="shared" si="38"/>
        <v>0</v>
      </c>
      <c r="F176" s="43"/>
      <c r="G176" s="72"/>
      <c r="H176" s="54" t="s">
        <v>50</v>
      </c>
      <c r="I176" s="60">
        <v>128250.0</v>
      </c>
      <c r="J176" s="35"/>
      <c r="K176" s="34"/>
      <c r="L176" s="61"/>
      <c r="M176" s="79"/>
      <c r="N176" s="10"/>
      <c r="O176" s="10"/>
      <c r="P176" s="48">
        <f t="shared" si="43"/>
        <v>10000</v>
      </c>
      <c r="Q176" s="37" t="str">
        <f t="shared" si="44"/>
        <v> osvaldo peruzzi</v>
      </c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2.0" customHeight="1">
      <c r="A177" s="186"/>
      <c r="B177" s="187"/>
      <c r="C177" s="81"/>
      <c r="D177" s="188"/>
      <c r="E177" s="83">
        <f t="shared" si="38"/>
        <v>0</v>
      </c>
      <c r="F177" s="43"/>
      <c r="G177" s="72"/>
      <c r="H177" s="54" t="s">
        <v>119</v>
      </c>
      <c r="I177" s="60">
        <v>2500.01</v>
      </c>
      <c r="J177" s="35"/>
      <c r="K177" s="34"/>
      <c r="L177" s="61"/>
      <c r="M177" s="79"/>
      <c r="N177" s="62"/>
      <c r="O177" s="10"/>
      <c r="P177" s="48" t="str">
        <f t="shared" si="43"/>
        <v/>
      </c>
      <c r="Q177" s="37" t="str">
        <f t="shared" si="44"/>
        <v/>
      </c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2.75" customHeight="1">
      <c r="A178" s="186"/>
      <c r="B178" s="187"/>
      <c r="C178" s="81"/>
      <c r="D178" s="188"/>
      <c r="E178" s="83"/>
      <c r="F178" s="43"/>
      <c r="G178" s="207">
        <v>45366.0</v>
      </c>
      <c r="H178" s="54" t="s">
        <v>87</v>
      </c>
      <c r="I178" s="60">
        <v>700000.0</v>
      </c>
      <c r="J178" s="35"/>
      <c r="K178" s="34"/>
      <c r="L178" s="61"/>
      <c r="M178" s="79"/>
      <c r="N178" s="10"/>
      <c r="O178" s="62"/>
      <c r="P178" s="48"/>
      <c r="Q178" s="37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2.75" customHeight="1">
      <c r="A179" s="186"/>
      <c r="B179" s="187"/>
      <c r="C179" s="81"/>
      <c r="D179" s="188"/>
      <c r="E179" s="83">
        <f t="shared" ref="E179:E180" si="45">B179+C179-D179</f>
        <v>0</v>
      </c>
      <c r="F179" s="43"/>
      <c r="G179" s="207">
        <v>45366.0</v>
      </c>
      <c r="H179" s="54" t="s">
        <v>94</v>
      </c>
      <c r="I179" s="60">
        <v>5940.0</v>
      </c>
      <c r="J179" s="35"/>
      <c r="K179" s="34"/>
      <c r="L179" s="61"/>
      <c r="M179" s="79"/>
      <c r="N179" s="10"/>
      <c r="O179" s="62"/>
      <c r="P179" s="48" t="str">
        <f t="shared" ref="P179:P188" si="46">IF(COUNTIF(H173,"*vale*"),I173,"")</f>
        <v/>
      </c>
      <c r="Q179" s="37" t="str">
        <f t="shared" ref="Q179:Q188" si="47">IF(COUNTIF(H173,"*vale*"),MID(H173,5,70),"")</f>
        <v/>
      </c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2.75" customHeight="1">
      <c r="A180" s="209"/>
      <c r="B180" s="187"/>
      <c r="C180" s="81"/>
      <c r="D180" s="188"/>
      <c r="E180" s="83">
        <f t="shared" si="45"/>
        <v>0</v>
      </c>
      <c r="F180" s="43"/>
      <c r="G180" s="72"/>
      <c r="H180" s="54" t="s">
        <v>96</v>
      </c>
      <c r="I180" s="60">
        <v>5400.0</v>
      </c>
      <c r="J180" s="35"/>
      <c r="K180" s="34"/>
      <c r="L180" s="61"/>
      <c r="M180" s="79"/>
      <c r="N180" s="10"/>
      <c r="O180" s="10"/>
      <c r="P180" s="48" t="str">
        <f t="shared" si="46"/>
        <v/>
      </c>
      <c r="Q180" s="37" t="str">
        <f t="shared" si="47"/>
        <v/>
      </c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2.75" customHeight="1">
      <c r="A181" s="22"/>
      <c r="B181" s="210">
        <f>SUM(B9:B176)</f>
        <v>47088990.89</v>
      </c>
      <c r="C181" s="211">
        <f>SUM(C8:C176)</f>
        <v>24989140.16</v>
      </c>
      <c r="D181" s="212">
        <f>SUM(D9:D176)</f>
        <v>46222349.97</v>
      </c>
      <c r="E181" s="213">
        <f>SUM(E6:E180)</f>
        <v>28452634.2</v>
      </c>
      <c r="F181" s="43"/>
      <c r="G181" s="72"/>
      <c r="H181" s="54" t="s">
        <v>26</v>
      </c>
      <c r="I181" s="60">
        <v>7750.0</v>
      </c>
      <c r="J181" s="35"/>
      <c r="K181" s="34"/>
      <c r="L181" s="61"/>
      <c r="M181" s="79"/>
      <c r="N181" s="10"/>
      <c r="O181" s="10"/>
      <c r="P181" s="48" t="str">
        <f t="shared" si="46"/>
        <v/>
      </c>
      <c r="Q181" s="37" t="str">
        <f t="shared" si="47"/>
        <v/>
      </c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2.0" customHeight="1">
      <c r="A182" s="22"/>
      <c r="B182" s="4"/>
      <c r="C182" s="10"/>
      <c r="D182" s="9"/>
      <c r="E182" s="9"/>
      <c r="F182" s="43"/>
      <c r="G182" s="72"/>
      <c r="H182" s="54" t="s">
        <v>120</v>
      </c>
      <c r="I182" s="60">
        <v>49500.0</v>
      </c>
      <c r="J182" s="35"/>
      <c r="K182" s="34"/>
      <c r="L182" s="61"/>
      <c r="M182" s="79"/>
      <c r="N182" s="10"/>
      <c r="O182" s="10"/>
      <c r="P182" s="48" t="str">
        <f t="shared" si="46"/>
        <v/>
      </c>
      <c r="Q182" s="37" t="str">
        <f t="shared" si="47"/>
        <v/>
      </c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2.0" customHeight="1">
      <c r="A183" s="22"/>
      <c r="B183" s="214" t="s">
        <v>121</v>
      </c>
      <c r="C183" s="18"/>
      <c r="D183" s="215"/>
      <c r="E183" s="214">
        <f>SUM(B181+C181)</f>
        <v>72078131.05</v>
      </c>
      <c r="F183" s="43"/>
      <c r="G183" s="72"/>
      <c r="H183" s="54" t="s">
        <v>122</v>
      </c>
      <c r="I183" s="60">
        <v>10000.0</v>
      </c>
      <c r="J183" s="35"/>
      <c r="K183" s="34"/>
      <c r="L183" s="183"/>
      <c r="M183" s="79"/>
      <c r="N183" s="62"/>
      <c r="O183" s="10"/>
      <c r="P183" s="48" t="str">
        <f t="shared" si="46"/>
        <v/>
      </c>
      <c r="Q183" s="37" t="str">
        <f t="shared" si="47"/>
        <v/>
      </c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2.0" customHeight="1">
      <c r="A184" s="22"/>
      <c r="B184" s="4"/>
      <c r="C184" s="10"/>
      <c r="D184" s="9"/>
      <c r="E184" s="9"/>
      <c r="F184" s="43"/>
      <c r="G184" s="72"/>
      <c r="H184" s="54" t="s">
        <v>27</v>
      </c>
      <c r="I184" s="60">
        <v>10000.0</v>
      </c>
      <c r="J184" s="35"/>
      <c r="K184" s="34"/>
      <c r="L184" s="61"/>
      <c r="M184" s="79"/>
      <c r="N184" s="10"/>
      <c r="O184" s="10"/>
      <c r="P184" s="48" t="str">
        <f t="shared" si="46"/>
        <v/>
      </c>
      <c r="Q184" s="37" t="str">
        <f t="shared" si="47"/>
        <v/>
      </c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2.0" customHeight="1">
      <c r="A185" s="22"/>
      <c r="B185" s="216" t="s">
        <v>123</v>
      </c>
      <c r="C185" s="217"/>
      <c r="D185" s="218"/>
      <c r="E185" s="218">
        <f>D181</f>
        <v>46222349.97</v>
      </c>
      <c r="F185" s="43"/>
      <c r="G185" s="72"/>
      <c r="H185" s="54" t="s">
        <v>72</v>
      </c>
      <c r="I185" s="60">
        <v>5000.0</v>
      </c>
      <c r="J185" s="35"/>
      <c r="K185" s="34"/>
      <c r="L185" s="61"/>
      <c r="M185" s="79"/>
      <c r="N185" s="10"/>
      <c r="O185" s="10"/>
      <c r="P185" s="48" t="str">
        <f t="shared" si="46"/>
        <v/>
      </c>
      <c r="Q185" s="37" t="str">
        <f t="shared" si="47"/>
        <v/>
      </c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2.0" customHeight="1">
      <c r="A186" s="22"/>
      <c r="B186" s="4"/>
      <c r="C186" s="10"/>
      <c r="D186" s="9"/>
      <c r="E186" s="9"/>
      <c r="F186" s="43"/>
      <c r="G186" s="72"/>
      <c r="H186" s="54" t="s">
        <v>124</v>
      </c>
      <c r="I186" s="60">
        <v>474400.0</v>
      </c>
      <c r="J186" s="35"/>
      <c r="K186" s="34"/>
      <c r="L186" s="61"/>
      <c r="M186" s="84"/>
      <c r="N186" s="62"/>
      <c r="O186" s="10"/>
      <c r="P186" s="48" t="str">
        <f t="shared" si="46"/>
        <v/>
      </c>
      <c r="Q186" s="37" t="str">
        <f t="shared" si="47"/>
        <v/>
      </c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2.0" customHeight="1">
      <c r="A187" s="22"/>
      <c r="B187" s="219" t="s">
        <v>125</v>
      </c>
      <c r="C187" s="220"/>
      <c r="D187" s="2"/>
      <c r="E187" s="219">
        <f>E183-E185</f>
        <v>25855781.08</v>
      </c>
      <c r="F187" s="43"/>
      <c r="G187" s="72"/>
      <c r="H187" s="54" t="s">
        <v>71</v>
      </c>
      <c r="I187" s="60">
        <v>10000.0</v>
      </c>
      <c r="J187" s="35"/>
      <c r="K187" s="34"/>
      <c r="L187" s="61"/>
      <c r="M187" s="79"/>
      <c r="N187" s="10"/>
      <c r="O187" s="10"/>
      <c r="P187" s="48" t="str">
        <f t="shared" si="46"/>
        <v/>
      </c>
      <c r="Q187" s="37" t="str">
        <f t="shared" si="47"/>
        <v/>
      </c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2.0" customHeight="1">
      <c r="A188" s="22"/>
      <c r="B188" s="4"/>
      <c r="C188" s="10"/>
      <c r="D188" s="9"/>
      <c r="E188" s="9"/>
      <c r="F188" s="43"/>
      <c r="G188" s="72"/>
      <c r="H188" s="54" t="s">
        <v>92</v>
      </c>
      <c r="I188" s="60">
        <v>5000.0</v>
      </c>
      <c r="J188" s="35"/>
      <c r="K188" s="34"/>
      <c r="L188" s="61"/>
      <c r="M188" s="79"/>
      <c r="N188" s="10"/>
      <c r="O188" s="10"/>
      <c r="P188" s="48" t="str">
        <f t="shared" si="46"/>
        <v/>
      </c>
      <c r="Q188" s="37" t="str">
        <f t="shared" si="47"/>
        <v/>
      </c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2.0" customHeight="1">
      <c r="A189" s="22"/>
      <c r="B189" s="4"/>
      <c r="C189" s="10"/>
      <c r="D189" s="9"/>
      <c r="E189" s="9"/>
      <c r="F189" s="43"/>
      <c r="G189" s="72"/>
      <c r="H189" s="54" t="s">
        <v>33</v>
      </c>
      <c r="I189" s="60">
        <v>10000.0</v>
      </c>
      <c r="J189" s="35"/>
      <c r="K189" s="34"/>
      <c r="L189" s="61"/>
      <c r="M189" s="79"/>
      <c r="N189" s="10"/>
      <c r="O189" s="10"/>
      <c r="P189" s="48"/>
      <c r="Q189" s="37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2.0" customHeight="1">
      <c r="A190" s="22"/>
      <c r="B190" s="4"/>
      <c r="C190" s="10"/>
      <c r="D190" s="9"/>
      <c r="E190" s="9"/>
      <c r="F190" s="43"/>
      <c r="G190" s="72"/>
      <c r="H190" s="54" t="s">
        <v>126</v>
      </c>
      <c r="I190" s="60">
        <v>6000.0</v>
      </c>
      <c r="J190" s="35"/>
      <c r="K190" s="34"/>
      <c r="L190" s="183"/>
      <c r="M190" s="79"/>
      <c r="N190" s="10"/>
      <c r="O190" s="10"/>
      <c r="P190" s="48">
        <f>IF(COUNTIF(H184,"*vale*"),I184,"")</f>
        <v>10000</v>
      </c>
      <c r="Q190" s="37" t="str">
        <f>IF(COUNTIF(H184,"*vale*"),MID(H184,5,70),"")</f>
        <v> tomas rodriguez</v>
      </c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2.0" customHeight="1">
      <c r="A191" s="22"/>
      <c r="B191" s="4"/>
      <c r="C191" s="10"/>
      <c r="D191" s="9"/>
      <c r="E191" s="9"/>
      <c r="F191" s="43"/>
      <c r="G191" s="72"/>
      <c r="H191" s="54" t="s">
        <v>118</v>
      </c>
      <c r="I191" s="60">
        <v>6000.0</v>
      </c>
      <c r="J191" s="35"/>
      <c r="K191" s="34"/>
      <c r="L191" s="61"/>
      <c r="M191" s="79"/>
      <c r="N191" s="10"/>
      <c r="O191" s="10"/>
      <c r="P191" s="48"/>
      <c r="Q191" s="37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2.0" customHeight="1">
      <c r="A192" s="22"/>
      <c r="B192" s="4"/>
      <c r="C192" s="10"/>
      <c r="D192" s="9"/>
      <c r="E192" s="9"/>
      <c r="F192" s="43"/>
      <c r="G192" s="72"/>
      <c r="H192" s="54" t="s">
        <v>44</v>
      </c>
      <c r="I192" s="60">
        <v>20000.0</v>
      </c>
      <c r="J192" s="35"/>
      <c r="K192" s="34"/>
      <c r="L192" s="61"/>
      <c r="M192" s="79"/>
      <c r="N192" s="10"/>
      <c r="O192" s="10"/>
      <c r="P192" s="48"/>
      <c r="Q192" s="37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2.0" customHeight="1">
      <c r="A193" s="22"/>
      <c r="B193" s="4"/>
      <c r="C193" s="10"/>
      <c r="D193" s="9"/>
      <c r="E193" s="9"/>
      <c r="F193" s="43"/>
      <c r="G193" s="72"/>
      <c r="H193" s="54" t="s">
        <v>38</v>
      </c>
      <c r="I193" s="35"/>
      <c r="J193" s="35"/>
      <c r="K193" s="34"/>
      <c r="L193" s="101">
        <v>263500.0</v>
      </c>
      <c r="M193" s="79"/>
      <c r="N193" s="10"/>
      <c r="O193" s="10"/>
      <c r="P193" s="48">
        <f t="shared" ref="P193:P195" si="48">IF(COUNTIF(H185,"*vale*"),I185,"")</f>
        <v>5000</v>
      </c>
      <c r="Q193" s="37" t="str">
        <f t="shared" ref="Q193:Q195" si="49">IF(COUNTIF(H185,"*vale*"),MID(H185,5,70),"")</f>
        <v> nicolas pimentel</v>
      </c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2.0" customHeight="1">
      <c r="A194" s="22"/>
      <c r="B194" s="4"/>
      <c r="C194" s="10"/>
      <c r="D194" s="9"/>
      <c r="E194" s="9"/>
      <c r="F194" s="43"/>
      <c r="G194" s="207">
        <v>45367.0</v>
      </c>
      <c r="H194" s="54" t="s">
        <v>127</v>
      </c>
      <c r="I194" s="60">
        <v>10000.0</v>
      </c>
      <c r="J194" s="35"/>
      <c r="K194" s="34"/>
      <c r="L194" s="61"/>
      <c r="M194" s="79"/>
      <c r="N194" s="10"/>
      <c r="O194" s="10"/>
      <c r="P194" s="48" t="str">
        <f t="shared" si="48"/>
        <v/>
      </c>
      <c r="Q194" s="37" t="str">
        <f t="shared" si="49"/>
        <v/>
      </c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2.0" customHeight="1">
      <c r="A195" s="22"/>
      <c r="B195" s="4"/>
      <c r="C195" s="10"/>
      <c r="D195" s="9"/>
      <c r="E195" s="9"/>
      <c r="F195" s="43"/>
      <c r="G195" s="72"/>
      <c r="H195" s="54" t="s">
        <v>47</v>
      </c>
      <c r="I195" s="60">
        <v>5000.0</v>
      </c>
      <c r="J195" s="35"/>
      <c r="K195" s="34"/>
      <c r="L195" s="61"/>
      <c r="M195" s="79"/>
      <c r="N195" s="10"/>
      <c r="O195" s="10"/>
      <c r="P195" s="48">
        <f t="shared" si="48"/>
        <v>10000</v>
      </c>
      <c r="Q195" s="37" t="str">
        <f t="shared" si="49"/>
        <v> ramon segovia</v>
      </c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2.0" customHeight="1">
      <c r="A196" s="22"/>
      <c r="B196" s="4"/>
      <c r="C196" s="10"/>
      <c r="D196" s="9"/>
      <c r="E196" s="9"/>
      <c r="F196" s="43"/>
      <c r="G196" s="72"/>
      <c r="H196" s="54" t="s">
        <v>126</v>
      </c>
      <c r="I196" s="60">
        <v>6000.0</v>
      </c>
      <c r="J196" s="35"/>
      <c r="K196" s="34"/>
      <c r="L196" s="61"/>
      <c r="M196" s="79"/>
      <c r="N196" s="10"/>
      <c r="O196" s="10"/>
      <c r="P196" s="48"/>
      <c r="Q196" s="37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2.0" customHeight="1">
      <c r="A197" s="22"/>
      <c r="B197" s="4"/>
      <c r="C197" s="10"/>
      <c r="D197" s="9"/>
      <c r="E197" s="9"/>
      <c r="F197" s="43"/>
      <c r="G197" s="221"/>
      <c r="H197" s="103" t="s">
        <v>128</v>
      </c>
      <c r="I197" s="222">
        <v>6000.0</v>
      </c>
      <c r="J197" s="99"/>
      <c r="K197" s="100"/>
      <c r="L197" s="61"/>
      <c r="M197" s="79"/>
      <c r="N197" s="10"/>
      <c r="O197" s="10"/>
      <c r="P197" s="48" t="str">
        <f t="shared" ref="P197:P198" si="50">IF(COUNTIF(H189,"*vale*"),I189,"")</f>
        <v/>
      </c>
      <c r="Q197" s="37" t="str">
        <f t="shared" ref="Q197:Q198" si="51">IF(COUNTIF(H189,"*vale*"),MID(H189,5,70),"")</f>
        <v/>
      </c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2.0" customHeight="1">
      <c r="A198" s="22"/>
      <c r="B198" s="4"/>
      <c r="C198" s="10"/>
      <c r="D198" s="9"/>
      <c r="E198" s="9"/>
      <c r="F198" s="43"/>
      <c r="G198" s="223"/>
      <c r="H198" s="54" t="s">
        <v>33</v>
      </c>
      <c r="I198" s="60">
        <v>10000.0</v>
      </c>
      <c r="J198" s="35"/>
      <c r="K198" s="34"/>
      <c r="L198" s="61"/>
      <c r="M198" s="79"/>
      <c r="N198" s="10"/>
      <c r="O198" s="10"/>
      <c r="P198" s="48" t="str">
        <f t="shared" si="50"/>
        <v/>
      </c>
      <c r="Q198" s="37" t="str">
        <f t="shared" si="51"/>
        <v/>
      </c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2.0" customHeight="1">
      <c r="A199" s="22"/>
      <c r="B199" s="4"/>
      <c r="C199" s="10"/>
      <c r="D199" s="9"/>
      <c r="E199" s="9"/>
      <c r="F199" s="43"/>
      <c r="G199" s="223"/>
      <c r="H199" s="192" t="s">
        <v>43</v>
      </c>
      <c r="I199" s="193">
        <v>15000.0</v>
      </c>
      <c r="J199" s="82"/>
      <c r="K199" s="34"/>
      <c r="L199" s="61"/>
      <c r="M199" s="79"/>
      <c r="N199" s="10"/>
      <c r="O199" s="10"/>
      <c r="P199" s="48" t="str">
        <f>IF(COUNTIF(H193,"*vale*"),I193,"")</f>
        <v/>
      </c>
      <c r="Q199" s="37" t="str">
        <f>IF(COUNTIF(H193,"*vale*"),MID(H193,5,70),"")</f>
        <v/>
      </c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2.0" customHeight="1">
      <c r="A200" s="22"/>
      <c r="B200" s="4"/>
      <c r="C200" s="10"/>
      <c r="D200" s="9"/>
      <c r="E200" s="9"/>
      <c r="F200" s="43"/>
      <c r="G200" s="223"/>
      <c r="H200" s="192" t="s">
        <v>129</v>
      </c>
      <c r="I200" s="193">
        <v>5000.0</v>
      </c>
      <c r="J200" s="82"/>
      <c r="K200" s="34"/>
      <c r="L200" s="61"/>
      <c r="M200" s="79"/>
      <c r="N200" s="10"/>
      <c r="O200" s="10"/>
      <c r="P200" s="48"/>
      <c r="Q200" s="37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2.0" customHeight="1">
      <c r="A201" s="22"/>
      <c r="B201" s="4"/>
      <c r="C201" s="10"/>
      <c r="D201" s="9"/>
      <c r="E201" s="9"/>
      <c r="F201" s="43"/>
      <c r="G201" s="223"/>
      <c r="H201" s="192" t="s">
        <v>44</v>
      </c>
      <c r="I201" s="193">
        <v>10000.0</v>
      </c>
      <c r="J201" s="82"/>
      <c r="K201" s="34"/>
      <c r="L201" s="61"/>
      <c r="M201" s="79"/>
      <c r="N201" s="10"/>
      <c r="O201" s="10"/>
      <c r="P201" s="48">
        <f t="shared" ref="P201:P206" si="52">IF(COUNTIF(H194,"*vale*"),I194,"")</f>
        <v>10000</v>
      </c>
      <c r="Q201" s="37" t="str">
        <f t="shared" ref="Q201:Q206" si="53">IF(COUNTIF(H194,"*vale*"),MID(H194,5,70),"")</f>
        <v> charly</v>
      </c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2.0" customHeight="1">
      <c r="A202" s="22"/>
      <c r="B202" s="4"/>
      <c r="C202" s="10"/>
      <c r="D202" s="9"/>
      <c r="E202" s="9"/>
      <c r="F202" s="43"/>
      <c r="G202" s="224">
        <v>45368.0</v>
      </c>
      <c r="H202" s="192" t="s">
        <v>72</v>
      </c>
      <c r="I202" s="193">
        <v>10000.0</v>
      </c>
      <c r="J202" s="82"/>
      <c r="K202" s="34"/>
      <c r="L202" s="61"/>
      <c r="M202" s="79"/>
      <c r="N202" s="10"/>
      <c r="O202" s="10"/>
      <c r="P202" s="48">
        <f t="shared" si="52"/>
        <v>5000</v>
      </c>
      <c r="Q202" s="37" t="str">
        <f t="shared" si="53"/>
        <v> maiceras sergio</v>
      </c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2.0" customHeight="1">
      <c r="A203" s="22"/>
      <c r="B203" s="4"/>
      <c r="C203" s="10"/>
      <c r="D203" s="9"/>
      <c r="E203" s="9"/>
      <c r="F203" s="43"/>
      <c r="G203" s="223"/>
      <c r="H203" s="192" t="s">
        <v>28</v>
      </c>
      <c r="I203" s="193">
        <v>10000.0</v>
      </c>
      <c r="J203" s="82"/>
      <c r="K203" s="34"/>
      <c r="L203" s="61"/>
      <c r="M203" s="79"/>
      <c r="N203" s="10"/>
      <c r="O203" s="10"/>
      <c r="P203" s="48" t="str">
        <f t="shared" si="52"/>
        <v/>
      </c>
      <c r="Q203" s="37" t="str">
        <f t="shared" si="53"/>
        <v/>
      </c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2.0" customHeight="1">
      <c r="A204" s="22"/>
      <c r="B204" s="4"/>
      <c r="C204" s="10"/>
      <c r="D204" s="9"/>
      <c r="E204" s="9"/>
      <c r="F204" s="43"/>
      <c r="G204" s="196"/>
      <c r="H204" s="192" t="s">
        <v>108</v>
      </c>
      <c r="I204" s="193">
        <v>10000.0</v>
      </c>
      <c r="J204" s="82"/>
      <c r="K204" s="34"/>
      <c r="L204" s="61"/>
      <c r="M204" s="79"/>
      <c r="N204" s="10"/>
      <c r="O204" s="10"/>
      <c r="P204" s="48" t="str">
        <f t="shared" si="52"/>
        <v/>
      </c>
      <c r="Q204" s="37" t="str">
        <f t="shared" si="53"/>
        <v/>
      </c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2.0" customHeight="1">
      <c r="A205" s="22"/>
      <c r="B205" s="4"/>
      <c r="C205" s="10"/>
      <c r="D205" s="9"/>
      <c r="E205" s="9"/>
      <c r="F205" s="43"/>
      <c r="G205" s="223"/>
      <c r="H205" s="192" t="s">
        <v>48</v>
      </c>
      <c r="I205" s="193">
        <v>5000.0</v>
      </c>
      <c r="J205" s="82"/>
      <c r="K205" s="34"/>
      <c r="L205" s="61"/>
      <c r="M205" s="79"/>
      <c r="N205" s="10"/>
      <c r="O205" s="10"/>
      <c r="P205" s="48" t="str">
        <f t="shared" si="52"/>
        <v/>
      </c>
      <c r="Q205" s="37" t="str">
        <f t="shared" si="53"/>
        <v/>
      </c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2.0" customHeight="1">
      <c r="A206" s="22"/>
      <c r="B206" s="4"/>
      <c r="C206" s="10"/>
      <c r="D206" s="9"/>
      <c r="E206" s="9"/>
      <c r="F206" s="43"/>
      <c r="G206" s="223"/>
      <c r="H206" s="192" t="s">
        <v>31</v>
      </c>
      <c r="I206" s="193">
        <v>10000.0</v>
      </c>
      <c r="J206" s="82"/>
      <c r="K206" s="34"/>
      <c r="L206" s="61"/>
      <c r="M206" s="79"/>
      <c r="N206" s="10"/>
      <c r="O206" s="10"/>
      <c r="P206" s="48">
        <f t="shared" si="52"/>
        <v>15000</v>
      </c>
      <c r="Q206" s="37" t="str">
        <f t="shared" si="53"/>
        <v> hilda diaz </v>
      </c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2.0" customHeight="1">
      <c r="A207" s="22"/>
      <c r="B207" s="4"/>
      <c r="C207" s="10"/>
      <c r="D207" s="9"/>
      <c r="E207" s="9"/>
      <c r="F207" s="43"/>
      <c r="G207" s="223"/>
      <c r="H207" s="192" t="s">
        <v>62</v>
      </c>
      <c r="I207" s="193">
        <v>10000.0</v>
      </c>
      <c r="J207" s="82"/>
      <c r="K207" s="34"/>
      <c r="L207" s="61"/>
      <c r="M207" s="84"/>
      <c r="N207" s="10"/>
      <c r="O207" s="10"/>
      <c r="P207" s="48">
        <f t="shared" ref="P207:P211" si="54">IF(COUNTIF(H201,"*vale*"),I201,"")</f>
        <v>10000</v>
      </c>
      <c r="Q207" s="37" t="str">
        <f t="shared" ref="Q207:Q211" si="55">IF(COUNTIF(H201,"*vale*"),MID(H201,5,70),"")</f>
        <v> ramiro farias</v>
      </c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2.0" customHeight="1">
      <c r="A208" s="22"/>
      <c r="B208" s="4"/>
      <c r="C208" s="10"/>
      <c r="D208" s="9"/>
      <c r="E208" s="9"/>
      <c r="F208" s="43"/>
      <c r="G208" s="223"/>
      <c r="H208" s="192" t="s">
        <v>118</v>
      </c>
      <c r="I208" s="193">
        <v>6000.0</v>
      </c>
      <c r="J208" s="82"/>
      <c r="K208" s="34"/>
      <c r="L208" s="61"/>
      <c r="M208" s="79"/>
      <c r="N208" s="10"/>
      <c r="O208" s="62"/>
      <c r="P208" s="48">
        <f t="shared" si="54"/>
        <v>10000</v>
      </c>
      <c r="Q208" s="37" t="str">
        <f t="shared" si="55"/>
        <v> nicolas pimentel</v>
      </c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2.0" customHeight="1">
      <c r="A209" s="22"/>
      <c r="B209" s="4"/>
      <c r="C209" s="10"/>
      <c r="D209" s="9"/>
      <c r="E209" s="9"/>
      <c r="F209" s="43"/>
      <c r="G209" s="223"/>
      <c r="H209" s="123" t="s">
        <v>126</v>
      </c>
      <c r="I209" s="193">
        <v>6000.0</v>
      </c>
      <c r="J209" s="82"/>
      <c r="K209" s="34"/>
      <c r="L209" s="61"/>
      <c r="M209" s="79"/>
      <c r="N209" s="10"/>
      <c r="O209" s="62"/>
      <c r="P209" s="48">
        <f t="shared" si="54"/>
        <v>10000</v>
      </c>
      <c r="Q209" s="37" t="str">
        <f t="shared" si="55"/>
        <v> osvaldo peruzzi</v>
      </c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2.0" customHeight="1">
      <c r="A210" s="22"/>
      <c r="B210" s="4"/>
      <c r="C210" s="10"/>
      <c r="D210" s="9"/>
      <c r="E210" s="9"/>
      <c r="F210" s="43"/>
      <c r="G210" s="223"/>
      <c r="H210" s="68" t="s">
        <v>130</v>
      </c>
      <c r="I210" s="193">
        <v>22000.0</v>
      </c>
      <c r="J210" s="82"/>
      <c r="K210" s="34"/>
      <c r="L210" s="61"/>
      <c r="M210" s="79"/>
      <c r="N210" s="10"/>
      <c r="O210" s="10"/>
      <c r="P210" s="48">
        <f t="shared" si="54"/>
        <v>10000</v>
      </c>
      <c r="Q210" s="37" t="str">
        <f t="shared" si="55"/>
        <v> facu luna</v>
      </c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2.0" customHeight="1">
      <c r="A211" s="22"/>
      <c r="B211" s="4"/>
      <c r="C211" s="10"/>
      <c r="D211" s="9"/>
      <c r="E211" s="9"/>
      <c r="F211" s="43"/>
      <c r="G211" s="223"/>
      <c r="H211" s="192" t="s">
        <v>44</v>
      </c>
      <c r="I211" s="193">
        <v>10000.0</v>
      </c>
      <c r="J211" s="82"/>
      <c r="K211" s="34"/>
      <c r="L211" s="61"/>
      <c r="M211" s="79"/>
      <c r="N211" s="10"/>
      <c r="O211" s="10"/>
      <c r="P211" s="48">
        <f t="shared" si="54"/>
        <v>5000</v>
      </c>
      <c r="Q211" s="37" t="str">
        <f t="shared" si="55"/>
        <v> milagros olea</v>
      </c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2.0" customHeight="1">
      <c r="A212" s="22"/>
      <c r="B212" s="4"/>
      <c r="C212" s="10"/>
      <c r="D212" s="9"/>
      <c r="E212" s="9"/>
      <c r="F212" s="43"/>
      <c r="G212" s="223"/>
      <c r="H212" s="192" t="s">
        <v>33</v>
      </c>
      <c r="I212" s="193">
        <v>10000.0</v>
      </c>
      <c r="J212" s="82"/>
      <c r="K212" s="34"/>
      <c r="L212" s="61"/>
      <c r="M212" s="79"/>
      <c r="N212" s="10"/>
      <c r="O212" s="10"/>
      <c r="P212" s="48"/>
      <c r="Q212" s="37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2.0" customHeight="1">
      <c r="A213" s="22"/>
      <c r="B213" s="4"/>
      <c r="C213" s="10"/>
      <c r="D213" s="9"/>
      <c r="E213" s="9"/>
      <c r="F213" s="43"/>
      <c r="G213" s="223"/>
      <c r="H213" s="192" t="s">
        <v>43</v>
      </c>
      <c r="I213" s="193">
        <v>15000.0</v>
      </c>
      <c r="J213" s="82"/>
      <c r="K213" s="34"/>
      <c r="L213" s="61"/>
      <c r="M213" s="79"/>
      <c r="N213" s="10"/>
      <c r="O213" s="10"/>
      <c r="P213" s="48"/>
      <c r="Q213" s="37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2.0" customHeight="1">
      <c r="A214" s="22"/>
      <c r="B214" s="4"/>
      <c r="C214" s="10"/>
      <c r="D214" s="9"/>
      <c r="E214" s="9"/>
      <c r="F214" s="43"/>
      <c r="G214" s="224">
        <v>45368.0</v>
      </c>
      <c r="H214" s="192" t="s">
        <v>51</v>
      </c>
      <c r="I214" s="193">
        <v>113605.0</v>
      </c>
      <c r="J214" s="82"/>
      <c r="K214" s="34"/>
      <c r="L214" s="61"/>
      <c r="M214" s="79"/>
      <c r="N214" s="10"/>
      <c r="O214" s="10"/>
      <c r="P214" s="48" t="str">
        <f>IF(COUNTIF(H208,"*vale*"),I208,"")</f>
        <v/>
      </c>
      <c r="Q214" s="37" t="str">
        <f>IF(COUNTIF(H208,"*vale*"),MID(H208,5,70),"")</f>
        <v/>
      </c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2.0" customHeight="1">
      <c r="A215" s="22"/>
      <c r="B215" s="4"/>
      <c r="C215" s="10"/>
      <c r="D215" s="9"/>
      <c r="E215" s="9"/>
      <c r="F215" s="43"/>
      <c r="G215" s="223"/>
      <c r="H215" s="192" t="s">
        <v>65</v>
      </c>
      <c r="I215" s="193">
        <v>113365.0</v>
      </c>
      <c r="J215" s="82"/>
      <c r="K215" s="34"/>
      <c r="L215" s="61"/>
      <c r="M215" s="79"/>
      <c r="N215" s="10"/>
      <c r="O215" s="10"/>
      <c r="P215" s="48"/>
      <c r="Q215" s="37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2.0" customHeight="1">
      <c r="A216" s="22"/>
      <c r="B216" s="4"/>
      <c r="C216" s="10"/>
      <c r="D216" s="9"/>
      <c r="E216" s="9"/>
      <c r="F216" s="43"/>
      <c r="G216" s="122">
        <v>45367.0</v>
      </c>
      <c r="H216" s="123" t="s">
        <v>55</v>
      </c>
      <c r="I216" s="124">
        <v>196942.0</v>
      </c>
      <c r="J216" s="82"/>
      <c r="K216" s="34"/>
      <c r="L216" s="61"/>
      <c r="M216" s="79"/>
      <c r="N216" s="10"/>
      <c r="O216" s="10"/>
      <c r="P216" s="48" t="str">
        <f t="shared" ref="P216:P238" si="56">IF(COUNTIF(H210,"*vale*"),I210,"")</f>
        <v/>
      </c>
      <c r="Q216" s="37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2.0" customHeight="1">
      <c r="A217" s="22"/>
      <c r="B217" s="4"/>
      <c r="C217" s="10"/>
      <c r="D217" s="9"/>
      <c r="E217" s="9"/>
      <c r="F217" s="43"/>
      <c r="G217" s="121"/>
      <c r="H217" s="123" t="s">
        <v>65</v>
      </c>
      <c r="I217" s="124">
        <v>225730.0</v>
      </c>
      <c r="J217" s="82"/>
      <c r="K217" s="34"/>
      <c r="L217" s="61"/>
      <c r="M217" s="79"/>
      <c r="N217" s="62"/>
      <c r="O217" s="10"/>
      <c r="P217" s="48">
        <f t="shared" si="56"/>
        <v>10000</v>
      </c>
      <c r="Q217" s="37" t="str">
        <f t="shared" ref="Q217:Q237" si="57">IF(COUNTIF(H211,"*vale*"),MID(H211,5,70),"")</f>
        <v> ramiro farias</v>
      </c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2.0" customHeight="1">
      <c r="A218" s="22"/>
      <c r="B218" s="4"/>
      <c r="C218" s="10"/>
      <c r="D218" s="9"/>
      <c r="E218" s="9"/>
      <c r="F218" s="43"/>
      <c r="G218" s="122">
        <v>45369.0</v>
      </c>
      <c r="H218" s="123" t="s">
        <v>50</v>
      </c>
      <c r="I218" s="124">
        <v>89250.0</v>
      </c>
      <c r="J218" s="82"/>
      <c r="K218" s="34"/>
      <c r="L218" s="61"/>
      <c r="M218" s="79"/>
      <c r="N218" s="10"/>
      <c r="O218" s="10"/>
      <c r="P218" s="48" t="str">
        <f t="shared" si="56"/>
        <v/>
      </c>
      <c r="Q218" s="37" t="str">
        <f t="shared" si="57"/>
        <v/>
      </c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2.0" customHeight="1">
      <c r="A219" s="22"/>
      <c r="B219" s="4"/>
      <c r="C219" s="10"/>
      <c r="D219" s="9"/>
      <c r="E219" s="9"/>
      <c r="F219" s="43"/>
      <c r="G219" s="121"/>
      <c r="H219" s="123" t="s">
        <v>58</v>
      </c>
      <c r="I219" s="124">
        <v>290000.0</v>
      </c>
      <c r="J219" s="82"/>
      <c r="K219" s="34"/>
      <c r="L219" s="61"/>
      <c r="M219" s="79"/>
      <c r="N219" s="10"/>
      <c r="O219" s="10"/>
      <c r="P219" s="48">
        <f t="shared" si="56"/>
        <v>15000</v>
      </c>
      <c r="Q219" s="37" t="str">
        <f t="shared" si="57"/>
        <v> hilda diaz </v>
      </c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2.0" customHeight="1">
      <c r="A220" s="22"/>
      <c r="B220" s="4"/>
      <c r="C220" s="10"/>
      <c r="D220" s="9"/>
      <c r="E220" s="9"/>
      <c r="F220" s="43"/>
      <c r="G220" s="122">
        <v>45370.0</v>
      </c>
      <c r="H220" s="123" t="s">
        <v>104</v>
      </c>
      <c r="I220" s="124">
        <v>1280840.0</v>
      </c>
      <c r="J220" s="82"/>
      <c r="K220" s="34"/>
      <c r="L220" s="61"/>
      <c r="M220" s="79"/>
      <c r="N220" s="10"/>
      <c r="O220" s="10"/>
      <c r="P220" s="48" t="str">
        <f t="shared" si="56"/>
        <v/>
      </c>
      <c r="Q220" s="37" t="str">
        <f t="shared" si="57"/>
        <v/>
      </c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2.0" customHeight="1">
      <c r="A221" s="22"/>
      <c r="B221" s="4"/>
      <c r="C221" s="10"/>
      <c r="D221" s="9"/>
      <c r="E221" s="9"/>
      <c r="F221" s="43"/>
      <c r="G221" s="126">
        <v>45369.0</v>
      </c>
      <c r="H221" s="127" t="s">
        <v>96</v>
      </c>
      <c r="I221" s="128">
        <v>7300.0</v>
      </c>
      <c r="J221" s="125"/>
      <c r="K221" s="100"/>
      <c r="L221" s="61"/>
      <c r="M221" s="79"/>
      <c r="N221" s="10"/>
      <c r="O221" s="10"/>
      <c r="P221" s="48" t="str">
        <f t="shared" si="56"/>
        <v/>
      </c>
      <c r="Q221" s="37" t="str">
        <f t="shared" si="57"/>
        <v/>
      </c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2.0" customHeight="1">
      <c r="A222" s="22"/>
      <c r="B222" s="4"/>
      <c r="C222" s="10"/>
      <c r="D222" s="9"/>
      <c r="E222" s="9"/>
      <c r="F222" s="43"/>
      <c r="G222" s="180"/>
      <c r="H222" s="68" t="s">
        <v>26</v>
      </c>
      <c r="I222" s="69">
        <v>9000.0</v>
      </c>
      <c r="J222" s="35"/>
      <c r="K222" s="34"/>
      <c r="L222" s="61"/>
      <c r="M222" s="79"/>
      <c r="N222" s="10"/>
      <c r="O222" s="10"/>
      <c r="P222" s="48" t="str">
        <f t="shared" si="56"/>
        <v/>
      </c>
      <c r="Q222" s="37" t="str">
        <f t="shared" si="57"/>
        <v/>
      </c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2.0" customHeight="1">
      <c r="A223" s="22"/>
      <c r="B223" s="4"/>
      <c r="C223" s="10"/>
      <c r="D223" s="9"/>
      <c r="E223" s="9"/>
      <c r="F223" s="43"/>
      <c r="G223" s="180"/>
      <c r="H223" s="68" t="s">
        <v>131</v>
      </c>
      <c r="I223" s="69">
        <v>1800.0</v>
      </c>
      <c r="J223" s="35"/>
      <c r="K223" s="34"/>
      <c r="L223" s="61"/>
      <c r="M223" s="79"/>
      <c r="N223" s="10"/>
      <c r="O223" s="10"/>
      <c r="P223" s="48" t="str">
        <f t="shared" si="56"/>
        <v/>
      </c>
      <c r="Q223" s="37" t="str">
        <f t="shared" si="57"/>
        <v/>
      </c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2.0" customHeight="1">
      <c r="A224" s="22"/>
      <c r="B224" s="4"/>
      <c r="C224" s="10"/>
      <c r="D224" s="9"/>
      <c r="E224" s="9"/>
      <c r="F224" s="43"/>
      <c r="G224" s="44"/>
      <c r="H224" s="54" t="s">
        <v>132</v>
      </c>
      <c r="I224" s="60">
        <v>20700.0</v>
      </c>
      <c r="J224" s="35"/>
      <c r="K224" s="34"/>
      <c r="L224" s="61"/>
      <c r="M224" s="79"/>
      <c r="N224" s="10"/>
      <c r="O224" s="10"/>
      <c r="P224" s="48" t="str">
        <f t="shared" si="56"/>
        <v/>
      </c>
      <c r="Q224" s="37" t="str">
        <f t="shared" si="57"/>
        <v/>
      </c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2.0" customHeight="1">
      <c r="A225" s="22"/>
      <c r="B225" s="4"/>
      <c r="C225" s="10"/>
      <c r="D225" s="9"/>
      <c r="E225" s="9"/>
      <c r="F225" s="43"/>
      <c r="G225" s="44"/>
      <c r="H225" s="54" t="s">
        <v>72</v>
      </c>
      <c r="I225" s="60">
        <v>20000.0</v>
      </c>
      <c r="J225" s="35"/>
      <c r="K225" s="34"/>
      <c r="L225" s="61"/>
      <c r="M225" s="79"/>
      <c r="N225" s="10"/>
      <c r="O225" s="10"/>
      <c r="P225" s="48" t="str">
        <f t="shared" si="56"/>
        <v/>
      </c>
      <c r="Q225" s="37" t="str">
        <f t="shared" si="57"/>
        <v/>
      </c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2.0" customHeight="1">
      <c r="A226" s="22"/>
      <c r="B226" s="4"/>
      <c r="C226" s="10"/>
      <c r="D226" s="9"/>
      <c r="E226" s="9"/>
      <c r="F226" s="43"/>
      <c r="G226" s="225"/>
      <c r="H226" s="103" t="s">
        <v>89</v>
      </c>
      <c r="I226" s="222">
        <v>2000.0</v>
      </c>
      <c r="J226" s="99"/>
      <c r="K226" s="100"/>
      <c r="L226" s="61"/>
      <c r="M226" s="79"/>
      <c r="N226" s="10"/>
      <c r="O226" s="10"/>
      <c r="P226" s="48" t="str">
        <f t="shared" si="56"/>
        <v/>
      </c>
      <c r="Q226" s="37" t="str">
        <f t="shared" si="57"/>
        <v/>
      </c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2.0" customHeight="1">
      <c r="A227" s="22"/>
      <c r="B227" s="4"/>
      <c r="C227" s="10"/>
      <c r="D227" s="9"/>
      <c r="E227" s="9"/>
      <c r="F227" s="43"/>
      <c r="G227" s="225"/>
      <c r="H227" s="103" t="s">
        <v>106</v>
      </c>
      <c r="I227" s="104">
        <v>9000.0</v>
      </c>
      <c r="J227" s="99"/>
      <c r="K227" s="100"/>
      <c r="L227" s="61"/>
      <c r="M227" s="79"/>
      <c r="N227" s="10"/>
      <c r="O227" s="10"/>
      <c r="P227" s="48" t="str">
        <f t="shared" si="56"/>
        <v/>
      </c>
      <c r="Q227" s="37" t="str">
        <f t="shared" si="57"/>
        <v/>
      </c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2.0" customHeight="1">
      <c r="A228" s="22"/>
      <c r="B228" s="4"/>
      <c r="C228" s="10"/>
      <c r="D228" s="9"/>
      <c r="E228" s="9"/>
      <c r="F228" s="43"/>
      <c r="G228" s="226"/>
      <c r="H228" s="54" t="s">
        <v>31</v>
      </c>
      <c r="I228" s="118">
        <v>20000.0</v>
      </c>
      <c r="J228" s="34"/>
      <c r="K228" s="34"/>
      <c r="L228" s="61"/>
      <c r="M228" s="79"/>
      <c r="N228" s="10"/>
      <c r="O228" s="10"/>
      <c r="P228" s="48" t="str">
        <f t="shared" si="56"/>
        <v/>
      </c>
      <c r="Q228" s="37" t="str">
        <f t="shared" si="57"/>
        <v/>
      </c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2.0" customHeight="1">
      <c r="A229" s="22"/>
      <c r="B229" s="4"/>
      <c r="C229" s="10"/>
      <c r="D229" s="9"/>
      <c r="E229" s="9"/>
      <c r="F229" s="43"/>
      <c r="G229" s="44"/>
      <c r="H229" s="54" t="s">
        <v>44</v>
      </c>
      <c r="I229" s="118">
        <v>10000.0</v>
      </c>
      <c r="J229" s="34"/>
      <c r="K229" s="34"/>
      <c r="L229" s="61"/>
      <c r="M229" s="79"/>
      <c r="N229" s="10"/>
      <c r="O229" s="10"/>
      <c r="P229" s="48" t="str">
        <f t="shared" si="56"/>
        <v/>
      </c>
      <c r="Q229" s="37" t="str">
        <f t="shared" si="57"/>
        <v/>
      </c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2.0" customHeight="1">
      <c r="A230" s="22"/>
      <c r="B230" s="4"/>
      <c r="C230" s="10"/>
      <c r="D230" s="9"/>
      <c r="E230" s="9"/>
      <c r="F230" s="43"/>
      <c r="G230" s="44"/>
      <c r="H230" s="54" t="s">
        <v>133</v>
      </c>
      <c r="I230" s="118">
        <v>15000.0</v>
      </c>
      <c r="J230" s="34"/>
      <c r="K230" s="34"/>
      <c r="L230" s="61"/>
      <c r="M230" s="79"/>
      <c r="N230" s="10"/>
      <c r="O230" s="10"/>
      <c r="P230" s="48" t="str">
        <f t="shared" si="56"/>
        <v/>
      </c>
      <c r="Q230" s="37" t="str">
        <f t="shared" si="57"/>
        <v/>
      </c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2.0" customHeight="1">
      <c r="A231" s="22"/>
      <c r="B231" s="4"/>
      <c r="C231" s="10"/>
      <c r="D231" s="9"/>
      <c r="E231" s="9"/>
      <c r="F231" s="43"/>
      <c r="G231" s="44"/>
      <c r="H231" s="54" t="s">
        <v>126</v>
      </c>
      <c r="I231" s="118">
        <v>6000.0</v>
      </c>
      <c r="J231" s="34"/>
      <c r="K231" s="34"/>
      <c r="L231" s="61"/>
      <c r="M231" s="79"/>
      <c r="N231" s="10"/>
      <c r="O231" s="10"/>
      <c r="P231" s="48">
        <f t="shared" si="56"/>
        <v>20000</v>
      </c>
      <c r="Q231" s="37" t="str">
        <f t="shared" si="57"/>
        <v> nicolas pimentel</v>
      </c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2.0" customHeight="1">
      <c r="A232" s="22"/>
      <c r="B232" s="4"/>
      <c r="C232" s="10"/>
      <c r="D232" s="9"/>
      <c r="E232" s="9"/>
      <c r="F232" s="43"/>
      <c r="G232" s="44"/>
      <c r="H232" s="54" t="s">
        <v>118</v>
      </c>
      <c r="I232" s="118">
        <v>6000.0</v>
      </c>
      <c r="J232" s="34"/>
      <c r="K232" s="34"/>
      <c r="L232" s="61"/>
      <c r="M232" s="79"/>
      <c r="N232" s="10"/>
      <c r="O232" s="10"/>
      <c r="P232" s="48" t="str">
        <f t="shared" si="56"/>
        <v/>
      </c>
      <c r="Q232" s="37" t="str">
        <f t="shared" si="57"/>
        <v/>
      </c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2.0" customHeight="1">
      <c r="A233" s="22"/>
      <c r="B233" s="4"/>
      <c r="C233" s="10"/>
      <c r="D233" s="9"/>
      <c r="E233" s="9"/>
      <c r="F233" s="43"/>
      <c r="G233" s="44"/>
      <c r="H233" s="54" t="s">
        <v>34</v>
      </c>
      <c r="I233" s="60">
        <v>10000.0</v>
      </c>
      <c r="J233" s="35"/>
      <c r="K233" s="34"/>
      <c r="L233" s="61"/>
      <c r="M233" s="79"/>
      <c r="N233" s="10"/>
      <c r="O233" s="10"/>
      <c r="P233" s="48" t="str">
        <f t="shared" si="56"/>
        <v/>
      </c>
      <c r="Q233" s="37" t="str">
        <f t="shared" si="57"/>
        <v/>
      </c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2.0" customHeight="1">
      <c r="A234" s="22"/>
      <c r="B234" s="4"/>
      <c r="C234" s="10"/>
      <c r="D234" s="9"/>
      <c r="E234" s="9"/>
      <c r="F234" s="43"/>
      <c r="G234" s="44"/>
      <c r="H234" s="54" t="s">
        <v>38</v>
      </c>
      <c r="I234" s="35"/>
      <c r="J234" s="35"/>
      <c r="K234" s="34"/>
      <c r="L234" s="101">
        <v>306000.0</v>
      </c>
      <c r="M234" s="79"/>
      <c r="N234" s="10"/>
      <c r="O234" s="10"/>
      <c r="P234" s="48">
        <f t="shared" si="56"/>
        <v>20000</v>
      </c>
      <c r="Q234" s="37" t="str">
        <f t="shared" si="57"/>
        <v> carlos carballo </v>
      </c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2.0" customHeight="1">
      <c r="A235" s="22"/>
      <c r="B235" s="4"/>
      <c r="C235" s="10"/>
      <c r="D235" s="9"/>
      <c r="E235" s="9"/>
      <c r="F235" s="43"/>
      <c r="G235" s="189">
        <v>45370.0</v>
      </c>
      <c r="H235" s="54" t="s">
        <v>82</v>
      </c>
      <c r="I235" s="60">
        <v>13800.0</v>
      </c>
      <c r="J235" s="35"/>
      <c r="K235" s="34"/>
      <c r="L235" s="61"/>
      <c r="M235" s="79"/>
      <c r="N235" s="10"/>
      <c r="O235" s="10"/>
      <c r="P235" s="48">
        <f t="shared" si="56"/>
        <v>10000</v>
      </c>
      <c r="Q235" s="37" t="str">
        <f t="shared" si="57"/>
        <v> ramiro farias</v>
      </c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2.0" customHeight="1">
      <c r="A236" s="22"/>
      <c r="B236" s="4"/>
      <c r="C236" s="10"/>
      <c r="D236" s="9"/>
      <c r="E236" s="9"/>
      <c r="F236" s="43"/>
      <c r="G236" s="44"/>
      <c r="H236" s="54" t="s">
        <v>85</v>
      </c>
      <c r="I236" s="60">
        <v>28588.2</v>
      </c>
      <c r="J236" s="35"/>
      <c r="K236" s="34"/>
      <c r="L236" s="227"/>
      <c r="M236" s="79"/>
      <c r="N236" s="10"/>
      <c r="O236" s="10"/>
      <c r="P236" s="48" t="str">
        <f t="shared" si="56"/>
        <v/>
      </c>
      <c r="Q236" s="37" t="str">
        <f t="shared" si="57"/>
        <v/>
      </c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2.0" customHeight="1">
      <c r="A237" s="22"/>
      <c r="B237" s="4"/>
      <c r="C237" s="10"/>
      <c r="D237" s="9"/>
      <c r="E237" s="9"/>
      <c r="F237" s="43"/>
      <c r="G237" s="228"/>
      <c r="H237" s="54" t="s">
        <v>66</v>
      </c>
      <c r="I237" s="60">
        <v>130000.0</v>
      </c>
      <c r="J237" s="35"/>
      <c r="K237" s="34"/>
      <c r="L237" s="61"/>
      <c r="M237" s="79"/>
      <c r="N237" s="10"/>
      <c r="O237" s="10"/>
      <c r="P237" s="48" t="str">
        <f t="shared" si="56"/>
        <v/>
      </c>
      <c r="Q237" s="37" t="str">
        <f t="shared" si="57"/>
        <v/>
      </c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2.0" customHeight="1">
      <c r="A238" s="22"/>
      <c r="B238" s="4"/>
      <c r="C238" s="10"/>
      <c r="D238" s="9"/>
      <c r="E238" s="9"/>
      <c r="F238" s="43"/>
      <c r="G238" s="44"/>
      <c r="H238" s="54" t="s">
        <v>79</v>
      </c>
      <c r="I238" s="60">
        <v>11800.0</v>
      </c>
      <c r="J238" s="35"/>
      <c r="K238" s="34"/>
      <c r="L238" s="61"/>
      <c r="M238" s="84"/>
      <c r="N238" s="10"/>
      <c r="O238" s="10"/>
      <c r="P238" s="48" t="str">
        <f t="shared" si="56"/>
        <v/>
      </c>
      <c r="Q238" s="37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2.0" customHeight="1">
      <c r="A239" s="22"/>
      <c r="B239" s="4"/>
      <c r="C239" s="10"/>
      <c r="D239" s="9"/>
      <c r="E239" s="9"/>
      <c r="F239" s="43"/>
      <c r="G239" s="189">
        <v>45370.0</v>
      </c>
      <c r="H239" s="54" t="s">
        <v>134</v>
      </c>
      <c r="I239" s="60">
        <v>4000.0</v>
      </c>
      <c r="J239" s="35"/>
      <c r="K239" s="34"/>
      <c r="L239" s="61"/>
      <c r="M239" s="84"/>
      <c r="N239" s="10"/>
      <c r="O239" s="10"/>
      <c r="P239" s="48"/>
      <c r="Q239" s="37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2.0" customHeight="1">
      <c r="A240" s="22"/>
      <c r="B240" s="4"/>
      <c r="C240" s="10"/>
      <c r="D240" s="9"/>
      <c r="E240" s="9"/>
      <c r="F240" s="43"/>
      <c r="G240" s="44"/>
      <c r="H240" s="54" t="s">
        <v>135</v>
      </c>
      <c r="I240" s="60">
        <v>2700.0</v>
      </c>
      <c r="J240" s="35"/>
      <c r="K240" s="34"/>
      <c r="L240" s="61"/>
      <c r="M240" s="84"/>
      <c r="N240" s="10"/>
      <c r="O240" s="10"/>
      <c r="P240" s="48" t="str">
        <f t="shared" ref="P240:P245" si="58">IF(COUNTIF(H233,"*vale*"),I233,"")</f>
        <v/>
      </c>
      <c r="Q240" s="37" t="str">
        <f t="shared" ref="Q240:Q245" si="59">IF(COUNTIF(H232,"*vale*"),MID(H232,5,70),"")</f>
        <v/>
      </c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2.0" customHeight="1">
      <c r="A241" s="22"/>
      <c r="B241" s="4"/>
      <c r="C241" s="10"/>
      <c r="D241" s="9"/>
      <c r="E241" s="9"/>
      <c r="F241" s="43"/>
      <c r="G241" s="44"/>
      <c r="H241" s="54" t="s">
        <v>136</v>
      </c>
      <c r="I241" s="60">
        <v>45600.0</v>
      </c>
      <c r="J241" s="35"/>
      <c r="K241" s="34"/>
      <c r="L241" s="61"/>
      <c r="M241" s="79"/>
      <c r="N241" s="10"/>
      <c r="O241" s="10"/>
      <c r="P241" s="48" t="str">
        <f t="shared" si="58"/>
        <v/>
      </c>
      <c r="Q241" s="37" t="str">
        <f t="shared" si="59"/>
        <v/>
      </c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2.0" customHeight="1">
      <c r="A242" s="22"/>
      <c r="B242" s="4"/>
      <c r="C242" s="10"/>
      <c r="D242" s="9"/>
      <c r="E242" s="9" t="s">
        <v>81</v>
      </c>
      <c r="F242" s="43"/>
      <c r="G242" s="229"/>
      <c r="H242" s="54" t="s">
        <v>27</v>
      </c>
      <c r="I242" s="60">
        <v>10000.0</v>
      </c>
      <c r="J242" s="35"/>
      <c r="K242" s="34"/>
      <c r="L242" s="61"/>
      <c r="M242" s="79"/>
      <c r="N242" s="10"/>
      <c r="O242" s="10"/>
      <c r="P242" s="48" t="str">
        <f t="shared" si="58"/>
        <v/>
      </c>
      <c r="Q242" s="37" t="str">
        <f t="shared" si="59"/>
        <v/>
      </c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2.0" customHeight="1">
      <c r="A243" s="22"/>
      <c r="B243" s="4"/>
      <c r="C243" s="10"/>
      <c r="D243" s="9"/>
      <c r="E243" s="9"/>
      <c r="F243" s="43"/>
      <c r="G243" s="44"/>
      <c r="H243" s="54" t="s">
        <v>137</v>
      </c>
      <c r="I243" s="60">
        <v>9000.0</v>
      </c>
      <c r="J243" s="35"/>
      <c r="K243" s="34"/>
      <c r="L243" s="61"/>
      <c r="M243" s="79"/>
      <c r="N243" s="62"/>
      <c r="O243" s="10"/>
      <c r="P243" s="48" t="str">
        <f t="shared" si="58"/>
        <v/>
      </c>
      <c r="Q243" s="37" t="str">
        <f t="shared" si="59"/>
        <v/>
      </c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2.0" customHeight="1">
      <c r="A244" s="22"/>
      <c r="B244" s="4"/>
      <c r="C244" s="10"/>
      <c r="D244" s="9"/>
      <c r="E244" s="9"/>
      <c r="F244" s="43"/>
      <c r="G244" s="44"/>
      <c r="H244" s="54" t="s">
        <v>26</v>
      </c>
      <c r="I244" s="60">
        <v>10250.0</v>
      </c>
      <c r="J244" s="35"/>
      <c r="K244" s="34"/>
      <c r="L244" s="61"/>
      <c r="M244" s="79"/>
      <c r="N244" s="10"/>
      <c r="O244" s="10"/>
      <c r="P244" s="48" t="str">
        <f t="shared" si="58"/>
        <v/>
      </c>
      <c r="Q244" s="37" t="str">
        <f t="shared" si="59"/>
        <v/>
      </c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2.0" customHeight="1">
      <c r="A245" s="22"/>
      <c r="B245" s="4"/>
      <c r="C245" s="10"/>
      <c r="D245" s="9"/>
      <c r="E245" s="9"/>
      <c r="F245" s="43"/>
      <c r="G245" s="226"/>
      <c r="H245" s="54" t="s">
        <v>28</v>
      </c>
      <c r="I245" s="60">
        <v>20000.0</v>
      </c>
      <c r="J245" s="35"/>
      <c r="K245" s="34"/>
      <c r="L245" s="61"/>
      <c r="M245" s="79"/>
      <c r="N245" s="10"/>
      <c r="O245" s="10"/>
      <c r="P245" s="48" t="str">
        <f t="shared" si="58"/>
        <v/>
      </c>
      <c r="Q245" s="37" t="str">
        <f t="shared" si="59"/>
        <v/>
      </c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2.0" customHeight="1">
      <c r="A246" s="22"/>
      <c r="B246" s="4"/>
      <c r="C246" s="10"/>
      <c r="D246" s="9"/>
      <c r="E246" s="9"/>
      <c r="F246" s="43"/>
      <c r="G246" s="44"/>
      <c r="H246" s="54" t="s">
        <v>138</v>
      </c>
      <c r="I246" s="60">
        <v>12600.0</v>
      </c>
      <c r="J246" s="35"/>
      <c r="K246" s="34"/>
      <c r="L246" s="61"/>
      <c r="M246" s="79"/>
      <c r="N246" s="10"/>
      <c r="O246" s="10"/>
      <c r="P246" s="48" t="str">
        <f t="shared" ref="P246:P255" si="60">IF(COUNTIF(H240,"*vale*"),I240,"")</f>
        <v/>
      </c>
      <c r="Q246" s="37" t="str">
        <f t="shared" ref="Q246:Q255" si="61">IF(COUNTIF(H240,"*vale*"),MID(H240,5,70),"")</f>
        <v/>
      </c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2.0" customHeight="1">
      <c r="A247" s="22"/>
      <c r="B247" s="4"/>
      <c r="C247" s="10"/>
      <c r="D247" s="9"/>
      <c r="E247" s="9"/>
      <c r="F247" s="43"/>
      <c r="G247" s="44"/>
      <c r="H247" s="54" t="s">
        <v>139</v>
      </c>
      <c r="I247" s="60">
        <v>20000.0</v>
      </c>
      <c r="J247" s="35"/>
      <c r="K247" s="34"/>
      <c r="L247" s="61"/>
      <c r="M247" s="79"/>
      <c r="N247" s="10"/>
      <c r="O247" s="10"/>
      <c r="P247" s="48" t="str">
        <f t="shared" si="60"/>
        <v/>
      </c>
      <c r="Q247" s="37" t="str">
        <f t="shared" si="61"/>
        <v/>
      </c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2.0" customHeight="1">
      <c r="A248" s="22"/>
      <c r="B248" s="4"/>
      <c r="C248" s="10"/>
      <c r="D248" s="9"/>
      <c r="E248" s="9"/>
      <c r="F248" s="43"/>
      <c r="G248" s="44"/>
      <c r="H248" s="54" t="s">
        <v>31</v>
      </c>
      <c r="I248" s="60">
        <v>20000.0</v>
      </c>
      <c r="J248" s="35"/>
      <c r="K248" s="34"/>
      <c r="L248" s="61"/>
      <c r="M248" s="79"/>
      <c r="N248" s="10"/>
      <c r="O248" s="10"/>
      <c r="P248" s="48">
        <f t="shared" si="60"/>
        <v>10000</v>
      </c>
      <c r="Q248" s="37" t="str">
        <f t="shared" si="61"/>
        <v> tomas rodriguez</v>
      </c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2.0" customHeight="1">
      <c r="A249" s="22"/>
      <c r="B249" s="4"/>
      <c r="C249" s="10"/>
      <c r="D249" s="9"/>
      <c r="E249" s="9"/>
      <c r="F249" s="43"/>
      <c r="G249" s="44"/>
      <c r="H249" s="54" t="s">
        <v>126</v>
      </c>
      <c r="I249" s="60">
        <v>6000.0</v>
      </c>
      <c r="J249" s="35"/>
      <c r="K249" s="34"/>
      <c r="L249" s="61"/>
      <c r="M249" s="79"/>
      <c r="N249" s="62"/>
      <c r="O249" s="10"/>
      <c r="P249" s="48" t="str">
        <f t="shared" si="60"/>
        <v/>
      </c>
      <c r="Q249" s="37" t="str">
        <f t="shared" si="61"/>
        <v/>
      </c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2.0" customHeight="1">
      <c r="A250" s="22"/>
      <c r="B250" s="4"/>
      <c r="C250" s="10"/>
      <c r="D250" s="9"/>
      <c r="E250" s="9"/>
      <c r="F250" s="43"/>
      <c r="G250" s="44"/>
      <c r="H250" s="54" t="s">
        <v>128</v>
      </c>
      <c r="I250" s="60">
        <v>6000.0</v>
      </c>
      <c r="J250" s="35"/>
      <c r="K250" s="34"/>
      <c r="L250" s="61"/>
      <c r="M250" s="79"/>
      <c r="N250" s="10"/>
      <c r="O250" s="10"/>
      <c r="P250" s="48" t="str">
        <f t="shared" si="60"/>
        <v/>
      </c>
      <c r="Q250" s="37" t="str">
        <f t="shared" si="61"/>
        <v/>
      </c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2.0" customHeight="1">
      <c r="A251" s="22"/>
      <c r="B251" s="4"/>
      <c r="C251" s="10"/>
      <c r="D251" s="9"/>
      <c r="E251" s="9"/>
      <c r="F251" s="43"/>
      <c r="G251" s="44"/>
      <c r="H251" s="54" t="s">
        <v>129</v>
      </c>
      <c r="I251" s="60">
        <v>5000.0</v>
      </c>
      <c r="J251" s="35"/>
      <c r="K251" s="34"/>
      <c r="L251" s="61"/>
      <c r="M251" s="79"/>
      <c r="N251" s="10"/>
      <c r="O251" s="10"/>
      <c r="P251" s="48">
        <f t="shared" si="60"/>
        <v>20000</v>
      </c>
      <c r="Q251" s="37" t="str">
        <f t="shared" si="61"/>
        <v> osvaldo peruzzi</v>
      </c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2.0" customHeight="1">
      <c r="A252" s="22"/>
      <c r="B252" s="4"/>
      <c r="C252" s="10"/>
      <c r="D252" s="9"/>
      <c r="E252" s="9"/>
      <c r="F252" s="43"/>
      <c r="G252" s="44"/>
      <c r="H252" s="54" t="s">
        <v>33</v>
      </c>
      <c r="I252" s="60">
        <v>10000.0</v>
      </c>
      <c r="J252" s="35"/>
      <c r="K252" s="34"/>
      <c r="L252" s="61"/>
      <c r="M252" s="79"/>
      <c r="N252" s="10"/>
      <c r="O252" s="10"/>
      <c r="P252" s="48" t="str">
        <f t="shared" si="60"/>
        <v/>
      </c>
      <c r="Q252" s="37" t="str">
        <f t="shared" si="61"/>
        <v/>
      </c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2.0" customHeight="1">
      <c r="A253" s="22"/>
      <c r="B253" s="4"/>
      <c r="C253" s="10"/>
      <c r="D253" s="9"/>
      <c r="E253" s="9"/>
      <c r="F253" s="43"/>
      <c r="G253" s="44"/>
      <c r="H253" s="54" t="s">
        <v>38</v>
      </c>
      <c r="I253" s="35"/>
      <c r="J253" s="35"/>
      <c r="K253" s="34"/>
      <c r="L253" s="101">
        <v>348500.0</v>
      </c>
      <c r="M253" s="79"/>
      <c r="N253" s="10"/>
      <c r="O253" s="10"/>
      <c r="P253" s="48">
        <f t="shared" si="60"/>
        <v>20000</v>
      </c>
      <c r="Q253" s="37" t="str">
        <f t="shared" si="61"/>
        <v> aldana alvarez</v>
      </c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2.0" customHeight="1">
      <c r="A254" s="22"/>
      <c r="B254" s="4"/>
      <c r="C254" s="10"/>
      <c r="D254" s="9"/>
      <c r="E254" s="9"/>
      <c r="F254" s="43"/>
      <c r="G254" s="189">
        <v>45371.0</v>
      </c>
      <c r="H254" s="54" t="s">
        <v>140</v>
      </c>
      <c r="I254" s="60">
        <v>260320.0</v>
      </c>
      <c r="J254" s="35"/>
      <c r="K254" s="34"/>
      <c r="L254" s="61"/>
      <c r="M254" s="79"/>
      <c r="N254" s="10"/>
      <c r="O254" s="10"/>
      <c r="P254" s="48">
        <f t="shared" si="60"/>
        <v>20000</v>
      </c>
      <c r="Q254" s="37" t="str">
        <f t="shared" si="61"/>
        <v> carlos carballo </v>
      </c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2.0" customHeight="1">
      <c r="A255" s="22"/>
      <c r="B255" s="4"/>
      <c r="C255" s="10"/>
      <c r="D255" s="9"/>
      <c r="E255" s="9"/>
      <c r="F255" s="43"/>
      <c r="G255" s="44"/>
      <c r="H255" s="54" t="s">
        <v>50</v>
      </c>
      <c r="I255" s="60">
        <v>121000.0</v>
      </c>
      <c r="J255" s="35"/>
      <c r="K255" s="34"/>
      <c r="L255" s="61"/>
      <c r="M255" s="79"/>
      <c r="N255" s="10"/>
      <c r="O255" s="10"/>
      <c r="P255" s="48" t="str">
        <f t="shared" si="60"/>
        <v/>
      </c>
      <c r="Q255" s="37" t="str">
        <f t="shared" si="61"/>
        <v/>
      </c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2.0" customHeight="1">
      <c r="A256" s="22"/>
      <c r="B256" s="4"/>
      <c r="C256" s="10"/>
      <c r="D256" s="9"/>
      <c r="E256" s="9"/>
      <c r="F256" s="43"/>
      <c r="G256" s="44"/>
      <c r="H256" s="54" t="s">
        <v>74</v>
      </c>
      <c r="I256" s="60">
        <v>23480.0</v>
      </c>
      <c r="J256" s="35"/>
      <c r="K256" s="34"/>
      <c r="L256" s="61"/>
      <c r="M256" s="79"/>
      <c r="N256" s="10"/>
      <c r="O256" s="10"/>
      <c r="P256" s="48"/>
      <c r="Q256" s="37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2.0" customHeight="1">
      <c r="A257" s="22"/>
      <c r="B257" s="4"/>
      <c r="C257" s="10"/>
      <c r="D257" s="9"/>
      <c r="E257" s="9"/>
      <c r="F257" s="43"/>
      <c r="G257" s="189">
        <v>45372.0</v>
      </c>
      <c r="H257" s="54" t="s">
        <v>141</v>
      </c>
      <c r="I257" s="60">
        <v>72280.0</v>
      </c>
      <c r="J257" s="35"/>
      <c r="K257" s="34"/>
      <c r="L257" s="61"/>
      <c r="M257" s="79"/>
      <c r="N257" s="10"/>
      <c r="O257" s="10"/>
      <c r="P257" s="48">
        <f t="shared" ref="P257:P265" si="62">IF(COUNTIF(H251,"*vale*"),I251,"")</f>
        <v>5000</v>
      </c>
      <c r="Q257" s="37" t="str">
        <f t="shared" ref="Q257:Q265" si="63">IF(COUNTIF(H251,"*vale*"),MID(H251,5,70),"")</f>
        <v> ramon quiroz</v>
      </c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2.0" customHeight="1">
      <c r="A258" s="22"/>
      <c r="B258" s="4"/>
      <c r="C258" s="10"/>
      <c r="D258" s="9"/>
      <c r="E258" s="9"/>
      <c r="F258" s="43"/>
      <c r="G258" s="189">
        <v>45371.0</v>
      </c>
      <c r="H258" s="54" t="s">
        <v>142</v>
      </c>
      <c r="I258" s="60">
        <v>7000.0</v>
      </c>
      <c r="J258" s="35"/>
      <c r="K258" s="34"/>
      <c r="L258" s="61"/>
      <c r="M258" s="79"/>
      <c r="N258" s="10"/>
      <c r="O258" s="10"/>
      <c r="P258" s="48" t="str">
        <f t="shared" si="62"/>
        <v/>
      </c>
      <c r="Q258" s="37" t="str">
        <f t="shared" si="63"/>
        <v/>
      </c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2.0" customHeight="1">
      <c r="A259" s="22"/>
      <c r="B259" s="4"/>
      <c r="C259" s="10"/>
      <c r="D259" s="9"/>
      <c r="E259" s="9"/>
      <c r="F259" s="43"/>
      <c r="G259" s="44"/>
      <c r="H259" s="54" t="s">
        <v>26</v>
      </c>
      <c r="I259" s="60">
        <v>6500.0</v>
      </c>
      <c r="J259" s="35"/>
      <c r="K259" s="34"/>
      <c r="L259" s="61"/>
      <c r="M259" s="79"/>
      <c r="N259" s="10"/>
      <c r="O259" s="10"/>
      <c r="P259" s="48" t="str">
        <f t="shared" si="62"/>
        <v/>
      </c>
      <c r="Q259" s="37" t="str">
        <f t="shared" si="63"/>
        <v/>
      </c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2.0" customHeight="1">
      <c r="A260" s="22"/>
      <c r="B260" s="4"/>
      <c r="C260" s="10"/>
      <c r="D260" s="9"/>
      <c r="E260" s="9"/>
      <c r="F260" s="43"/>
      <c r="G260" s="44"/>
      <c r="H260" s="54" t="s">
        <v>106</v>
      </c>
      <c r="I260" s="60">
        <v>8730.0</v>
      </c>
      <c r="J260" s="35"/>
      <c r="K260" s="34"/>
      <c r="L260" s="61"/>
      <c r="M260" s="79"/>
      <c r="N260" s="10"/>
      <c r="O260" s="10"/>
      <c r="P260" s="48" t="str">
        <f t="shared" si="62"/>
        <v/>
      </c>
      <c r="Q260" s="37" t="str">
        <f t="shared" si="63"/>
        <v/>
      </c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2.0" customHeight="1">
      <c r="A261" s="22"/>
      <c r="B261" s="4"/>
      <c r="C261" s="10"/>
      <c r="D261" s="9"/>
      <c r="E261" s="9"/>
      <c r="F261" s="43"/>
      <c r="G261" s="44"/>
      <c r="H261" s="54" t="s">
        <v>117</v>
      </c>
      <c r="I261" s="60">
        <v>5100.0</v>
      </c>
      <c r="J261" s="35"/>
      <c r="K261" s="34"/>
      <c r="L261" s="61"/>
      <c r="M261" s="79"/>
      <c r="N261" s="10"/>
      <c r="O261" s="10"/>
      <c r="P261" s="48" t="str">
        <f t="shared" si="62"/>
        <v/>
      </c>
      <c r="Q261" s="37" t="str">
        <f t="shared" si="63"/>
        <v/>
      </c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2.0" customHeight="1">
      <c r="A262" s="22"/>
      <c r="B262" s="4"/>
      <c r="C262" s="10"/>
      <c r="D262" s="9"/>
      <c r="E262" s="9"/>
      <c r="F262" s="43"/>
      <c r="G262" s="44"/>
      <c r="H262" s="54" t="s">
        <v>96</v>
      </c>
      <c r="I262" s="60">
        <v>5940.0</v>
      </c>
      <c r="J262" s="35"/>
      <c r="K262" s="34"/>
      <c r="L262" s="61"/>
      <c r="M262" s="79"/>
      <c r="N262" s="10"/>
      <c r="O262" s="10"/>
      <c r="P262" s="48" t="str">
        <f t="shared" si="62"/>
        <v/>
      </c>
      <c r="Q262" s="37" t="str">
        <f t="shared" si="63"/>
        <v/>
      </c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2.0" customHeight="1">
      <c r="A263" s="22"/>
      <c r="B263" s="4"/>
      <c r="C263" s="10"/>
      <c r="D263" s="9"/>
      <c r="E263" s="9"/>
      <c r="F263" s="43"/>
      <c r="G263" s="44"/>
      <c r="H263" s="54" t="s">
        <v>108</v>
      </c>
      <c r="I263" s="60">
        <v>10000.0</v>
      </c>
      <c r="J263" s="35"/>
      <c r="K263" s="34"/>
      <c r="L263" s="61"/>
      <c r="M263" s="79"/>
      <c r="N263" s="10"/>
      <c r="O263" s="10"/>
      <c r="P263" s="48" t="str">
        <f t="shared" si="62"/>
        <v/>
      </c>
      <c r="Q263" s="37" t="str">
        <f t="shared" si="63"/>
        <v/>
      </c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2.0" customHeight="1">
      <c r="A264" s="22"/>
      <c r="B264" s="4"/>
      <c r="C264" s="10"/>
      <c r="D264" s="9"/>
      <c r="E264" s="9"/>
      <c r="F264" s="43"/>
      <c r="G264" s="185"/>
      <c r="H264" s="54" t="s">
        <v>72</v>
      </c>
      <c r="I264" s="60">
        <v>5000.0</v>
      </c>
      <c r="J264" s="35"/>
      <c r="K264" s="34"/>
      <c r="L264" s="61"/>
      <c r="M264" s="79"/>
      <c r="N264" s="10"/>
      <c r="O264" s="10"/>
      <c r="P264" s="48" t="str">
        <f t="shared" si="62"/>
        <v/>
      </c>
      <c r="Q264" s="37" t="str">
        <f t="shared" si="63"/>
        <v/>
      </c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2.0" customHeight="1">
      <c r="A265" s="22"/>
      <c r="B265" s="4"/>
      <c r="C265" s="10"/>
      <c r="D265" s="9"/>
      <c r="E265" s="9"/>
      <c r="F265" s="43"/>
      <c r="G265" s="44"/>
      <c r="H265" s="54" t="s">
        <v>48</v>
      </c>
      <c r="I265" s="60">
        <v>5000.0</v>
      </c>
      <c r="J265" s="35"/>
      <c r="K265" s="34"/>
      <c r="L265" s="61"/>
      <c r="M265" s="79"/>
      <c r="N265" s="10"/>
      <c r="O265" s="10"/>
      <c r="P265" s="48" t="str">
        <f t="shared" si="62"/>
        <v/>
      </c>
      <c r="Q265" s="37" t="str">
        <f t="shared" si="63"/>
        <v/>
      </c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2.0" customHeight="1">
      <c r="A266" s="22"/>
      <c r="B266" s="4"/>
      <c r="C266" s="10"/>
      <c r="D266" s="9"/>
      <c r="E266" s="9"/>
      <c r="F266" s="43"/>
      <c r="G266" s="44"/>
      <c r="H266" s="54" t="s">
        <v>126</v>
      </c>
      <c r="I266" s="60">
        <v>6000.0</v>
      </c>
      <c r="J266" s="35"/>
      <c r="K266" s="34"/>
      <c r="L266" s="61"/>
      <c r="M266" s="79"/>
      <c r="N266" s="10"/>
      <c r="O266" s="10"/>
      <c r="P266" s="48" t="str">
        <f t="shared" ref="P266:P271" si="64">IF(COUNTIF(H261,"*vale*"),I261,"")</f>
        <v/>
      </c>
      <c r="Q266" s="37" t="str">
        <f t="shared" ref="Q266:Q271" si="65">IF(COUNTIF(H261,"*vale*"),MID(H261,5,70),"")</f>
        <v/>
      </c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2.0" customHeight="1">
      <c r="A267" s="22"/>
      <c r="B267" s="4"/>
      <c r="C267" s="10"/>
      <c r="D267" s="9"/>
      <c r="E267" s="9"/>
      <c r="F267" s="43"/>
      <c r="G267" s="44"/>
      <c r="H267" s="54" t="s">
        <v>31</v>
      </c>
      <c r="I267" s="60">
        <v>20000.0</v>
      </c>
      <c r="J267" s="35"/>
      <c r="K267" s="34"/>
      <c r="L267" s="61"/>
      <c r="M267" s="79"/>
      <c r="N267" s="10"/>
      <c r="O267" s="10"/>
      <c r="P267" s="48" t="str">
        <f t="shared" si="64"/>
        <v/>
      </c>
      <c r="Q267" s="37" t="str">
        <f t="shared" si="65"/>
        <v/>
      </c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2.0" customHeight="1">
      <c r="A268" s="22"/>
      <c r="B268" s="4"/>
      <c r="C268" s="10"/>
      <c r="D268" s="9"/>
      <c r="E268" s="9"/>
      <c r="F268" s="43"/>
      <c r="G268" s="44"/>
      <c r="H268" s="54" t="s">
        <v>38</v>
      </c>
      <c r="I268" s="35"/>
      <c r="J268" s="35"/>
      <c r="K268" s="34"/>
      <c r="L268" s="101">
        <v>221000.0</v>
      </c>
      <c r="M268" s="79"/>
      <c r="N268" s="10"/>
      <c r="O268" s="10"/>
      <c r="P268" s="48">
        <f t="shared" si="64"/>
        <v>10000</v>
      </c>
      <c r="Q268" s="37" t="str">
        <f t="shared" si="65"/>
        <v> facu luna</v>
      </c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2.0" customHeight="1">
      <c r="A269" s="22"/>
      <c r="B269" s="4"/>
      <c r="C269" s="10"/>
      <c r="D269" s="9"/>
      <c r="E269" s="9"/>
      <c r="F269" s="43"/>
      <c r="G269" s="189">
        <v>45372.0</v>
      </c>
      <c r="H269" s="54" t="s">
        <v>73</v>
      </c>
      <c r="I269" s="60">
        <v>136607.5</v>
      </c>
      <c r="J269" s="35"/>
      <c r="K269" s="34"/>
      <c r="L269" s="61"/>
      <c r="M269" s="79"/>
      <c r="N269" s="10"/>
      <c r="O269" s="10"/>
      <c r="P269" s="48">
        <f t="shared" si="64"/>
        <v>5000</v>
      </c>
      <c r="Q269" s="37" t="str">
        <f t="shared" si="65"/>
        <v> nicolas pimentel</v>
      </c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2.0" customHeight="1">
      <c r="A270" s="22"/>
      <c r="B270" s="4"/>
      <c r="C270" s="10"/>
      <c r="D270" s="9"/>
      <c r="E270" s="9"/>
      <c r="F270" s="43"/>
      <c r="G270" s="44"/>
      <c r="H270" s="54" t="s">
        <v>80</v>
      </c>
      <c r="I270" s="60">
        <v>85000.0</v>
      </c>
      <c r="J270" s="35"/>
      <c r="K270" s="34"/>
      <c r="L270" s="61"/>
      <c r="M270" s="79"/>
      <c r="N270" s="10"/>
      <c r="O270" s="62"/>
      <c r="P270" s="48">
        <f t="shared" si="64"/>
        <v>5000</v>
      </c>
      <c r="Q270" s="37" t="str">
        <f t="shared" si="65"/>
        <v> milagros olea</v>
      </c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2.0" customHeight="1">
      <c r="A271" s="22"/>
      <c r="B271" s="4"/>
      <c r="C271" s="10"/>
      <c r="D271" s="9"/>
      <c r="E271" s="9"/>
      <c r="F271" s="43"/>
      <c r="G271" s="189">
        <v>45372.0</v>
      </c>
      <c r="H271" s="54" t="s">
        <v>88</v>
      </c>
      <c r="I271" s="60">
        <v>16200.0</v>
      </c>
      <c r="J271" s="35"/>
      <c r="K271" s="34"/>
      <c r="L271" s="61"/>
      <c r="M271" s="79"/>
      <c r="N271" s="10"/>
      <c r="O271" s="10"/>
      <c r="P271" s="48" t="str">
        <f t="shared" si="64"/>
        <v/>
      </c>
      <c r="Q271" s="37" t="str">
        <f t="shared" si="65"/>
        <v/>
      </c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2.0" customHeight="1">
      <c r="A272" s="22"/>
      <c r="B272" s="4"/>
      <c r="C272" s="10"/>
      <c r="D272" s="9"/>
      <c r="E272" s="9"/>
      <c r="F272" s="43"/>
      <c r="G272" s="44"/>
      <c r="H272" s="54" t="s">
        <v>26</v>
      </c>
      <c r="I272" s="60">
        <v>10500.0</v>
      </c>
      <c r="J272" s="35"/>
      <c r="K272" s="34"/>
      <c r="L272" s="61"/>
      <c r="M272" s="79"/>
      <c r="N272" s="10"/>
      <c r="O272" s="10"/>
      <c r="P272" s="48" t="str">
        <f t="shared" ref="P272:P280" si="66">IF(COUNTIF(H266,"*vale*"),I266,"")</f>
        <v/>
      </c>
      <c r="Q272" s="37" t="str">
        <f t="shared" ref="Q272:Q280" si="67">IF(COUNTIF(H266,"*vale*"),MID(H266,5,70),"")</f>
        <v/>
      </c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2.0" customHeight="1">
      <c r="A273" s="22"/>
      <c r="B273" s="4"/>
      <c r="C273" s="10"/>
      <c r="D273" s="9"/>
      <c r="E273" s="9"/>
      <c r="F273" s="43"/>
      <c r="G273" s="44"/>
      <c r="H273" s="54" t="s">
        <v>143</v>
      </c>
      <c r="I273" s="60">
        <v>46000.0</v>
      </c>
      <c r="J273" s="35"/>
      <c r="K273" s="34"/>
      <c r="L273" s="61"/>
      <c r="M273" s="79"/>
      <c r="N273" s="10"/>
      <c r="O273" s="10"/>
      <c r="P273" s="48">
        <f t="shared" si="66"/>
        <v>20000</v>
      </c>
      <c r="Q273" s="37" t="str">
        <f t="shared" si="67"/>
        <v> carlos carballo </v>
      </c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2.0" customHeight="1">
      <c r="A274" s="22"/>
      <c r="B274" s="4"/>
      <c r="C274" s="10"/>
      <c r="D274" s="9"/>
      <c r="E274" s="9"/>
      <c r="F274" s="43"/>
      <c r="G274" s="44"/>
      <c r="H274" s="54" t="s">
        <v>35</v>
      </c>
      <c r="I274" s="60">
        <v>10000.0</v>
      </c>
      <c r="J274" s="35"/>
      <c r="K274" s="34"/>
      <c r="L274" s="61"/>
      <c r="M274" s="79"/>
      <c r="N274" s="62"/>
      <c r="O274" s="62"/>
      <c r="P274" s="48" t="str">
        <f t="shared" si="66"/>
        <v/>
      </c>
      <c r="Q274" s="37" t="str">
        <f t="shared" si="67"/>
        <v/>
      </c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2.0" customHeight="1">
      <c r="A275" s="22"/>
      <c r="B275" s="4"/>
      <c r="C275" s="10"/>
      <c r="D275" s="9"/>
      <c r="E275" s="9"/>
      <c r="F275" s="43"/>
      <c r="G275" s="44"/>
      <c r="H275" s="54" t="s">
        <v>72</v>
      </c>
      <c r="I275" s="60">
        <v>10000.0</v>
      </c>
      <c r="J275" s="35"/>
      <c r="K275" s="34"/>
      <c r="L275" s="61"/>
      <c r="M275" s="79"/>
      <c r="N275" s="10"/>
      <c r="O275" s="10"/>
      <c r="P275" s="48" t="str">
        <f t="shared" si="66"/>
        <v/>
      </c>
      <c r="Q275" s="37" t="str">
        <f t="shared" si="67"/>
        <v/>
      </c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2.0" customHeight="1">
      <c r="A276" s="22"/>
      <c r="B276" s="4"/>
      <c r="C276" s="10"/>
      <c r="D276" s="9"/>
      <c r="E276" s="9"/>
      <c r="F276" s="43"/>
      <c r="G276" s="44"/>
      <c r="H276" s="54" t="s">
        <v>144</v>
      </c>
      <c r="I276" s="60">
        <v>29200.0</v>
      </c>
      <c r="J276" s="35"/>
      <c r="K276" s="34"/>
      <c r="L276" s="61"/>
      <c r="M276" s="79"/>
      <c r="N276" s="10"/>
      <c r="O276" s="10"/>
      <c r="P276" s="48" t="str">
        <f t="shared" si="66"/>
        <v/>
      </c>
      <c r="Q276" s="37" t="str">
        <f t="shared" si="67"/>
        <v/>
      </c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2.0" customHeight="1">
      <c r="A277" s="22"/>
      <c r="B277" s="4"/>
      <c r="C277" s="10"/>
      <c r="D277" s="9"/>
      <c r="E277" s="9"/>
      <c r="F277" s="43"/>
      <c r="G277" s="44"/>
      <c r="H277" s="54" t="s">
        <v>47</v>
      </c>
      <c r="I277" s="60">
        <v>10000.0</v>
      </c>
      <c r="J277" s="35"/>
      <c r="K277" s="34"/>
      <c r="L277" s="61"/>
      <c r="M277" s="79"/>
      <c r="N277" s="10"/>
      <c r="O277" s="10"/>
      <c r="P277" s="48" t="str">
        <f t="shared" si="66"/>
        <v/>
      </c>
      <c r="Q277" s="37" t="str">
        <f t="shared" si="67"/>
        <v/>
      </c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2.0" customHeight="1">
      <c r="A278" s="22"/>
      <c r="B278" s="4"/>
      <c r="C278" s="10"/>
      <c r="D278" s="9"/>
      <c r="E278" s="9"/>
      <c r="F278" s="43"/>
      <c r="G278" s="44"/>
      <c r="H278" s="54" t="s">
        <v>27</v>
      </c>
      <c r="I278" s="60">
        <v>5000.0</v>
      </c>
      <c r="J278" s="35"/>
      <c r="K278" s="34"/>
      <c r="L278" s="61"/>
      <c r="M278" s="79"/>
      <c r="N278" s="10"/>
      <c r="O278" s="10"/>
      <c r="P278" s="48" t="str">
        <f t="shared" si="66"/>
        <v/>
      </c>
      <c r="Q278" s="37" t="str">
        <f t="shared" si="67"/>
        <v/>
      </c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2.0" customHeight="1">
      <c r="A279" s="22"/>
      <c r="B279" s="4"/>
      <c r="C279" s="10"/>
      <c r="D279" s="9"/>
      <c r="E279" s="9"/>
      <c r="F279" s="43"/>
      <c r="G279" s="44"/>
      <c r="H279" s="54" t="s">
        <v>145</v>
      </c>
      <c r="I279" s="60">
        <v>14420.0</v>
      </c>
      <c r="J279" s="35"/>
      <c r="K279" s="34"/>
      <c r="L279" s="61"/>
      <c r="M279" s="79"/>
      <c r="N279" s="10"/>
      <c r="O279" s="10"/>
      <c r="P279" s="48" t="str">
        <f t="shared" si="66"/>
        <v/>
      </c>
      <c r="Q279" s="37" t="str">
        <f t="shared" si="67"/>
        <v/>
      </c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2.0" customHeight="1">
      <c r="A280" s="22"/>
      <c r="B280" s="4"/>
      <c r="C280" s="10"/>
      <c r="D280" s="9"/>
      <c r="E280" s="9"/>
      <c r="F280" s="43"/>
      <c r="G280" s="44"/>
      <c r="H280" s="54" t="s">
        <v>33</v>
      </c>
      <c r="I280" s="60">
        <v>10000.0</v>
      </c>
      <c r="J280" s="35"/>
      <c r="K280" s="34"/>
      <c r="L280" s="61"/>
      <c r="M280" s="79"/>
      <c r="N280" s="62"/>
      <c r="O280" s="10"/>
      <c r="P280" s="48">
        <f t="shared" si="66"/>
        <v>10000</v>
      </c>
      <c r="Q280" s="37" t="str">
        <f t="shared" si="67"/>
        <v> carlos reyes</v>
      </c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2.0" customHeight="1">
      <c r="A281" s="22"/>
      <c r="B281" s="4"/>
      <c r="C281" s="10"/>
      <c r="D281" s="9"/>
      <c r="E281" s="9"/>
      <c r="F281" s="43"/>
      <c r="G281" s="44"/>
      <c r="H281" s="103" t="s">
        <v>128</v>
      </c>
      <c r="I281" s="104">
        <v>6000.0</v>
      </c>
      <c r="J281" s="99"/>
      <c r="K281" s="100"/>
      <c r="L281" s="61"/>
      <c r="M281" s="79"/>
      <c r="N281" s="10"/>
      <c r="O281" s="10"/>
      <c r="P281" s="48"/>
      <c r="Q281" s="37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2.0" customHeight="1">
      <c r="A282" s="22"/>
      <c r="B282" s="4"/>
      <c r="C282" s="10"/>
      <c r="D282" s="9"/>
      <c r="E282" s="9"/>
      <c r="F282" s="43"/>
      <c r="G282" s="44"/>
      <c r="H282" s="103" t="s">
        <v>126</v>
      </c>
      <c r="I282" s="222">
        <v>6000.0</v>
      </c>
      <c r="J282" s="99"/>
      <c r="K282" s="100"/>
      <c r="L282" s="61"/>
      <c r="M282" s="79"/>
      <c r="N282" s="10"/>
      <c r="O282" s="10"/>
      <c r="P282" s="48"/>
      <c r="Q282" s="37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2.0" customHeight="1">
      <c r="A283" s="22"/>
      <c r="B283" s="4"/>
      <c r="C283" s="10"/>
      <c r="D283" s="9"/>
      <c r="E283" s="9"/>
      <c r="F283" s="43"/>
      <c r="G283" s="44"/>
      <c r="H283" s="54" t="s">
        <v>38</v>
      </c>
      <c r="I283" s="35"/>
      <c r="J283" s="35"/>
      <c r="K283" s="34"/>
      <c r="L283" s="101">
        <v>357000.0</v>
      </c>
      <c r="M283" s="79"/>
      <c r="N283" s="10"/>
      <c r="O283" s="10"/>
      <c r="P283" s="48"/>
      <c r="Q283" s="37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2.0" customHeight="1">
      <c r="A284" s="22"/>
      <c r="B284" s="4"/>
      <c r="C284" s="10"/>
      <c r="D284" s="9"/>
      <c r="E284" s="9"/>
      <c r="F284" s="43"/>
      <c r="G284" s="189">
        <v>45373.0</v>
      </c>
      <c r="H284" s="54" t="s">
        <v>141</v>
      </c>
      <c r="I284" s="60">
        <v>100760.0</v>
      </c>
      <c r="J284" s="35"/>
      <c r="K284" s="34"/>
      <c r="L284" s="61"/>
      <c r="M284" s="79"/>
      <c r="N284" s="10"/>
      <c r="O284" s="10"/>
      <c r="P284" s="48"/>
      <c r="Q284" s="37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2.0" customHeight="1">
      <c r="A285" s="22"/>
      <c r="B285" s="4"/>
      <c r="C285" s="10"/>
      <c r="D285" s="9"/>
      <c r="E285" s="9"/>
      <c r="F285" s="43"/>
      <c r="G285" s="44"/>
      <c r="H285" s="54" t="s">
        <v>146</v>
      </c>
      <c r="I285" s="60">
        <v>64000.0</v>
      </c>
      <c r="J285" s="35"/>
      <c r="K285" s="34"/>
      <c r="L285" s="61"/>
      <c r="M285" s="79"/>
      <c r="N285" s="10"/>
      <c r="O285" s="10"/>
      <c r="P285" s="48"/>
      <c r="Q285" s="37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2.0" customHeight="1">
      <c r="A286" s="22"/>
      <c r="B286" s="4"/>
      <c r="C286" s="10"/>
      <c r="D286" s="9"/>
      <c r="E286" s="9"/>
      <c r="F286" s="43"/>
      <c r="G286" s="44"/>
      <c r="H286" s="54" t="s">
        <v>147</v>
      </c>
      <c r="I286" s="60">
        <v>20000.0</v>
      </c>
      <c r="J286" s="35"/>
      <c r="K286" s="34"/>
      <c r="L286" s="61"/>
      <c r="M286" s="79"/>
      <c r="N286" s="10"/>
      <c r="O286" s="10"/>
      <c r="P286" s="48" t="str">
        <f>IF(COUNTIF(H280,"*vale*"),I280,"")</f>
        <v/>
      </c>
      <c r="Q286" s="37" t="str">
        <f>IF(COUNTIF(H280,"*vale*"),MID(H280,5,70),"")</f>
        <v/>
      </c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2.0" customHeight="1">
      <c r="A287" s="22"/>
      <c r="B287" s="4"/>
      <c r="C287" s="10"/>
      <c r="D287" s="9"/>
      <c r="E287" s="9"/>
      <c r="F287" s="43"/>
      <c r="G287" s="44"/>
      <c r="H287" s="54" t="s">
        <v>148</v>
      </c>
      <c r="I287" s="60">
        <v>800.0</v>
      </c>
      <c r="J287" s="35"/>
      <c r="K287" s="34"/>
      <c r="L287" s="61"/>
      <c r="M287" s="79"/>
      <c r="N287" s="10"/>
      <c r="O287" s="10"/>
      <c r="P287" s="48"/>
      <c r="Q287" s="37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2.0" customHeight="1">
      <c r="A288" s="22"/>
      <c r="B288" s="4"/>
      <c r="C288" s="10"/>
      <c r="D288" s="9"/>
      <c r="E288" s="9"/>
      <c r="F288" s="43"/>
      <c r="G288" s="44"/>
      <c r="H288" s="54" t="s">
        <v>50</v>
      </c>
      <c r="I288" s="60">
        <v>126000.0</v>
      </c>
      <c r="J288" s="35"/>
      <c r="K288" s="34"/>
      <c r="L288" s="61"/>
      <c r="M288" s="79"/>
      <c r="N288" s="10"/>
      <c r="O288" s="10"/>
      <c r="P288" s="48" t="str">
        <f t="shared" ref="P288:P331" si="68">IF(COUNTIF(H282,"*vale*"),I282,"")</f>
        <v/>
      </c>
      <c r="Q288" s="37" t="str">
        <f t="shared" ref="Q288:Q290" si="69">IF(COUNTIF(H282,"*vale*"),MID(H282,5,70),"")</f>
        <v/>
      </c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2.0" customHeight="1">
      <c r="A289" s="22"/>
      <c r="B289" s="4"/>
      <c r="C289" s="10"/>
      <c r="D289" s="9"/>
      <c r="E289" s="9" t="s">
        <v>81</v>
      </c>
      <c r="F289" s="43"/>
      <c r="G289" s="230">
        <v>45373.0</v>
      </c>
      <c r="H289" s="54" t="s">
        <v>149</v>
      </c>
      <c r="I289" s="60">
        <v>39870.0</v>
      </c>
      <c r="J289" s="35"/>
      <c r="K289" s="34"/>
      <c r="L289" s="61"/>
      <c r="M289" s="79"/>
      <c r="N289" s="10"/>
      <c r="O289" s="10"/>
      <c r="P289" s="48" t="str">
        <f t="shared" si="68"/>
        <v/>
      </c>
      <c r="Q289" s="37" t="str">
        <f t="shared" si="69"/>
        <v/>
      </c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2.0" customHeight="1">
      <c r="A290" s="22"/>
      <c r="B290" s="4"/>
      <c r="C290" s="10"/>
      <c r="D290" s="9"/>
      <c r="E290" s="9"/>
      <c r="F290" s="43"/>
      <c r="G290" s="44"/>
      <c r="H290" s="54" t="s">
        <v>26</v>
      </c>
      <c r="I290" s="60">
        <v>6750.0</v>
      </c>
      <c r="J290" s="35"/>
      <c r="K290" s="34"/>
      <c r="L290" s="61"/>
      <c r="M290" s="79"/>
      <c r="N290" s="10"/>
      <c r="O290" s="10"/>
      <c r="P290" s="48" t="str">
        <f t="shared" si="68"/>
        <v/>
      </c>
      <c r="Q290" s="37" t="str">
        <f t="shared" si="69"/>
        <v/>
      </c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2.0" customHeight="1">
      <c r="A291" s="22"/>
      <c r="B291" s="4"/>
      <c r="C291" s="10"/>
      <c r="D291" s="9"/>
      <c r="E291" s="9"/>
      <c r="F291" s="43"/>
      <c r="G291" s="44"/>
      <c r="H291" s="54" t="s">
        <v>150</v>
      </c>
      <c r="I291" s="60">
        <v>418000.0</v>
      </c>
      <c r="J291" s="35"/>
      <c r="K291" s="34"/>
      <c r="L291" s="61"/>
      <c r="M291" s="79"/>
      <c r="N291" s="10"/>
      <c r="O291" s="10"/>
      <c r="P291" s="48" t="str">
        <f t="shared" si="68"/>
        <v/>
      </c>
      <c r="Q291" s="37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2.0" customHeight="1">
      <c r="A292" s="22"/>
      <c r="B292" s="4"/>
      <c r="C292" s="10"/>
      <c r="D292" s="9"/>
      <c r="E292" s="9"/>
      <c r="F292" s="43"/>
      <c r="G292" s="44"/>
      <c r="H292" s="54" t="s">
        <v>33</v>
      </c>
      <c r="I292" s="60">
        <v>10000.0</v>
      </c>
      <c r="J292" s="35"/>
      <c r="K292" s="34"/>
      <c r="L292" s="61"/>
      <c r="M292" s="79"/>
      <c r="N292" s="10"/>
      <c r="O292" s="10"/>
      <c r="P292" s="48" t="str">
        <f t="shared" si="68"/>
        <v/>
      </c>
      <c r="Q292" s="37" t="str">
        <f>IF(COUNTIF(H286,"*vale*"),MID(H286,5,70),"")</f>
        <v/>
      </c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2.0" customHeight="1">
      <c r="A293" s="22"/>
      <c r="B293" s="4"/>
      <c r="C293" s="10"/>
      <c r="D293" s="9"/>
      <c r="E293" s="9"/>
      <c r="F293" s="43"/>
      <c r="G293" s="44"/>
      <c r="H293" s="54" t="s">
        <v>126</v>
      </c>
      <c r="I293" s="60">
        <v>6000.0</v>
      </c>
      <c r="J293" s="35"/>
      <c r="K293" s="34"/>
      <c r="L293" s="61"/>
      <c r="M293" s="79"/>
      <c r="N293" s="10"/>
      <c r="O293" s="10"/>
      <c r="P293" s="48" t="str">
        <f t="shared" si="68"/>
        <v/>
      </c>
      <c r="Q293" s="37" t="str">
        <f t="shared" ref="Q293:Q297" si="70">IF(COUNTIF(H288,"*vale*"),MID(H288,5,70),"")</f>
        <v/>
      </c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2.0" customHeight="1">
      <c r="A294" s="22"/>
      <c r="B294" s="4"/>
      <c r="C294" s="10"/>
      <c r="D294" s="9"/>
      <c r="E294" s="9"/>
      <c r="F294" s="43"/>
      <c r="G294" s="44"/>
      <c r="H294" s="54" t="s">
        <v>129</v>
      </c>
      <c r="I294" s="60">
        <v>10000.0</v>
      </c>
      <c r="J294" s="35"/>
      <c r="K294" s="34"/>
      <c r="L294" s="61"/>
      <c r="M294" s="79"/>
      <c r="N294" s="10"/>
      <c r="O294" s="10"/>
      <c r="P294" s="48" t="str">
        <f t="shared" si="68"/>
        <v/>
      </c>
      <c r="Q294" s="37" t="str">
        <f t="shared" si="70"/>
        <v/>
      </c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2.0" customHeight="1">
      <c r="A295" s="22"/>
      <c r="B295" s="4"/>
      <c r="C295" s="10"/>
      <c r="D295" s="9"/>
      <c r="E295" s="9"/>
      <c r="F295" s="43"/>
      <c r="G295" s="44"/>
      <c r="H295" s="54" t="s">
        <v>63</v>
      </c>
      <c r="I295" s="60">
        <v>10000.0</v>
      </c>
      <c r="J295" s="35"/>
      <c r="K295" s="34"/>
      <c r="L295" s="61"/>
      <c r="M295" s="79"/>
      <c r="N295" s="10"/>
      <c r="O295" s="10"/>
      <c r="P295" s="48" t="str">
        <f t="shared" si="68"/>
        <v/>
      </c>
      <c r="Q295" s="37" t="str">
        <f t="shared" si="70"/>
        <v/>
      </c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2.0" customHeight="1">
      <c r="A296" s="22"/>
      <c r="B296" s="4"/>
      <c r="C296" s="10"/>
      <c r="D296" s="9"/>
      <c r="E296" s="9"/>
      <c r="F296" s="43"/>
      <c r="G296" s="44"/>
      <c r="H296" s="54" t="s">
        <v>151</v>
      </c>
      <c r="I296" s="60">
        <v>10000.0</v>
      </c>
      <c r="J296" s="35"/>
      <c r="K296" s="34"/>
      <c r="L296" s="61"/>
      <c r="M296" s="84"/>
      <c r="N296" s="62"/>
      <c r="O296" s="10"/>
      <c r="P296" s="48" t="str">
        <f t="shared" si="68"/>
        <v/>
      </c>
      <c r="Q296" s="37" t="str">
        <f t="shared" si="70"/>
        <v/>
      </c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2.0" customHeight="1">
      <c r="A297" s="22"/>
      <c r="B297" s="4"/>
      <c r="C297" s="10"/>
      <c r="D297" s="9"/>
      <c r="E297" s="9"/>
      <c r="F297" s="43"/>
      <c r="G297" s="44"/>
      <c r="H297" s="54" t="s">
        <v>38</v>
      </c>
      <c r="I297" s="35"/>
      <c r="J297" s="35"/>
      <c r="K297" s="34"/>
      <c r="L297" s="101">
        <v>229500.0</v>
      </c>
      <c r="M297" s="79"/>
      <c r="N297" s="10"/>
      <c r="O297" s="10"/>
      <c r="P297" s="48" t="str">
        <f t="shared" si="68"/>
        <v/>
      </c>
      <c r="Q297" s="37" t="str">
        <f t="shared" si="70"/>
        <v/>
      </c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2.0" customHeight="1">
      <c r="A298" s="22"/>
      <c r="B298" s="4"/>
      <c r="C298" s="10"/>
      <c r="D298" s="9"/>
      <c r="E298" s="9"/>
      <c r="F298" s="43"/>
      <c r="G298" s="189">
        <v>45374.0</v>
      </c>
      <c r="H298" s="54" t="s">
        <v>152</v>
      </c>
      <c r="I298" s="60">
        <v>30000.0</v>
      </c>
      <c r="J298" s="35"/>
      <c r="K298" s="34"/>
      <c r="L298" s="61"/>
      <c r="M298" s="79"/>
      <c r="N298" s="10"/>
      <c r="O298" s="10"/>
      <c r="P298" s="48" t="str">
        <f t="shared" si="68"/>
        <v/>
      </c>
      <c r="Q298" s="37" t="str">
        <f>IF(COUNTIF(#REF!,"*vale*"),MID(#REF!,5,70),"")</f>
        <v>#REF!</v>
      </c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2.0" customHeight="1">
      <c r="A299" s="22"/>
      <c r="B299" s="4"/>
      <c r="C299" s="10"/>
      <c r="D299" s="9"/>
      <c r="E299" s="9"/>
      <c r="F299" s="43"/>
      <c r="G299" s="44"/>
      <c r="H299" s="54" t="s">
        <v>48</v>
      </c>
      <c r="I299" s="60">
        <v>5000.0</v>
      </c>
      <c r="J299" s="35"/>
      <c r="K299" s="34"/>
      <c r="L299" s="61"/>
      <c r="M299" s="79"/>
      <c r="N299" s="10"/>
      <c r="O299" s="10"/>
      <c r="P299" s="48" t="str">
        <f t="shared" si="68"/>
        <v/>
      </c>
      <c r="Q299" s="37" t="str">
        <f t="shared" ref="Q299:Q302" si="71">IF(COUNTIF(H293,"*vale*"),MID(H293,5,70),"")</f>
        <v/>
      </c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2.0" customHeight="1">
      <c r="A300" s="22"/>
      <c r="B300" s="4"/>
      <c r="C300" s="10"/>
      <c r="D300" s="9"/>
      <c r="E300" s="9"/>
      <c r="F300" s="43"/>
      <c r="G300" s="44"/>
      <c r="H300" s="54" t="s">
        <v>149</v>
      </c>
      <c r="I300" s="60">
        <v>17200.0</v>
      </c>
      <c r="J300" s="35"/>
      <c r="K300" s="34"/>
      <c r="L300" s="61"/>
      <c r="M300" s="79"/>
      <c r="N300" s="10"/>
      <c r="O300" s="10"/>
      <c r="P300" s="48">
        <f t="shared" si="68"/>
        <v>10000</v>
      </c>
      <c r="Q300" s="37" t="str">
        <f t="shared" si="71"/>
        <v> ramon quiroz</v>
      </c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2.0" customHeight="1">
      <c r="A301" s="22"/>
      <c r="B301" s="4"/>
      <c r="C301" s="10"/>
      <c r="D301" s="9"/>
      <c r="E301" s="9"/>
      <c r="F301" s="43"/>
      <c r="G301" s="44"/>
      <c r="H301" s="54" t="s">
        <v>153</v>
      </c>
      <c r="I301" s="60">
        <v>10000.0</v>
      </c>
      <c r="J301" s="35"/>
      <c r="K301" s="34"/>
      <c r="L301" s="61"/>
      <c r="M301" s="79"/>
      <c r="N301" s="10"/>
      <c r="O301" s="10"/>
      <c r="P301" s="48" t="str">
        <f t="shared" si="68"/>
        <v/>
      </c>
      <c r="Q301" s="37" t="str">
        <f t="shared" si="71"/>
        <v/>
      </c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2.0" customHeight="1">
      <c r="A302" s="22"/>
      <c r="B302" s="4"/>
      <c r="C302" s="10"/>
      <c r="D302" s="9"/>
      <c r="E302" s="9"/>
      <c r="F302" s="43"/>
      <c r="G302" s="44"/>
      <c r="H302" s="54" t="s">
        <v>31</v>
      </c>
      <c r="I302" s="60">
        <v>20000.0</v>
      </c>
      <c r="J302" s="35"/>
      <c r="K302" s="34"/>
      <c r="L302" s="61"/>
      <c r="M302" s="79"/>
      <c r="N302" s="10"/>
      <c r="O302" s="10"/>
      <c r="P302" s="48" t="str">
        <f t="shared" si="68"/>
        <v/>
      </c>
      <c r="Q302" s="37" t="str">
        <f t="shared" si="71"/>
        <v/>
      </c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2.0" customHeight="1">
      <c r="A303" s="22"/>
      <c r="B303" s="4"/>
      <c r="C303" s="10"/>
      <c r="D303" s="9"/>
      <c r="E303" s="9"/>
      <c r="F303" s="43"/>
      <c r="G303" s="44"/>
      <c r="H303" s="54" t="s">
        <v>33</v>
      </c>
      <c r="I303" s="60">
        <v>10000.0</v>
      </c>
      <c r="J303" s="35"/>
      <c r="K303" s="34"/>
      <c r="L303" s="183"/>
      <c r="M303" s="79"/>
      <c r="N303" s="10"/>
      <c r="O303" s="10"/>
      <c r="P303" s="48" t="str">
        <f t="shared" si="68"/>
        <v/>
      </c>
      <c r="Q303" s="37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2.0" customHeight="1">
      <c r="A304" s="22"/>
      <c r="B304" s="4"/>
      <c r="C304" s="10"/>
      <c r="D304" s="9"/>
      <c r="E304" s="9"/>
      <c r="F304" s="43"/>
      <c r="G304" s="44"/>
      <c r="H304" s="54" t="s">
        <v>126</v>
      </c>
      <c r="I304" s="60">
        <v>6000.0</v>
      </c>
      <c r="J304" s="35"/>
      <c r="K304" s="34"/>
      <c r="L304" s="61"/>
      <c r="M304" s="79"/>
      <c r="N304" s="10"/>
      <c r="O304" s="10"/>
      <c r="P304" s="48">
        <f t="shared" si="68"/>
        <v>30000</v>
      </c>
      <c r="Q304" s="37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2.0" customHeight="1">
      <c r="A305" s="22"/>
      <c r="B305" s="4"/>
      <c r="C305" s="10"/>
      <c r="D305" s="9"/>
      <c r="E305" s="9"/>
      <c r="F305" s="43"/>
      <c r="G305" s="189">
        <v>45375.0</v>
      </c>
      <c r="H305" s="54" t="s">
        <v>55</v>
      </c>
      <c r="I305" s="60">
        <v>277734.0</v>
      </c>
      <c r="J305" s="35"/>
      <c r="K305" s="34"/>
      <c r="L305" s="61"/>
      <c r="M305" s="79"/>
      <c r="N305" s="10"/>
      <c r="O305" s="10"/>
      <c r="P305" s="48">
        <f t="shared" si="68"/>
        <v>5000</v>
      </c>
      <c r="Q305" s="37" t="str">
        <f t="shared" ref="Q305:Q310" si="72">IF(COUNTIF(H297,"*vale*"),MID(H297,5,70),"")</f>
        <v/>
      </c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2.0" customHeight="1">
      <c r="A306" s="22"/>
      <c r="B306" s="4"/>
      <c r="C306" s="10"/>
      <c r="D306" s="9"/>
      <c r="E306" s="9"/>
      <c r="F306" s="43"/>
      <c r="G306" s="189">
        <v>45375.0</v>
      </c>
      <c r="H306" s="54" t="s">
        <v>28</v>
      </c>
      <c r="I306" s="60">
        <v>20000.0</v>
      </c>
      <c r="J306" s="35"/>
      <c r="K306" s="34"/>
      <c r="L306" s="61"/>
      <c r="M306" s="79"/>
      <c r="N306" s="10"/>
      <c r="O306" s="10"/>
      <c r="P306" s="48" t="str">
        <f t="shared" si="68"/>
        <v/>
      </c>
      <c r="Q306" s="37" t="str">
        <f t="shared" si="72"/>
        <v> miguel nunez</v>
      </c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2.0" customHeight="1">
      <c r="A307" s="22"/>
      <c r="B307" s="4"/>
      <c r="C307" s="10"/>
      <c r="D307" s="9"/>
      <c r="E307" s="9"/>
      <c r="F307" s="43"/>
      <c r="G307" s="44"/>
      <c r="H307" s="54" t="s">
        <v>27</v>
      </c>
      <c r="I307" s="60">
        <v>10000.0</v>
      </c>
      <c r="J307" s="35"/>
      <c r="K307" s="34"/>
      <c r="L307" s="61"/>
      <c r="M307" s="79"/>
      <c r="N307" s="10"/>
      <c r="O307" s="10"/>
      <c r="P307" s="48">
        <f t="shared" si="68"/>
        <v>10000</v>
      </c>
      <c r="Q307" s="37" t="str">
        <f t="shared" si="72"/>
        <v> milagros olea</v>
      </c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2.0" customHeight="1">
      <c r="A308" s="22"/>
      <c r="B308" s="4"/>
      <c r="C308" s="10"/>
      <c r="D308" s="9"/>
      <c r="E308" s="9"/>
      <c r="F308" s="43"/>
      <c r="G308" s="180"/>
      <c r="H308" s="54" t="s">
        <v>72</v>
      </c>
      <c r="I308" s="60">
        <v>5000.0</v>
      </c>
      <c r="J308" s="35"/>
      <c r="K308" s="34"/>
      <c r="L308" s="61"/>
      <c r="M308" s="79"/>
      <c r="N308" s="10"/>
      <c r="O308" s="10"/>
      <c r="P308" s="48">
        <f t="shared" si="68"/>
        <v>20000</v>
      </c>
      <c r="Q308" s="37" t="str">
        <f t="shared" si="72"/>
        <v/>
      </c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2.0" customHeight="1">
      <c r="A309" s="22"/>
      <c r="B309" s="4"/>
      <c r="C309" s="10"/>
      <c r="D309" s="9"/>
      <c r="E309" s="9"/>
      <c r="F309" s="43"/>
      <c r="G309" s="44"/>
      <c r="H309" s="54" t="s">
        <v>62</v>
      </c>
      <c r="I309" s="60">
        <v>10000.0</v>
      </c>
      <c r="J309" s="35"/>
      <c r="K309" s="34"/>
      <c r="L309" s="61"/>
      <c r="M309" s="79"/>
      <c r="N309" s="10"/>
      <c r="O309" s="10"/>
      <c r="P309" s="48" t="str">
        <f t="shared" si="68"/>
        <v/>
      </c>
      <c r="Q309" s="37" t="str">
        <f t="shared" si="72"/>
        <v> sergio maceiros</v>
      </c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2.0" customHeight="1">
      <c r="A310" s="22"/>
      <c r="B310" s="4"/>
      <c r="C310" s="10"/>
      <c r="D310" s="9"/>
      <c r="E310" s="9"/>
      <c r="F310" s="43"/>
      <c r="G310" s="44"/>
      <c r="H310" s="54" t="s">
        <v>33</v>
      </c>
      <c r="I310" s="60">
        <v>10000.0</v>
      </c>
      <c r="J310" s="35"/>
      <c r="K310" s="34"/>
      <c r="L310" s="61"/>
      <c r="M310" s="79"/>
      <c r="N310" s="10"/>
      <c r="O310" s="10"/>
      <c r="P310" s="48" t="str">
        <f t="shared" si="68"/>
        <v/>
      </c>
      <c r="Q310" s="37" t="str">
        <f t="shared" si="72"/>
        <v> carlos carballo </v>
      </c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2.0" customHeight="1">
      <c r="A311" s="22"/>
      <c r="B311" s="4"/>
      <c r="C311" s="10"/>
      <c r="D311" s="9"/>
      <c r="E311" s="9"/>
      <c r="F311" s="43"/>
      <c r="G311" s="189">
        <v>45376.0</v>
      </c>
      <c r="H311" s="54" t="s">
        <v>154</v>
      </c>
      <c r="I311" s="60">
        <v>243930.0</v>
      </c>
      <c r="J311" s="35"/>
      <c r="K311" s="34"/>
      <c r="L311" s="61"/>
      <c r="M311" s="79"/>
      <c r="N311" s="10"/>
      <c r="O311" s="10"/>
      <c r="P311" s="48" t="str">
        <f t="shared" si="68"/>
        <v/>
      </c>
      <c r="Q311" s="37" t="str">
        <f t="shared" ref="Q311:Q331" si="73">IF(COUNTIF(H305,"*vale*"),MID(H305,5,70),"")</f>
        <v/>
      </c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2.0" customHeight="1">
      <c r="A312" s="22"/>
      <c r="B312" s="4"/>
      <c r="C312" s="10"/>
      <c r="D312" s="9"/>
      <c r="E312" s="9"/>
      <c r="F312" s="43"/>
      <c r="G312" s="44"/>
      <c r="H312" s="54" t="s">
        <v>50</v>
      </c>
      <c r="I312" s="60">
        <v>91500.0</v>
      </c>
      <c r="J312" s="35"/>
      <c r="K312" s="34"/>
      <c r="L312" s="61"/>
      <c r="M312" s="79"/>
      <c r="N312" s="10"/>
      <c r="O312" s="10"/>
      <c r="P312" s="48">
        <f t="shared" si="68"/>
        <v>20000</v>
      </c>
      <c r="Q312" s="37" t="str">
        <f t="shared" si="73"/>
        <v> osvaldo peruzzi</v>
      </c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2.0" customHeight="1">
      <c r="A313" s="22"/>
      <c r="B313" s="4"/>
      <c r="C313" s="10"/>
      <c r="D313" s="9"/>
      <c r="E313" s="9"/>
      <c r="F313" s="43"/>
      <c r="G313" s="44"/>
      <c r="H313" s="54" t="s">
        <v>58</v>
      </c>
      <c r="I313" s="60">
        <v>313000.0</v>
      </c>
      <c r="J313" s="35"/>
      <c r="K313" s="34"/>
      <c r="L313" s="61"/>
      <c r="M313" s="79"/>
      <c r="N313" s="10"/>
      <c r="O313" s="10"/>
      <c r="P313" s="48">
        <f t="shared" si="68"/>
        <v>10000</v>
      </c>
      <c r="Q313" s="37" t="str">
        <f t="shared" si="73"/>
        <v> tomas rodriguez</v>
      </c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2.0" customHeight="1">
      <c r="A314" s="22"/>
      <c r="B314" s="4"/>
      <c r="C314" s="10"/>
      <c r="D314" s="9"/>
      <c r="E314" s="9"/>
      <c r="F314" s="43"/>
      <c r="G314" s="189">
        <v>45377.0</v>
      </c>
      <c r="H314" s="54" t="s">
        <v>104</v>
      </c>
      <c r="I314" s="60">
        <v>811438.0</v>
      </c>
      <c r="J314" s="35"/>
      <c r="K314" s="34"/>
      <c r="L314" s="61"/>
      <c r="M314" s="79"/>
      <c r="N314" s="10"/>
      <c r="O314" s="10"/>
      <c r="P314" s="48">
        <f t="shared" si="68"/>
        <v>5000</v>
      </c>
      <c r="Q314" s="37" t="str">
        <f t="shared" si="73"/>
        <v> nicolas pimentel</v>
      </c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2.0" customHeight="1">
      <c r="A315" s="22"/>
      <c r="B315" s="4"/>
      <c r="C315" s="10"/>
      <c r="D315" s="9"/>
      <c r="E315" s="9"/>
      <c r="F315" s="43"/>
      <c r="G315" s="189">
        <v>45376.0</v>
      </c>
      <c r="H315" s="54" t="s">
        <v>72</v>
      </c>
      <c r="I315" s="60">
        <v>10000.0</v>
      </c>
      <c r="J315" s="35"/>
      <c r="K315" s="34"/>
      <c r="L315" s="61"/>
      <c r="M315" s="79"/>
      <c r="N315" s="10"/>
      <c r="O315" s="10"/>
      <c r="P315" s="48" t="str">
        <f t="shared" si="68"/>
        <v/>
      </c>
      <c r="Q315" s="37" t="str">
        <f t="shared" si="73"/>
        <v/>
      </c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2.0" customHeight="1">
      <c r="A316" s="22"/>
      <c r="B316" s="4"/>
      <c r="C316" s="10"/>
      <c r="D316" s="9"/>
      <c r="E316" s="9"/>
      <c r="F316" s="43"/>
      <c r="G316" s="44"/>
      <c r="H316" s="54" t="s">
        <v>155</v>
      </c>
      <c r="I316" s="60">
        <v>6000.0</v>
      </c>
      <c r="J316" s="35"/>
      <c r="K316" s="34"/>
      <c r="L316" s="61"/>
      <c r="M316" s="79"/>
      <c r="N316" s="10"/>
      <c r="O316" s="10"/>
      <c r="P316" s="48" t="str">
        <f t="shared" si="68"/>
        <v/>
      </c>
      <c r="Q316" s="37" t="str">
        <f t="shared" si="73"/>
        <v/>
      </c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2.0" customHeight="1">
      <c r="A317" s="22"/>
      <c r="B317" s="4"/>
      <c r="C317" s="10"/>
      <c r="D317" s="9"/>
      <c r="E317" s="9"/>
      <c r="F317" s="43"/>
      <c r="G317" s="44"/>
      <c r="H317" s="54" t="s">
        <v>26</v>
      </c>
      <c r="I317" s="60">
        <v>7500.0</v>
      </c>
      <c r="J317" s="35"/>
      <c r="K317" s="34"/>
      <c r="L317" s="61"/>
      <c r="M317" s="79"/>
      <c r="N317" s="10"/>
      <c r="O317" s="10"/>
      <c r="P317" s="48" t="str">
        <f t="shared" si="68"/>
        <v/>
      </c>
      <c r="Q317" s="37" t="str">
        <f t="shared" si="73"/>
        <v/>
      </c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2.0" customHeight="1">
      <c r="A318" s="22"/>
      <c r="B318" s="4"/>
      <c r="C318" s="10"/>
      <c r="D318" s="9"/>
      <c r="E318" s="9"/>
      <c r="F318" s="43"/>
      <c r="G318" s="44"/>
      <c r="H318" s="54" t="s">
        <v>47</v>
      </c>
      <c r="I318" s="60">
        <v>10000.0</v>
      </c>
      <c r="J318" s="35"/>
      <c r="K318" s="34"/>
      <c r="L318" s="61"/>
      <c r="M318" s="79"/>
      <c r="N318" s="10"/>
      <c r="O318" s="10"/>
      <c r="P318" s="48" t="str">
        <f t="shared" si="68"/>
        <v/>
      </c>
      <c r="Q318" s="37" t="str">
        <f t="shared" si="73"/>
        <v/>
      </c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2.0" customHeight="1">
      <c r="A319" s="22"/>
      <c r="B319" s="4"/>
      <c r="C319" s="10"/>
      <c r="D319" s="9"/>
      <c r="E319" s="9"/>
      <c r="F319" s="43"/>
      <c r="G319" s="185"/>
      <c r="H319" s="54" t="s">
        <v>48</v>
      </c>
      <c r="I319" s="60">
        <v>10000.0</v>
      </c>
      <c r="J319" s="35"/>
      <c r="K319" s="34"/>
      <c r="L319" s="61"/>
      <c r="M319" s="79"/>
      <c r="N319" s="10"/>
      <c r="O319" s="10"/>
      <c r="P319" s="48" t="str">
        <f t="shared" si="68"/>
        <v/>
      </c>
      <c r="Q319" s="37" t="str">
        <f t="shared" si="73"/>
        <v/>
      </c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2.0" customHeight="1">
      <c r="A320" s="22"/>
      <c r="B320" s="4"/>
      <c r="C320" s="10"/>
      <c r="D320" s="9"/>
      <c r="E320" s="9"/>
      <c r="F320" s="43"/>
      <c r="G320" s="44"/>
      <c r="H320" s="54" t="s">
        <v>137</v>
      </c>
      <c r="I320" s="60">
        <v>3800.0</v>
      </c>
      <c r="J320" s="35"/>
      <c r="K320" s="34"/>
      <c r="L320" s="61"/>
      <c r="M320" s="79"/>
      <c r="N320" s="10"/>
      <c r="O320" s="62"/>
      <c r="P320" s="48" t="str">
        <f t="shared" si="68"/>
        <v/>
      </c>
      <c r="Q320" s="37" t="str">
        <f t="shared" si="73"/>
        <v/>
      </c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2.0" customHeight="1">
      <c r="A321" s="22"/>
      <c r="B321" s="4"/>
      <c r="C321" s="10"/>
      <c r="D321" s="9"/>
      <c r="E321" s="9"/>
      <c r="F321" s="43"/>
      <c r="G321" s="44"/>
      <c r="H321" s="54" t="s">
        <v>31</v>
      </c>
      <c r="I321" s="60">
        <v>10000.0</v>
      </c>
      <c r="J321" s="35"/>
      <c r="K321" s="34"/>
      <c r="L321" s="61"/>
      <c r="M321" s="79"/>
      <c r="N321" s="10"/>
      <c r="O321" s="10"/>
      <c r="P321" s="48">
        <f t="shared" si="68"/>
        <v>10000</v>
      </c>
      <c r="Q321" s="37" t="str">
        <f t="shared" si="73"/>
        <v> nicolas pimentel</v>
      </c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2.0" customHeight="1">
      <c r="A322" s="22"/>
      <c r="B322" s="4"/>
      <c r="C322" s="10"/>
      <c r="D322" s="9"/>
      <c r="E322" s="9"/>
      <c r="F322" s="43"/>
      <c r="G322" s="44"/>
      <c r="H322" s="54" t="s">
        <v>34</v>
      </c>
      <c r="I322" s="231">
        <v>10000.0</v>
      </c>
      <c r="J322" s="35"/>
      <c r="K322" s="34"/>
      <c r="L322" s="61"/>
      <c r="M322" s="79"/>
      <c r="N322" s="10"/>
      <c r="O322" s="10"/>
      <c r="P322" s="48" t="str">
        <f t="shared" si="68"/>
        <v/>
      </c>
      <c r="Q322" s="37" t="str">
        <f t="shared" si="73"/>
        <v/>
      </c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2.0" customHeight="1">
      <c r="A323" s="22"/>
      <c r="B323" s="4"/>
      <c r="C323" s="10"/>
      <c r="D323" s="9"/>
      <c r="E323" s="9"/>
      <c r="F323" s="43"/>
      <c r="G323" s="44"/>
      <c r="H323" s="232" t="s">
        <v>44</v>
      </c>
      <c r="I323" s="231">
        <v>10000.0</v>
      </c>
      <c r="J323" s="35"/>
      <c r="K323" s="34"/>
      <c r="L323" s="61"/>
      <c r="M323" s="79"/>
      <c r="N323" s="10"/>
      <c r="O323" s="10"/>
      <c r="P323" s="48" t="str">
        <f t="shared" si="68"/>
        <v/>
      </c>
      <c r="Q323" s="37" t="str">
        <f t="shared" si="73"/>
        <v/>
      </c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2.0" customHeight="1">
      <c r="A324" s="22"/>
      <c r="B324" s="4"/>
      <c r="C324" s="10"/>
      <c r="D324" s="9"/>
      <c r="E324" s="9"/>
      <c r="F324" s="43"/>
      <c r="G324" s="44"/>
      <c r="H324" s="54" t="s">
        <v>38</v>
      </c>
      <c r="I324" s="35"/>
      <c r="J324" s="35"/>
      <c r="K324" s="34"/>
      <c r="L324" s="101">
        <v>255000.0</v>
      </c>
      <c r="M324" s="79"/>
      <c r="N324" s="62"/>
      <c r="O324" s="10"/>
      <c r="P324" s="48">
        <f t="shared" si="68"/>
        <v>10000</v>
      </c>
      <c r="Q324" s="37" t="str">
        <f t="shared" si="73"/>
        <v> maiceras sergio</v>
      </c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2.0" customHeight="1">
      <c r="A325" s="22"/>
      <c r="B325" s="4"/>
      <c r="C325" s="10"/>
      <c r="D325" s="9"/>
      <c r="E325" s="9"/>
      <c r="F325" s="43"/>
      <c r="G325" s="189">
        <v>45377.0</v>
      </c>
      <c r="H325" s="54" t="s">
        <v>51</v>
      </c>
      <c r="I325" s="60">
        <v>158630.0</v>
      </c>
      <c r="J325" s="35"/>
      <c r="K325" s="34"/>
      <c r="L325" s="61"/>
      <c r="M325" s="79"/>
      <c r="N325" s="10"/>
      <c r="O325" s="10"/>
      <c r="P325" s="48">
        <f t="shared" si="68"/>
        <v>10000</v>
      </c>
      <c r="Q325" s="37" t="str">
        <f t="shared" si="73"/>
        <v> milagros olea</v>
      </c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2.0" customHeight="1">
      <c r="A326" s="22"/>
      <c r="B326" s="4"/>
      <c r="C326" s="10"/>
      <c r="D326" s="9"/>
      <c r="E326" s="9"/>
      <c r="F326" s="43"/>
      <c r="G326" s="44"/>
      <c r="H326" s="54" t="s">
        <v>156</v>
      </c>
      <c r="I326" s="60">
        <v>27000.0</v>
      </c>
      <c r="J326" s="35"/>
      <c r="K326" s="34"/>
      <c r="L326" s="61"/>
      <c r="M326" s="79"/>
      <c r="N326" s="62"/>
      <c r="O326" s="10"/>
      <c r="P326" s="48" t="str">
        <f t="shared" si="68"/>
        <v/>
      </c>
      <c r="Q326" s="37" t="str">
        <f t="shared" si="73"/>
        <v/>
      </c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2.0" customHeight="1">
      <c r="A327" s="22"/>
      <c r="B327" s="4"/>
      <c r="C327" s="10"/>
      <c r="D327" s="9"/>
      <c r="E327" s="9"/>
      <c r="F327" s="43"/>
      <c r="G327" s="44"/>
      <c r="H327" s="54" t="s">
        <v>157</v>
      </c>
      <c r="I327" s="60">
        <v>22000.0</v>
      </c>
      <c r="J327" s="35"/>
      <c r="K327" s="34"/>
      <c r="L327" s="61"/>
      <c r="M327" s="79"/>
      <c r="N327" s="10"/>
      <c r="O327" s="10"/>
      <c r="P327" s="48">
        <f t="shared" si="68"/>
        <v>10000</v>
      </c>
      <c r="Q327" s="37" t="str">
        <f t="shared" si="73"/>
        <v> carlos carballo </v>
      </c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2.0" customHeight="1">
      <c r="A328" s="22"/>
      <c r="B328" s="4"/>
      <c r="C328" s="10"/>
      <c r="D328" s="9"/>
      <c r="E328" s="9"/>
      <c r="F328" s="43"/>
      <c r="G328" s="44"/>
      <c r="H328" s="54" t="s">
        <v>100</v>
      </c>
      <c r="I328" s="60">
        <v>22000.0</v>
      </c>
      <c r="J328" s="35"/>
      <c r="K328" s="34"/>
      <c r="L328" s="61"/>
      <c r="M328" s="79"/>
      <c r="N328" s="10"/>
      <c r="O328" s="10"/>
      <c r="P328" s="48" t="str">
        <f t="shared" si="68"/>
        <v/>
      </c>
      <c r="Q328" s="37" t="str">
        <f t="shared" si="73"/>
        <v/>
      </c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2.0" customHeight="1">
      <c r="A329" s="22"/>
      <c r="B329" s="4"/>
      <c r="C329" s="10"/>
      <c r="D329" s="9"/>
      <c r="E329" s="9"/>
      <c r="F329" s="43"/>
      <c r="G329" s="44"/>
      <c r="H329" s="54" t="s">
        <v>66</v>
      </c>
      <c r="I329" s="60">
        <v>130000.0</v>
      </c>
      <c r="J329" s="35"/>
      <c r="K329" s="34"/>
      <c r="L329" s="61"/>
      <c r="M329" s="79"/>
      <c r="N329" s="10"/>
      <c r="O329" s="10"/>
      <c r="P329" s="48">
        <f t="shared" si="68"/>
        <v>10000</v>
      </c>
      <c r="Q329" s="37" t="str">
        <f t="shared" si="73"/>
        <v> ramiro farias</v>
      </c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2.0" customHeight="1">
      <c r="A330" s="22"/>
      <c r="B330" s="4"/>
      <c r="C330" s="10"/>
      <c r="D330" s="9"/>
      <c r="E330" s="9"/>
      <c r="F330" s="43"/>
      <c r="G330" s="233"/>
      <c r="H330" s="54" t="s">
        <v>141</v>
      </c>
      <c r="I330" s="60">
        <v>126510.0</v>
      </c>
      <c r="J330" s="35"/>
      <c r="K330" s="34"/>
      <c r="L330" s="61"/>
      <c r="M330" s="79"/>
      <c r="N330" s="10"/>
      <c r="O330" s="10"/>
      <c r="P330" s="48" t="str">
        <f t="shared" si="68"/>
        <v/>
      </c>
      <c r="Q330" s="37" t="str">
        <f t="shared" si="73"/>
        <v/>
      </c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2.0" customHeight="1">
      <c r="A331" s="22"/>
      <c r="B331" s="4"/>
      <c r="C331" s="10"/>
      <c r="D331" s="9"/>
      <c r="E331" s="9"/>
      <c r="F331" s="43"/>
      <c r="G331" s="44"/>
      <c r="H331" s="54" t="s">
        <v>158</v>
      </c>
      <c r="I331" s="60">
        <v>32000.0</v>
      </c>
      <c r="J331" s="35"/>
      <c r="K331" s="34"/>
      <c r="L331" s="61"/>
      <c r="M331" s="79"/>
      <c r="N331" s="10"/>
      <c r="O331" s="10"/>
      <c r="P331" s="48" t="str">
        <f t="shared" si="68"/>
        <v/>
      </c>
      <c r="Q331" s="37" t="str">
        <f t="shared" si="73"/>
        <v/>
      </c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2.0" customHeight="1">
      <c r="A332" s="22"/>
      <c r="B332" s="4"/>
      <c r="C332" s="10"/>
      <c r="D332" s="9"/>
      <c r="E332" s="9"/>
      <c r="F332" s="43"/>
      <c r="G332" s="44"/>
      <c r="H332" s="54" t="s">
        <v>79</v>
      </c>
      <c r="I332" s="60">
        <v>11800.0</v>
      </c>
      <c r="J332" s="35"/>
      <c r="K332" s="34"/>
      <c r="L332" s="61"/>
      <c r="M332" s="79"/>
      <c r="N332" s="10"/>
      <c r="O332" s="10"/>
      <c r="P332" s="48"/>
      <c r="Q332" s="37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2.0" customHeight="1">
      <c r="A333" s="22"/>
      <c r="B333" s="4"/>
      <c r="C333" s="10"/>
      <c r="D333" s="9"/>
      <c r="E333" s="9"/>
      <c r="F333" s="43"/>
      <c r="G333" s="44"/>
      <c r="H333" s="54" t="s">
        <v>159</v>
      </c>
      <c r="I333" s="60">
        <v>14000.0</v>
      </c>
      <c r="J333" s="35"/>
      <c r="K333" s="34"/>
      <c r="L333" s="61"/>
      <c r="M333" s="79"/>
      <c r="N333" s="10"/>
      <c r="O333" s="10"/>
      <c r="P333" s="48" t="str">
        <f>IF(COUNTIF(H327,"*vale*"),I327,"")</f>
        <v/>
      </c>
      <c r="Q333" s="37" t="str">
        <f>IF(COUNTIF(H327,"*vale*"),MID(H327,5,70),"")</f>
        <v/>
      </c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2.0" customHeight="1">
      <c r="A334" s="22"/>
      <c r="B334" s="4"/>
      <c r="C334" s="10"/>
      <c r="D334" s="9"/>
      <c r="E334" s="9"/>
      <c r="F334" s="43"/>
      <c r="G334" s="189">
        <v>45378.0</v>
      </c>
      <c r="H334" s="54" t="s">
        <v>73</v>
      </c>
      <c r="I334" s="60">
        <v>132615.0</v>
      </c>
      <c r="J334" s="35"/>
      <c r="K334" s="34"/>
      <c r="L334" s="183"/>
      <c r="M334" s="79"/>
      <c r="N334" s="10"/>
      <c r="O334" s="10"/>
      <c r="P334" s="48"/>
      <c r="Q334" s="37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2.0" customHeight="1">
      <c r="A335" s="22"/>
      <c r="B335" s="4"/>
      <c r="C335" s="10"/>
      <c r="D335" s="9"/>
      <c r="E335" s="9"/>
      <c r="F335" s="43"/>
      <c r="G335" s="44"/>
      <c r="H335" s="54" t="s">
        <v>127</v>
      </c>
      <c r="I335" s="60">
        <v>97000.0</v>
      </c>
      <c r="J335" s="35"/>
      <c r="K335" s="34"/>
      <c r="L335" s="61"/>
      <c r="M335" s="79"/>
      <c r="N335" s="10"/>
      <c r="O335" s="10"/>
      <c r="P335" s="48" t="str">
        <f t="shared" ref="P335:P340" si="74">IF(COUNTIF(H329,"*vale*"),I329,"")</f>
        <v/>
      </c>
      <c r="Q335" s="37" t="str">
        <f t="shared" ref="Q335:Q340" si="75">IF(COUNTIF(H329,"*vale*"),MID(H329,5,70),"")</f>
        <v/>
      </c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2.0" customHeight="1">
      <c r="A336" s="22"/>
      <c r="B336" s="4"/>
      <c r="C336" s="10"/>
      <c r="D336" s="9"/>
      <c r="E336" s="9"/>
      <c r="F336" s="43"/>
      <c r="G336" s="189">
        <v>45378.0</v>
      </c>
      <c r="H336" s="54" t="s">
        <v>87</v>
      </c>
      <c r="I336" s="60">
        <v>600000.0</v>
      </c>
      <c r="J336" s="35"/>
      <c r="K336" s="34"/>
      <c r="L336" s="61"/>
      <c r="M336" s="79"/>
      <c r="N336" s="10"/>
      <c r="O336" s="10"/>
      <c r="P336" s="48" t="str">
        <f t="shared" si="74"/>
        <v/>
      </c>
      <c r="Q336" s="37" t="str">
        <f t="shared" si="75"/>
        <v/>
      </c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2.0" customHeight="1">
      <c r="A337" s="22"/>
      <c r="B337" s="4"/>
      <c r="C337" s="10"/>
      <c r="D337" s="9"/>
      <c r="E337" s="9"/>
      <c r="F337" s="43"/>
      <c r="G337" s="189">
        <v>45377.0</v>
      </c>
      <c r="H337" s="54" t="s">
        <v>136</v>
      </c>
      <c r="I337" s="60">
        <v>23100.0</v>
      </c>
      <c r="J337" s="35"/>
      <c r="K337" s="34"/>
      <c r="L337" s="61"/>
      <c r="M337" s="79"/>
      <c r="N337" s="10"/>
      <c r="O337" s="10"/>
      <c r="P337" s="48" t="str">
        <f t="shared" si="74"/>
        <v/>
      </c>
      <c r="Q337" s="37" t="str">
        <f t="shared" si="75"/>
        <v/>
      </c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2.0" customHeight="1">
      <c r="A338" s="22"/>
      <c r="B338" s="4"/>
      <c r="C338" s="10"/>
      <c r="D338" s="9"/>
      <c r="E338" s="9"/>
      <c r="F338" s="43"/>
      <c r="G338" s="44"/>
      <c r="H338" s="54" t="s">
        <v>72</v>
      </c>
      <c r="I338" s="60">
        <v>10000.0</v>
      </c>
      <c r="J338" s="35"/>
      <c r="K338" s="34"/>
      <c r="L338" s="61"/>
      <c r="M338" s="79"/>
      <c r="N338" s="10"/>
      <c r="O338" s="10"/>
      <c r="P338" s="48" t="str">
        <f t="shared" si="74"/>
        <v/>
      </c>
      <c r="Q338" s="37" t="str">
        <f t="shared" si="75"/>
        <v/>
      </c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2.0" customHeight="1">
      <c r="A339" s="22"/>
      <c r="B339" s="4"/>
      <c r="C339" s="10"/>
      <c r="D339" s="9"/>
      <c r="E339" s="9"/>
      <c r="F339" s="43"/>
      <c r="G339" s="44"/>
      <c r="H339" s="54" t="s">
        <v>28</v>
      </c>
      <c r="I339" s="60">
        <v>20000.0</v>
      </c>
      <c r="J339" s="35"/>
      <c r="K339" s="34"/>
      <c r="L339" s="61"/>
      <c r="M339" s="79"/>
      <c r="N339" s="10"/>
      <c r="O339" s="10"/>
      <c r="P339" s="48" t="str">
        <f t="shared" si="74"/>
        <v/>
      </c>
      <c r="Q339" s="37" t="str">
        <f t="shared" si="75"/>
        <v/>
      </c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2.0" customHeight="1">
      <c r="A340" s="22"/>
      <c r="B340" s="4"/>
      <c r="C340" s="10"/>
      <c r="D340" s="9"/>
      <c r="E340" s="9"/>
      <c r="F340" s="43"/>
      <c r="G340" s="44"/>
      <c r="H340" s="54" t="s">
        <v>27</v>
      </c>
      <c r="I340" s="60">
        <v>20000.0</v>
      </c>
      <c r="J340" s="35"/>
      <c r="K340" s="34"/>
      <c r="L340" s="61"/>
      <c r="M340" s="79"/>
      <c r="N340" s="10"/>
      <c r="O340" s="10"/>
      <c r="P340" s="48" t="str">
        <f t="shared" si="74"/>
        <v/>
      </c>
      <c r="Q340" s="37" t="str">
        <f t="shared" si="75"/>
        <v/>
      </c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2.0" customHeight="1">
      <c r="A341" s="22"/>
      <c r="B341" s="4"/>
      <c r="C341" s="10"/>
      <c r="D341" s="9"/>
      <c r="E341" s="9"/>
      <c r="F341" s="43"/>
      <c r="G341" s="194"/>
      <c r="H341" s="103" t="s">
        <v>88</v>
      </c>
      <c r="I341" s="222">
        <v>6300.0</v>
      </c>
      <c r="J341" s="99"/>
      <c r="K341" s="100"/>
      <c r="L341" s="61"/>
      <c r="M341" s="79"/>
      <c r="N341" s="10"/>
      <c r="O341" s="10"/>
      <c r="P341" s="48"/>
      <c r="Q341" s="37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2.0" customHeight="1">
      <c r="A342" s="22"/>
      <c r="B342" s="4"/>
      <c r="C342" s="10"/>
      <c r="D342" s="9"/>
      <c r="E342" s="9"/>
      <c r="F342" s="43"/>
      <c r="G342" s="194"/>
      <c r="H342" s="103" t="s">
        <v>160</v>
      </c>
      <c r="I342" s="222">
        <v>2300.0</v>
      </c>
      <c r="J342" s="99"/>
      <c r="K342" s="100"/>
      <c r="L342" s="61"/>
      <c r="M342" s="79"/>
      <c r="N342" s="10"/>
      <c r="O342" s="10"/>
      <c r="P342" s="48" t="str">
        <f t="shared" ref="P342:P346" si="76">IF(COUNTIF(H336,"*vale*"),I336,"")</f>
        <v/>
      </c>
      <c r="Q342" s="37" t="str">
        <f t="shared" ref="Q342:Q346" si="77">IF(COUNTIF(H336,"*vale*"),MID(H336,5,70),"")</f>
        <v/>
      </c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2.0" customHeight="1">
      <c r="A343" s="22"/>
      <c r="B343" s="4"/>
      <c r="C343" s="10"/>
      <c r="D343" s="9"/>
      <c r="E343" s="9"/>
      <c r="F343" s="43"/>
      <c r="G343" s="194"/>
      <c r="H343" s="103" t="s">
        <v>161</v>
      </c>
      <c r="I343" s="222">
        <v>6000.0</v>
      </c>
      <c r="J343" s="99"/>
      <c r="K343" s="100"/>
      <c r="L343" s="61"/>
      <c r="M343" s="79"/>
      <c r="N343" s="10"/>
      <c r="O343" s="10"/>
      <c r="P343" s="48" t="str">
        <f t="shared" si="76"/>
        <v/>
      </c>
      <c r="Q343" s="37" t="str">
        <f t="shared" si="77"/>
        <v/>
      </c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2.0" customHeight="1">
      <c r="A344" s="22"/>
      <c r="B344" s="4"/>
      <c r="C344" s="10"/>
      <c r="D344" s="9"/>
      <c r="E344" s="9"/>
      <c r="F344" s="43"/>
      <c r="G344" s="234"/>
      <c r="H344" s="54" t="s">
        <v>132</v>
      </c>
      <c r="I344" s="60">
        <v>1200.0</v>
      </c>
      <c r="J344" s="35"/>
      <c r="K344" s="34"/>
      <c r="L344" s="61"/>
      <c r="M344" s="79"/>
      <c r="N344" s="10"/>
      <c r="O344" s="10"/>
      <c r="P344" s="48">
        <f t="shared" si="76"/>
        <v>10000</v>
      </c>
      <c r="Q344" s="37" t="str">
        <f t="shared" si="77"/>
        <v> nicolas pimentel</v>
      </c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2.0" customHeight="1">
      <c r="A345" s="22"/>
      <c r="B345" s="4"/>
      <c r="C345" s="10"/>
      <c r="D345" s="9"/>
      <c r="E345" s="9"/>
      <c r="F345" s="43"/>
      <c r="G345" s="226"/>
      <c r="H345" s="54" t="s">
        <v>26</v>
      </c>
      <c r="I345" s="60">
        <v>8250.0</v>
      </c>
      <c r="J345" s="35"/>
      <c r="K345" s="34"/>
      <c r="L345" s="61"/>
      <c r="M345" s="79"/>
      <c r="N345" s="10"/>
      <c r="O345" s="10"/>
      <c r="P345" s="48">
        <f t="shared" si="76"/>
        <v>20000</v>
      </c>
      <c r="Q345" s="37" t="str">
        <f t="shared" si="77"/>
        <v> osvaldo peruzzi</v>
      </c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2.0" customHeight="1">
      <c r="A346" s="22"/>
      <c r="B346" s="4"/>
      <c r="C346" s="10"/>
      <c r="D346" s="9"/>
      <c r="E346" s="9"/>
      <c r="F346" s="43"/>
      <c r="G346" s="44"/>
      <c r="H346" s="54" t="s">
        <v>162</v>
      </c>
      <c r="I346" s="60">
        <v>3900.0</v>
      </c>
      <c r="J346" s="35"/>
      <c r="K346" s="34"/>
      <c r="L346" s="61"/>
      <c r="M346" s="79"/>
      <c r="N346" s="10"/>
      <c r="O346" s="10"/>
      <c r="P346" s="48">
        <f t="shared" si="76"/>
        <v>20000</v>
      </c>
      <c r="Q346" s="37" t="str">
        <f t="shared" si="77"/>
        <v> tomas rodriguez</v>
      </c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2.0" customHeight="1">
      <c r="A347" s="22"/>
      <c r="B347" s="4"/>
      <c r="C347" s="10"/>
      <c r="D347" s="9"/>
      <c r="E347" s="9"/>
      <c r="F347" s="43"/>
      <c r="G347" s="44"/>
      <c r="H347" s="54" t="s">
        <v>108</v>
      </c>
      <c r="I347" s="60">
        <v>10000.0</v>
      </c>
      <c r="J347" s="35"/>
      <c r="K347" s="34"/>
      <c r="L347" s="61"/>
      <c r="M347" s="79"/>
      <c r="N347" s="10"/>
      <c r="O347" s="10"/>
      <c r="P347" s="48" t="str">
        <f t="shared" ref="P347:P351" si="78">IF(COUNTIF(H342,"*vale*"),I342,"")</f>
        <v/>
      </c>
      <c r="Q347" s="37" t="str">
        <f t="shared" ref="Q347:Q351" si="79">IF(COUNTIF(H342,"*vale*"),MID(H342,5,70),"")</f>
        <v/>
      </c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2.0" customHeight="1">
      <c r="A348" s="22"/>
      <c r="B348" s="4"/>
      <c r="C348" s="10"/>
      <c r="D348" s="9"/>
      <c r="E348" s="9"/>
      <c r="F348" s="43"/>
      <c r="G348" s="44"/>
      <c r="H348" s="54" t="s">
        <v>33</v>
      </c>
      <c r="I348" s="60">
        <v>10000.0</v>
      </c>
      <c r="J348" s="35"/>
      <c r="K348" s="34"/>
      <c r="L348" s="61"/>
      <c r="M348" s="79"/>
      <c r="N348" s="10"/>
      <c r="O348" s="10"/>
      <c r="P348" s="48" t="str">
        <f t="shared" si="78"/>
        <v/>
      </c>
      <c r="Q348" s="37" t="str">
        <f t="shared" si="79"/>
        <v/>
      </c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2.0" customHeight="1">
      <c r="A349" s="22"/>
      <c r="B349" s="4"/>
      <c r="C349" s="10"/>
      <c r="D349" s="9"/>
      <c r="E349" s="9"/>
      <c r="F349" s="43"/>
      <c r="G349" s="44"/>
      <c r="H349" s="54" t="s">
        <v>62</v>
      </c>
      <c r="I349" s="60">
        <v>10000.0</v>
      </c>
      <c r="J349" s="35"/>
      <c r="K349" s="34"/>
      <c r="L349" s="61"/>
      <c r="M349" s="79"/>
      <c r="N349" s="10"/>
      <c r="O349" s="10"/>
      <c r="P349" s="48" t="str">
        <f t="shared" si="78"/>
        <v/>
      </c>
      <c r="Q349" s="37" t="str">
        <f t="shared" si="79"/>
        <v/>
      </c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2.0" customHeight="1">
      <c r="A350" s="22"/>
      <c r="B350" s="4"/>
      <c r="C350" s="10"/>
      <c r="D350" s="9"/>
      <c r="E350" s="9"/>
      <c r="F350" s="43"/>
      <c r="G350" s="44"/>
      <c r="H350" s="54" t="s">
        <v>44</v>
      </c>
      <c r="I350" s="60">
        <v>20000.0</v>
      </c>
      <c r="J350" s="35"/>
      <c r="K350" s="34"/>
      <c r="L350" s="61"/>
      <c r="M350" s="79"/>
      <c r="N350" s="10"/>
      <c r="O350" s="10"/>
      <c r="P350" s="48" t="str">
        <f t="shared" si="78"/>
        <v/>
      </c>
      <c r="Q350" s="37" t="str">
        <f t="shared" si="79"/>
        <v/>
      </c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2.0" customHeight="1">
      <c r="A351" s="22"/>
      <c r="B351" s="4"/>
      <c r="C351" s="10"/>
      <c r="D351" s="9"/>
      <c r="E351" s="9"/>
      <c r="F351" s="43"/>
      <c r="G351" s="44"/>
      <c r="H351" s="54" t="s">
        <v>163</v>
      </c>
      <c r="I351" s="60">
        <v>6000.0</v>
      </c>
      <c r="J351" s="35"/>
      <c r="K351" s="34"/>
      <c r="L351" s="61"/>
      <c r="M351" s="79"/>
      <c r="N351" s="10"/>
      <c r="O351" s="10"/>
      <c r="P351" s="48" t="str">
        <f t="shared" si="78"/>
        <v/>
      </c>
      <c r="Q351" s="37" t="str">
        <f t="shared" si="79"/>
        <v/>
      </c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2.0" customHeight="1">
      <c r="A352" s="22"/>
      <c r="B352" s="4"/>
      <c r="C352" s="10"/>
      <c r="D352" s="9"/>
      <c r="E352" s="9"/>
      <c r="F352" s="43"/>
      <c r="G352" s="44"/>
      <c r="H352" s="54" t="s">
        <v>164</v>
      </c>
      <c r="I352" s="60">
        <v>4200.0</v>
      </c>
      <c r="J352" s="35"/>
      <c r="K352" s="34"/>
      <c r="L352" s="61"/>
      <c r="M352" s="79"/>
      <c r="N352" s="10"/>
      <c r="O352" s="10"/>
      <c r="P352" s="48" t="str">
        <f>IF(COUNTIF(#REF!,"*vale*"),#REF!,"")</f>
        <v>#REF!</v>
      </c>
      <c r="Q352" s="37" t="str">
        <f>IF(COUNTIF(#REF!,"*vale*"),MID(#REF!,5,70),"")</f>
        <v>#REF!</v>
      </c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2.0" customHeight="1">
      <c r="A353" s="22"/>
      <c r="B353" s="4"/>
      <c r="C353" s="10"/>
      <c r="D353" s="9"/>
      <c r="E353" s="9"/>
      <c r="F353" s="43"/>
      <c r="G353" s="44"/>
      <c r="H353" s="54" t="s">
        <v>38</v>
      </c>
      <c r="I353" s="35"/>
      <c r="J353" s="35"/>
      <c r="K353" s="34"/>
      <c r="L353" s="101">
        <v>280500.0</v>
      </c>
      <c r="M353" s="79"/>
      <c r="N353" s="10"/>
      <c r="O353" s="10"/>
      <c r="P353" s="48">
        <f t="shared" ref="P353:P358" si="80">IF(COUNTIF(H347,"*vale*"),I347,"")</f>
        <v>10000</v>
      </c>
      <c r="Q353" s="37" t="str">
        <f t="shared" ref="Q353:Q358" si="81">IF(COUNTIF(H347,"*vale*"),MID(H347,5,70),"")</f>
        <v> facu luna</v>
      </c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2.0" customHeight="1">
      <c r="A354" s="22"/>
      <c r="B354" s="4"/>
      <c r="C354" s="10"/>
      <c r="D354" s="9"/>
      <c r="E354" s="9"/>
      <c r="F354" s="43"/>
      <c r="G354" s="189">
        <v>45378.0</v>
      </c>
      <c r="H354" s="54" t="s">
        <v>50</v>
      </c>
      <c r="I354" s="60">
        <v>105000.0</v>
      </c>
      <c r="J354" s="35"/>
      <c r="K354" s="34"/>
      <c r="L354" s="61"/>
      <c r="M354" s="79"/>
      <c r="N354" s="10"/>
      <c r="O354" s="10"/>
      <c r="P354" s="48" t="str">
        <f t="shared" si="80"/>
        <v/>
      </c>
      <c r="Q354" s="37" t="str">
        <f t="shared" si="81"/>
        <v/>
      </c>
      <c r="R354" s="208"/>
      <c r="S354" s="208"/>
      <c r="T354" s="11"/>
      <c r="U354" s="11"/>
      <c r="V354" s="11"/>
      <c r="W354" s="11"/>
      <c r="X354" s="11"/>
      <c r="Y354" s="11"/>
      <c r="Z354" s="11"/>
      <c r="AA354" s="11"/>
    </row>
    <row r="355" ht="12.0" customHeight="1">
      <c r="A355" s="22"/>
      <c r="B355" s="4"/>
      <c r="C355" s="10"/>
      <c r="D355" s="9"/>
      <c r="E355" s="9"/>
      <c r="F355" s="43"/>
      <c r="G355" s="44"/>
      <c r="H355" s="54" t="s">
        <v>141</v>
      </c>
      <c r="I355" s="60">
        <v>68500.0</v>
      </c>
      <c r="J355" s="35"/>
      <c r="K355" s="34"/>
      <c r="L355" s="61"/>
      <c r="M355" s="79"/>
      <c r="N355" s="10"/>
      <c r="O355" s="10"/>
      <c r="P355" s="48" t="str">
        <f t="shared" si="80"/>
        <v/>
      </c>
      <c r="Q355" s="37" t="str">
        <f t="shared" si="81"/>
        <v/>
      </c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2.0" customHeight="1">
      <c r="A356" s="22"/>
      <c r="B356" s="4"/>
      <c r="C356" s="10"/>
      <c r="D356" s="9"/>
      <c r="E356" s="9"/>
      <c r="F356" s="43"/>
      <c r="G356" s="189">
        <v>45378.0</v>
      </c>
      <c r="H356" s="54" t="s">
        <v>26</v>
      </c>
      <c r="I356" s="60">
        <v>8250.0</v>
      </c>
      <c r="J356" s="35"/>
      <c r="K356" s="34"/>
      <c r="L356" s="61"/>
      <c r="M356" s="79"/>
      <c r="N356" s="10"/>
      <c r="O356" s="10"/>
      <c r="P356" s="48">
        <f t="shared" si="80"/>
        <v>20000</v>
      </c>
      <c r="Q356" s="37" t="str">
        <f t="shared" si="81"/>
        <v> ramiro farias</v>
      </c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2.0" customHeight="1">
      <c r="A357" s="22"/>
      <c r="B357" s="4"/>
      <c r="C357" s="10"/>
      <c r="D357" s="9"/>
      <c r="E357" s="9"/>
      <c r="F357" s="43"/>
      <c r="G357" s="44"/>
      <c r="H357" s="103" t="s">
        <v>74</v>
      </c>
      <c r="I357" s="60">
        <v>23480.0</v>
      </c>
      <c r="J357" s="35"/>
      <c r="K357" s="34"/>
      <c r="L357" s="61"/>
      <c r="M357" s="79"/>
      <c r="N357" s="10"/>
      <c r="O357" s="10"/>
      <c r="P357" s="48" t="str">
        <f t="shared" si="80"/>
        <v/>
      </c>
      <c r="Q357" s="37" t="str">
        <f t="shared" si="81"/>
        <v/>
      </c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2.0" customHeight="1">
      <c r="A358" s="22"/>
      <c r="B358" s="4"/>
      <c r="C358" s="10"/>
      <c r="D358" s="9"/>
      <c r="E358" s="9"/>
      <c r="F358" s="43"/>
      <c r="G358" s="44"/>
      <c r="H358" s="103" t="s">
        <v>28</v>
      </c>
      <c r="I358" s="60">
        <v>10000.0</v>
      </c>
      <c r="J358" s="35"/>
      <c r="K358" s="34"/>
      <c r="L358" s="61"/>
      <c r="M358" s="79"/>
      <c r="N358" s="10"/>
      <c r="O358" s="10"/>
      <c r="P358" s="48" t="str">
        <f t="shared" si="80"/>
        <v/>
      </c>
      <c r="Q358" s="37" t="str">
        <f t="shared" si="81"/>
        <v/>
      </c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2.0" customHeight="1">
      <c r="A359" s="22"/>
      <c r="B359" s="4"/>
      <c r="C359" s="10"/>
      <c r="D359" s="9"/>
      <c r="E359" s="9"/>
      <c r="F359" s="43"/>
      <c r="G359" s="44"/>
      <c r="H359" s="54" t="s">
        <v>165</v>
      </c>
      <c r="I359" s="60">
        <v>9000.0</v>
      </c>
      <c r="J359" s="35"/>
      <c r="K359" s="34"/>
      <c r="L359" s="61"/>
      <c r="M359" s="79"/>
      <c r="N359" s="10"/>
      <c r="O359" s="10"/>
      <c r="P359" s="48" t="str">
        <f t="shared" ref="P359:P360" si="82">IF(COUNTIF(H352,"*vale*"),I352,"")</f>
        <v/>
      </c>
      <c r="Q359" s="37" t="str">
        <f t="shared" ref="Q359:Q360" si="83">IF(COUNTIF(H352,"*vale*"),MID(H352,5,70),"")</f>
        <v/>
      </c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2.0" customHeight="1">
      <c r="A360" s="22"/>
      <c r="B360" s="4"/>
      <c r="C360" s="10"/>
      <c r="D360" s="9"/>
      <c r="E360" s="9"/>
      <c r="F360" s="43"/>
      <c r="G360" s="44"/>
      <c r="H360" s="54" t="s">
        <v>27</v>
      </c>
      <c r="I360" s="60">
        <v>10000.0</v>
      </c>
      <c r="J360" s="35"/>
      <c r="K360" s="34"/>
      <c r="L360" s="61"/>
      <c r="M360" s="79"/>
      <c r="N360" s="10"/>
      <c r="O360" s="10"/>
      <c r="P360" s="48" t="str">
        <f t="shared" si="82"/>
        <v/>
      </c>
      <c r="Q360" s="37" t="str">
        <f t="shared" si="83"/>
        <v/>
      </c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2.0" customHeight="1">
      <c r="A361" s="22"/>
      <c r="B361" s="4"/>
      <c r="C361" s="10"/>
      <c r="D361" s="9"/>
      <c r="E361" s="9"/>
      <c r="F361" s="43"/>
      <c r="G361" s="44"/>
      <c r="H361" s="54" t="s">
        <v>160</v>
      </c>
      <c r="I361" s="60">
        <v>3200.0</v>
      </c>
      <c r="J361" s="35"/>
      <c r="K361" s="34"/>
      <c r="L361" s="61"/>
      <c r="M361" s="79"/>
      <c r="N361" s="10"/>
      <c r="O361" s="10"/>
      <c r="P361" s="48" t="str">
        <f t="shared" ref="P361:P364" si="84">IF(COUNTIF(H355,"*vale*"),I355,"")</f>
        <v/>
      </c>
      <c r="Q361" s="37" t="str">
        <f t="shared" ref="Q361:Q367" si="85">IF(COUNTIF(H355,"*vale*"),MID(H355,5,70),"")</f>
        <v/>
      </c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2.0" customHeight="1">
      <c r="A362" s="22"/>
      <c r="B362" s="4"/>
      <c r="C362" s="10"/>
      <c r="D362" s="9"/>
      <c r="E362" s="9"/>
      <c r="F362" s="43"/>
      <c r="G362" s="44"/>
      <c r="H362" s="232" t="s">
        <v>166</v>
      </c>
      <c r="I362" s="60">
        <v>7750.0</v>
      </c>
      <c r="J362" s="35"/>
      <c r="K362" s="34"/>
      <c r="L362" s="61"/>
      <c r="M362" s="79"/>
      <c r="N362" s="10"/>
      <c r="O362" s="10"/>
      <c r="P362" s="48" t="str">
        <f t="shared" si="84"/>
        <v/>
      </c>
      <c r="Q362" s="37" t="str">
        <f t="shared" si="85"/>
        <v/>
      </c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2.0" customHeight="1">
      <c r="A363" s="22"/>
      <c r="B363" s="4"/>
      <c r="C363" s="10"/>
      <c r="D363" s="9"/>
      <c r="E363" s="9"/>
      <c r="F363" s="43"/>
      <c r="G363" s="44"/>
      <c r="H363" s="235" t="s">
        <v>167</v>
      </c>
      <c r="I363" s="60">
        <v>5500.0</v>
      </c>
      <c r="J363" s="35"/>
      <c r="K363" s="34"/>
      <c r="L363" s="61"/>
      <c r="M363" s="79"/>
      <c r="N363" s="10"/>
      <c r="O363" s="10"/>
      <c r="P363" s="48" t="str">
        <f t="shared" si="84"/>
        <v/>
      </c>
      <c r="Q363" s="37" t="str">
        <f t="shared" si="85"/>
        <v/>
      </c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2.0" customHeight="1">
      <c r="A364" s="22"/>
      <c r="B364" s="4"/>
      <c r="C364" s="10"/>
      <c r="D364" s="9"/>
      <c r="E364" s="9"/>
      <c r="F364" s="43"/>
      <c r="G364" s="44"/>
      <c r="H364" s="54" t="s">
        <v>31</v>
      </c>
      <c r="I364" s="60">
        <v>10000.0</v>
      </c>
      <c r="J364" s="35"/>
      <c r="K364" s="34"/>
      <c r="L364" s="61"/>
      <c r="M364" s="79"/>
      <c r="N364" s="10"/>
      <c r="O364" s="10"/>
      <c r="P364" s="48">
        <f t="shared" si="84"/>
        <v>10000</v>
      </c>
      <c r="Q364" s="37" t="str">
        <f t="shared" si="85"/>
        <v> osvaldo peruzzi</v>
      </c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2.0" customHeight="1">
      <c r="A365" s="22"/>
      <c r="B365" s="4"/>
      <c r="C365" s="10"/>
      <c r="D365" s="9"/>
      <c r="E365" s="9"/>
      <c r="F365" s="43"/>
      <c r="G365" s="44"/>
      <c r="H365" s="54" t="s">
        <v>168</v>
      </c>
      <c r="I365" s="60">
        <v>2700.0</v>
      </c>
      <c r="J365" s="35"/>
      <c r="K365" s="34"/>
      <c r="L365" s="61"/>
      <c r="M365" s="79"/>
      <c r="N365" s="10"/>
      <c r="O365" s="10"/>
      <c r="P365" s="48" t="str">
        <f>IF(COUNTIF(H359,"*vale*"),I362,"")</f>
        <v/>
      </c>
      <c r="Q365" s="37" t="str">
        <f t="shared" si="85"/>
        <v/>
      </c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2.0" customHeight="1">
      <c r="A366" s="22"/>
      <c r="B366" s="4"/>
      <c r="C366" s="10"/>
      <c r="D366" s="9"/>
      <c r="E366" s="9"/>
      <c r="F366" s="43"/>
      <c r="G366" s="44"/>
      <c r="H366" s="54" t="s">
        <v>62</v>
      </c>
      <c r="I366" s="60">
        <v>10000.0</v>
      </c>
      <c r="J366" s="35"/>
      <c r="K366" s="34"/>
      <c r="L366" s="61"/>
      <c r="M366" s="79"/>
      <c r="N366" s="10"/>
      <c r="O366" s="10"/>
      <c r="P366" s="48">
        <f t="shared" ref="P366:P367" si="86">IF(COUNTIF(H360,"*vale*"),I360,"")</f>
        <v>10000</v>
      </c>
      <c r="Q366" s="37" t="str">
        <f t="shared" si="85"/>
        <v> tomas rodriguez</v>
      </c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2.0" customHeight="1">
      <c r="A367" s="22"/>
      <c r="B367" s="4"/>
      <c r="C367" s="10"/>
      <c r="D367" s="9"/>
      <c r="E367" s="9"/>
      <c r="F367" s="43"/>
      <c r="G367" s="44"/>
      <c r="H367" s="54" t="s">
        <v>126</v>
      </c>
      <c r="I367" s="60">
        <v>6000.0</v>
      </c>
      <c r="J367" s="35"/>
      <c r="K367" s="34"/>
      <c r="L367" s="61"/>
      <c r="M367" s="79"/>
      <c r="N367" s="10"/>
      <c r="O367" s="10"/>
      <c r="P367" s="48" t="str">
        <f t="shared" si="86"/>
        <v/>
      </c>
      <c r="Q367" s="37" t="str">
        <f t="shared" si="85"/>
        <v/>
      </c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2.0" customHeight="1">
      <c r="A368" s="22"/>
      <c r="B368" s="4"/>
      <c r="C368" s="10"/>
      <c r="D368" s="9"/>
      <c r="E368" s="9"/>
      <c r="F368" s="43"/>
      <c r="G368" s="44"/>
      <c r="H368" s="54" t="s">
        <v>38</v>
      </c>
      <c r="I368" s="35"/>
      <c r="J368" s="35"/>
      <c r="K368" s="34"/>
      <c r="L368" s="101">
        <v>263500.0</v>
      </c>
      <c r="M368" s="79"/>
      <c r="N368" s="10"/>
      <c r="O368" s="10"/>
      <c r="P368" s="48"/>
      <c r="Q368" s="37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2.0" customHeight="1">
      <c r="A369" s="22"/>
      <c r="B369" s="4"/>
      <c r="C369" s="10"/>
      <c r="D369" s="9"/>
      <c r="E369" s="9"/>
      <c r="F369" s="43"/>
      <c r="G369" s="189">
        <v>45379.0</v>
      </c>
      <c r="H369" s="54" t="s">
        <v>169</v>
      </c>
      <c r="I369" s="60">
        <v>10000.0</v>
      </c>
      <c r="J369" s="35"/>
      <c r="K369" s="34"/>
      <c r="L369" s="61"/>
      <c r="M369" s="79"/>
      <c r="N369" s="10"/>
      <c r="O369" s="10"/>
      <c r="P369" s="48" t="str">
        <f t="shared" ref="P369:P374" si="87">IF(COUNTIF(H362,"*vale*"),I362,"")</f>
        <v/>
      </c>
      <c r="Q369" s="37" t="str">
        <f t="shared" ref="Q369:Q374" si="88">IF(COUNTIF(H362,"*vale*"),MID(H362,5,70),"")</f>
        <v/>
      </c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2.0" customHeight="1">
      <c r="A370" s="22"/>
      <c r="B370" s="4"/>
      <c r="C370" s="10"/>
      <c r="D370" s="9"/>
      <c r="E370" s="9"/>
      <c r="F370" s="43"/>
      <c r="G370" s="44"/>
      <c r="H370" s="54" t="s">
        <v>27</v>
      </c>
      <c r="I370" s="60">
        <v>10000.0</v>
      </c>
      <c r="J370" s="35"/>
      <c r="K370" s="34"/>
      <c r="L370" s="61"/>
      <c r="M370" s="79"/>
      <c r="N370" s="10"/>
      <c r="O370" s="10"/>
      <c r="P370" s="48" t="str">
        <f t="shared" si="87"/>
        <v/>
      </c>
      <c r="Q370" s="37" t="str">
        <f t="shared" si="88"/>
        <v/>
      </c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2.0" customHeight="1">
      <c r="A371" s="22"/>
      <c r="B371" s="4"/>
      <c r="C371" s="10"/>
      <c r="D371" s="9"/>
      <c r="E371" s="9"/>
      <c r="F371" s="43"/>
      <c r="G371" s="44"/>
      <c r="H371" s="54" t="s">
        <v>170</v>
      </c>
      <c r="I371" s="60">
        <v>6000.0</v>
      </c>
      <c r="J371" s="35"/>
      <c r="K371" s="34"/>
      <c r="L371" s="61"/>
      <c r="M371" s="79"/>
      <c r="N371" s="10"/>
      <c r="O371" s="10"/>
      <c r="P371" s="48">
        <f t="shared" si="87"/>
        <v>10000</v>
      </c>
      <c r="Q371" s="37" t="str">
        <f t="shared" si="88"/>
        <v> carlos carballo </v>
      </c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2.0" customHeight="1">
      <c r="A372" s="22"/>
      <c r="B372" s="4"/>
      <c r="C372" s="10"/>
      <c r="D372" s="9"/>
      <c r="E372" s="9"/>
      <c r="F372" s="43"/>
      <c r="G372" s="44"/>
      <c r="H372" s="54" t="s">
        <v>33</v>
      </c>
      <c r="I372" s="60">
        <v>10000.0</v>
      </c>
      <c r="J372" s="35"/>
      <c r="K372" s="34"/>
      <c r="L372" s="61"/>
      <c r="M372" s="79"/>
      <c r="N372" s="10"/>
      <c r="O372" s="10"/>
      <c r="P372" s="48" t="str">
        <f t="shared" si="87"/>
        <v/>
      </c>
      <c r="Q372" s="37" t="str">
        <f t="shared" si="88"/>
        <v/>
      </c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2.0" customHeight="1">
      <c r="A373" s="22"/>
      <c r="B373" s="4"/>
      <c r="C373" s="10"/>
      <c r="D373" s="9"/>
      <c r="E373" s="9"/>
      <c r="F373" s="43"/>
      <c r="G373" s="44"/>
      <c r="H373" s="54" t="s">
        <v>126</v>
      </c>
      <c r="I373" s="60">
        <v>6000.0</v>
      </c>
      <c r="J373" s="35"/>
      <c r="K373" s="34"/>
      <c r="L373" s="106"/>
      <c r="M373" s="79"/>
      <c r="N373" s="10"/>
      <c r="O373" s="10"/>
      <c r="P373" s="48" t="str">
        <f t="shared" si="87"/>
        <v/>
      </c>
      <c r="Q373" s="37" t="str">
        <f t="shared" si="88"/>
        <v/>
      </c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2.0" customHeight="1">
      <c r="A374" s="22"/>
      <c r="B374" s="4"/>
      <c r="C374" s="10"/>
      <c r="D374" s="9"/>
      <c r="E374" s="9"/>
      <c r="F374" s="43"/>
      <c r="G374" s="44"/>
      <c r="H374" s="54" t="s">
        <v>38</v>
      </c>
      <c r="I374" s="35"/>
      <c r="J374" s="35"/>
      <c r="K374" s="34"/>
      <c r="L374" s="236">
        <v>25500.0</v>
      </c>
      <c r="M374" s="79"/>
      <c r="N374" s="10"/>
      <c r="O374" s="10"/>
      <c r="P374" s="48" t="str">
        <f t="shared" si="87"/>
        <v/>
      </c>
      <c r="Q374" s="37" t="str">
        <f t="shared" si="88"/>
        <v/>
      </c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2.0" customHeight="1">
      <c r="A375" s="22"/>
      <c r="B375" s="4"/>
      <c r="C375" s="10"/>
      <c r="D375" s="9"/>
      <c r="E375" s="9"/>
      <c r="F375" s="43"/>
      <c r="G375" s="189">
        <v>45380.0</v>
      </c>
      <c r="H375" s="54" t="s">
        <v>47</v>
      </c>
      <c r="I375" s="60">
        <v>5000.0</v>
      </c>
      <c r="J375" s="35"/>
      <c r="K375" s="34"/>
      <c r="L375" s="237"/>
      <c r="M375" s="79"/>
      <c r="N375" s="10"/>
      <c r="O375" s="10"/>
      <c r="P375" s="48">
        <f>IF(COUNTIF(H369,"*vale*"),I369,"")</f>
        <v>10000</v>
      </c>
      <c r="Q375" s="37" t="str">
        <f>IF(COUNTIF(H369,"*vale*"),MID(H369,5,70),"")</f>
        <v> barbara sanchez</v>
      </c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2.0" customHeight="1">
      <c r="A376" s="22"/>
      <c r="B376" s="4"/>
      <c r="C376" s="10"/>
      <c r="D376" s="9"/>
      <c r="E376" s="9"/>
      <c r="F376" s="43"/>
      <c r="G376" s="44"/>
      <c r="H376" s="54" t="s">
        <v>48</v>
      </c>
      <c r="I376" s="60">
        <v>10000.0</v>
      </c>
      <c r="J376" s="35"/>
      <c r="K376" s="34"/>
      <c r="L376" s="238"/>
      <c r="M376" s="79"/>
      <c r="N376" s="10"/>
      <c r="O376" s="10"/>
      <c r="P376" s="48"/>
      <c r="Q376" s="37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2.0" customHeight="1">
      <c r="A377" s="22"/>
      <c r="B377" s="4"/>
      <c r="C377" s="10"/>
      <c r="D377" s="9"/>
      <c r="E377" s="9"/>
      <c r="F377" s="43"/>
      <c r="G377" s="44"/>
      <c r="H377" s="54" t="s">
        <v>72</v>
      </c>
      <c r="I377" s="60">
        <v>8000.0</v>
      </c>
      <c r="J377" s="35"/>
      <c r="K377" s="34"/>
      <c r="L377" s="237"/>
      <c r="M377" s="79"/>
      <c r="N377" s="10"/>
      <c r="O377" s="10"/>
      <c r="P377" s="48" t="str">
        <f t="shared" ref="P377:P392" si="89">IF(COUNTIF(H371,"*vale*"),I371,"")</f>
        <v/>
      </c>
      <c r="Q377" s="37" t="str">
        <f t="shared" ref="Q377:Q392" si="90">IF(COUNTIF(H371,"*vale*"),MID(H371,5,70),"")</f>
        <v/>
      </c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2.0" customHeight="1">
      <c r="A378" s="22"/>
      <c r="B378" s="4"/>
      <c r="C378" s="10"/>
      <c r="D378" s="9"/>
      <c r="E378" s="9"/>
      <c r="F378" s="43"/>
      <c r="G378" s="44"/>
      <c r="H378" s="54" t="s">
        <v>129</v>
      </c>
      <c r="I378" s="60">
        <v>5000.0</v>
      </c>
      <c r="J378" s="35"/>
      <c r="K378" s="34"/>
      <c r="L378" s="237"/>
      <c r="M378" s="79"/>
      <c r="N378" s="10"/>
      <c r="O378" s="10"/>
      <c r="P378" s="48" t="str">
        <f t="shared" si="89"/>
        <v/>
      </c>
      <c r="Q378" s="37" t="str">
        <f t="shared" si="90"/>
        <v/>
      </c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2.0" customHeight="1">
      <c r="A379" s="22"/>
      <c r="B379" s="4"/>
      <c r="C379" s="10"/>
      <c r="D379" s="9"/>
      <c r="E379" s="9"/>
      <c r="F379" s="43"/>
      <c r="G379" s="229"/>
      <c r="H379" s="232" t="s">
        <v>33</v>
      </c>
      <c r="I379" s="231">
        <v>10000.0</v>
      </c>
      <c r="J379" s="35"/>
      <c r="K379" s="34"/>
      <c r="L379" s="237"/>
      <c r="M379" s="79"/>
      <c r="N379" s="10"/>
      <c r="O379" s="10"/>
      <c r="P379" s="48" t="str">
        <f t="shared" si="89"/>
        <v/>
      </c>
      <c r="Q379" s="37" t="str">
        <f t="shared" si="90"/>
        <v/>
      </c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2.0" customHeight="1">
      <c r="A380" s="22"/>
      <c r="B380" s="4"/>
      <c r="C380" s="10"/>
      <c r="D380" s="9"/>
      <c r="E380" s="9"/>
      <c r="F380" s="43"/>
      <c r="G380" s="44"/>
      <c r="H380" s="54" t="s">
        <v>35</v>
      </c>
      <c r="I380" s="60">
        <v>5000.0</v>
      </c>
      <c r="J380" s="35"/>
      <c r="K380" s="34"/>
      <c r="L380" s="237"/>
      <c r="M380" s="79"/>
      <c r="N380" s="10"/>
      <c r="O380" s="10"/>
      <c r="P380" s="48" t="str">
        <f t="shared" si="89"/>
        <v/>
      </c>
      <c r="Q380" s="37" t="str">
        <f t="shared" si="90"/>
        <v/>
      </c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2.0" customHeight="1">
      <c r="A381" s="22"/>
      <c r="B381" s="4"/>
      <c r="C381" s="10"/>
      <c r="D381" s="9"/>
      <c r="E381" s="9"/>
      <c r="F381" s="43"/>
      <c r="G381" s="44"/>
      <c r="H381" s="54" t="s">
        <v>44</v>
      </c>
      <c r="I381" s="60">
        <v>10000.0</v>
      </c>
      <c r="J381" s="35"/>
      <c r="K381" s="34"/>
      <c r="L381" s="237"/>
      <c r="M381" s="79"/>
      <c r="N381" s="10"/>
      <c r="O381" s="10"/>
      <c r="P381" s="48">
        <f t="shared" si="89"/>
        <v>5000</v>
      </c>
      <c r="Q381" s="37" t="str">
        <f t="shared" si="90"/>
        <v> maiceras sergio</v>
      </c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2.0" customHeight="1">
      <c r="A382" s="22"/>
      <c r="B382" s="4"/>
      <c r="C382" s="10"/>
      <c r="D382" s="9"/>
      <c r="E382" s="9"/>
      <c r="F382" s="43"/>
      <c r="G382" s="44"/>
      <c r="H382" s="54" t="s">
        <v>126</v>
      </c>
      <c r="I382" s="60">
        <v>6000.0</v>
      </c>
      <c r="J382" s="35"/>
      <c r="K382" s="34"/>
      <c r="L382" s="237"/>
      <c r="M382" s="79"/>
      <c r="N382" s="10"/>
      <c r="O382" s="10"/>
      <c r="P382" s="48">
        <f t="shared" si="89"/>
        <v>10000</v>
      </c>
      <c r="Q382" s="37" t="str">
        <f t="shared" si="90"/>
        <v> milagros olea</v>
      </c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2.0" customHeight="1">
      <c r="A383" s="22"/>
      <c r="B383" s="4"/>
      <c r="C383" s="10"/>
      <c r="D383" s="9"/>
      <c r="E383" s="9"/>
      <c r="F383" s="43"/>
      <c r="G383" s="189">
        <v>45381.0</v>
      </c>
      <c r="H383" s="54" t="s">
        <v>171</v>
      </c>
      <c r="I383" s="60">
        <v>33900.0</v>
      </c>
      <c r="J383" s="35"/>
      <c r="K383" s="34"/>
      <c r="L383" s="237"/>
      <c r="M383" s="79"/>
      <c r="N383" s="10"/>
      <c r="O383" s="10"/>
      <c r="P383" s="48">
        <f t="shared" si="89"/>
        <v>8000</v>
      </c>
      <c r="Q383" s="37" t="str">
        <f t="shared" si="90"/>
        <v> nicolas pimentel</v>
      </c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2.0" customHeight="1">
      <c r="A384" s="22"/>
      <c r="B384" s="4"/>
      <c r="C384" s="10"/>
      <c r="D384" s="9"/>
      <c r="E384" s="9"/>
      <c r="F384" s="43"/>
      <c r="G384" s="44"/>
      <c r="H384" s="54" t="s">
        <v>96</v>
      </c>
      <c r="I384" s="60">
        <v>8000.0</v>
      </c>
      <c r="J384" s="35"/>
      <c r="K384" s="34"/>
      <c r="L384" s="237"/>
      <c r="M384" s="79"/>
      <c r="N384" s="10"/>
      <c r="O384" s="10"/>
      <c r="P384" s="48">
        <f t="shared" si="89"/>
        <v>5000</v>
      </c>
      <c r="Q384" s="37" t="str">
        <f t="shared" si="90"/>
        <v> ramon quiroz</v>
      </c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2.0" customHeight="1">
      <c r="A385" s="22"/>
      <c r="B385" s="4"/>
      <c r="C385" s="10"/>
      <c r="D385" s="9"/>
      <c r="E385" s="9"/>
      <c r="F385" s="43"/>
      <c r="G385" s="44"/>
      <c r="H385" s="54" t="s">
        <v>31</v>
      </c>
      <c r="I385" s="60">
        <v>10000.0</v>
      </c>
      <c r="J385" s="35"/>
      <c r="K385" s="34"/>
      <c r="L385" s="237"/>
      <c r="M385" s="79"/>
      <c r="N385" s="10"/>
      <c r="O385" s="10"/>
      <c r="P385" s="48" t="str">
        <f t="shared" si="89"/>
        <v/>
      </c>
      <c r="Q385" s="37" t="str">
        <f t="shared" si="90"/>
        <v/>
      </c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2.0" customHeight="1">
      <c r="A386" s="22"/>
      <c r="B386" s="4"/>
      <c r="C386" s="10"/>
      <c r="D386" s="9"/>
      <c r="E386" s="9"/>
      <c r="F386" s="43"/>
      <c r="G386" s="44"/>
      <c r="H386" s="54" t="s">
        <v>33</v>
      </c>
      <c r="I386" s="60">
        <v>10000.0</v>
      </c>
      <c r="J386" s="35"/>
      <c r="K386" s="34"/>
      <c r="L386" s="237"/>
      <c r="M386" s="79"/>
      <c r="N386" s="10"/>
      <c r="O386" s="10"/>
      <c r="P386" s="48">
        <f t="shared" si="89"/>
        <v>5000</v>
      </c>
      <c r="Q386" s="37" t="str">
        <f t="shared" si="90"/>
        <v> carlos reyes</v>
      </c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2.0" customHeight="1">
      <c r="A387" s="22"/>
      <c r="B387" s="4"/>
      <c r="C387" s="10"/>
      <c r="D387" s="9"/>
      <c r="E387" s="9"/>
      <c r="F387" s="43"/>
      <c r="G387" s="44"/>
      <c r="H387" s="54" t="s">
        <v>49</v>
      </c>
      <c r="I387" s="60">
        <v>6000.0</v>
      </c>
      <c r="J387" s="35"/>
      <c r="K387" s="34"/>
      <c r="L387" s="237"/>
      <c r="M387" s="79"/>
      <c r="N387" s="10"/>
      <c r="O387" s="10"/>
      <c r="P387" s="48">
        <f t="shared" si="89"/>
        <v>10000</v>
      </c>
      <c r="Q387" s="37" t="str">
        <f t="shared" si="90"/>
        <v> ramiro farias</v>
      </c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2.0" customHeight="1">
      <c r="A388" s="22"/>
      <c r="B388" s="4"/>
      <c r="C388" s="10"/>
      <c r="D388" s="9"/>
      <c r="E388" s="9"/>
      <c r="F388" s="43"/>
      <c r="G388" s="44"/>
      <c r="H388" s="54" t="s">
        <v>126</v>
      </c>
      <c r="I388" s="60">
        <v>6000.0</v>
      </c>
      <c r="J388" s="35"/>
      <c r="K388" s="34"/>
      <c r="L388" s="237"/>
      <c r="M388" s="79"/>
      <c r="N388" s="10"/>
      <c r="O388" s="10"/>
      <c r="P388" s="48" t="str">
        <f t="shared" si="89"/>
        <v/>
      </c>
      <c r="Q388" s="37" t="str">
        <f t="shared" si="90"/>
        <v/>
      </c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2.0" customHeight="1">
      <c r="A389" s="22"/>
      <c r="B389" s="4"/>
      <c r="C389" s="10"/>
      <c r="D389" s="9"/>
      <c r="E389" s="9"/>
      <c r="F389" s="43"/>
      <c r="G389" s="189">
        <v>45382.0</v>
      </c>
      <c r="H389" s="54" t="s">
        <v>172</v>
      </c>
      <c r="I389" s="60">
        <v>39200.0</v>
      </c>
      <c r="J389" s="35"/>
      <c r="K389" s="34"/>
      <c r="L389" s="238"/>
      <c r="M389" s="79"/>
      <c r="N389" s="10"/>
      <c r="O389" s="10"/>
      <c r="P389" s="48" t="str">
        <f t="shared" si="89"/>
        <v/>
      </c>
      <c r="Q389" s="37" t="str">
        <f t="shared" si="90"/>
        <v/>
      </c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2.0" customHeight="1">
      <c r="A390" s="22"/>
      <c r="B390" s="4"/>
      <c r="C390" s="10"/>
      <c r="D390" s="9"/>
      <c r="E390" s="9"/>
      <c r="F390" s="43"/>
      <c r="G390" s="44"/>
      <c r="H390" s="54" t="s">
        <v>28</v>
      </c>
      <c r="I390" s="60">
        <v>10000.0</v>
      </c>
      <c r="J390" s="35"/>
      <c r="K390" s="34"/>
      <c r="L390" s="237"/>
      <c r="M390" s="79"/>
      <c r="N390" s="10"/>
      <c r="O390" s="10"/>
      <c r="P390" s="48" t="str">
        <f t="shared" si="89"/>
        <v/>
      </c>
      <c r="Q390" s="37" t="str">
        <f t="shared" si="90"/>
        <v/>
      </c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2.0" customHeight="1">
      <c r="A391" s="22"/>
      <c r="B391" s="4"/>
      <c r="C391" s="10"/>
      <c r="D391" s="9"/>
      <c r="E391" s="9"/>
      <c r="F391" s="43"/>
      <c r="G391" s="44"/>
      <c r="H391" s="54" t="s">
        <v>47</v>
      </c>
      <c r="I391" s="60">
        <v>10000.0</v>
      </c>
      <c r="J391" s="35"/>
      <c r="K391" s="34"/>
      <c r="L391" s="237"/>
      <c r="M391" s="79"/>
      <c r="N391" s="10"/>
      <c r="O391" s="10"/>
      <c r="P391" s="48">
        <f t="shared" si="89"/>
        <v>10000</v>
      </c>
      <c r="Q391" s="37" t="str">
        <f t="shared" si="90"/>
        <v> carlos carballo </v>
      </c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2.0" customHeight="1">
      <c r="A392" s="22"/>
      <c r="B392" s="4"/>
      <c r="C392" s="10"/>
      <c r="D392" s="9"/>
      <c r="E392" s="9"/>
      <c r="F392" s="43"/>
      <c r="G392" s="44"/>
      <c r="H392" s="54" t="s">
        <v>35</v>
      </c>
      <c r="I392" s="60">
        <v>10000.0</v>
      </c>
      <c r="J392" s="35"/>
      <c r="K392" s="34"/>
      <c r="L392" s="237"/>
      <c r="M392" s="79"/>
      <c r="N392" s="10"/>
      <c r="O392" s="10"/>
      <c r="P392" s="48" t="str">
        <f t="shared" si="89"/>
        <v/>
      </c>
      <c r="Q392" s="37" t="str">
        <f t="shared" si="90"/>
        <v/>
      </c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2.0" customHeight="1">
      <c r="A393" s="22"/>
      <c r="B393" s="4"/>
      <c r="C393" s="10"/>
      <c r="D393" s="9"/>
      <c r="E393" s="9"/>
      <c r="F393" s="43"/>
      <c r="G393" s="44"/>
      <c r="H393" s="54" t="s">
        <v>62</v>
      </c>
      <c r="I393" s="60">
        <v>10000.0</v>
      </c>
      <c r="J393" s="35"/>
      <c r="K393" s="34"/>
      <c r="L393" s="237"/>
      <c r="M393" s="79"/>
      <c r="N393" s="10"/>
      <c r="O393" s="10"/>
      <c r="P393" s="48"/>
      <c r="Q393" s="37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2.0" customHeight="1">
      <c r="A394" s="22"/>
      <c r="B394" s="4"/>
      <c r="C394" s="10"/>
      <c r="D394" s="9"/>
      <c r="E394" s="9"/>
      <c r="F394" s="43"/>
      <c r="G394" s="44"/>
      <c r="H394" s="54" t="s">
        <v>31</v>
      </c>
      <c r="I394" s="60">
        <v>20000.0</v>
      </c>
      <c r="J394" s="35"/>
      <c r="K394" s="34"/>
      <c r="L394" s="237"/>
      <c r="M394" s="79"/>
      <c r="N394" s="10"/>
      <c r="O394" s="10"/>
      <c r="P394" s="48" t="str">
        <f t="shared" ref="P394:P399" si="91">IF(COUNTIF(H387,"*vale*"),I387,"")</f>
        <v/>
      </c>
      <c r="Q394" s="37" t="str">
        <f t="shared" ref="Q394:Q399" si="92">IF(COUNTIF(H387,"*vale*"),MID(H387,5,70),"")</f>
        <v/>
      </c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2.0" customHeight="1">
      <c r="A395" s="22"/>
      <c r="B395" s="4"/>
      <c r="C395" s="10"/>
      <c r="D395" s="9"/>
      <c r="E395" s="9"/>
      <c r="F395" s="43"/>
      <c r="G395" s="44"/>
      <c r="H395" s="54" t="s">
        <v>129</v>
      </c>
      <c r="I395" s="60">
        <v>5000.0</v>
      </c>
      <c r="J395" s="35"/>
      <c r="K395" s="34"/>
      <c r="L395" s="237"/>
      <c r="M395" s="79"/>
      <c r="N395" s="10"/>
      <c r="O395" s="10"/>
      <c r="P395" s="48" t="str">
        <f t="shared" si="91"/>
        <v/>
      </c>
      <c r="Q395" s="37" t="str">
        <f t="shared" si="92"/>
        <v/>
      </c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2.0" customHeight="1">
      <c r="A396" s="22"/>
      <c r="B396" s="4"/>
      <c r="C396" s="10"/>
      <c r="D396" s="9"/>
      <c r="E396" s="9"/>
      <c r="F396" s="43"/>
      <c r="G396" s="44"/>
      <c r="H396" s="54" t="s">
        <v>33</v>
      </c>
      <c r="I396" s="60">
        <v>10000.0</v>
      </c>
      <c r="J396" s="35"/>
      <c r="K396" s="34"/>
      <c r="L396" s="237"/>
      <c r="M396" s="79"/>
      <c r="N396" s="10"/>
      <c r="O396" s="10"/>
      <c r="P396" s="48" t="str">
        <f t="shared" si="91"/>
        <v/>
      </c>
      <c r="Q396" s="37" t="str">
        <f t="shared" si="92"/>
        <v/>
      </c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2.0" customHeight="1">
      <c r="A397" s="22"/>
      <c r="B397" s="4"/>
      <c r="C397" s="10"/>
      <c r="D397" s="9"/>
      <c r="E397" s="9"/>
      <c r="F397" s="43"/>
      <c r="G397" s="44"/>
      <c r="H397" s="54" t="s">
        <v>44</v>
      </c>
      <c r="I397" s="60">
        <v>10000.0</v>
      </c>
      <c r="J397" s="35"/>
      <c r="K397" s="34"/>
      <c r="L397" s="237"/>
      <c r="M397" s="79"/>
      <c r="N397" s="10"/>
      <c r="O397" s="10"/>
      <c r="P397" s="48">
        <f t="shared" si="91"/>
        <v>10000</v>
      </c>
      <c r="Q397" s="37" t="str">
        <f t="shared" si="92"/>
        <v> osvaldo peruzzi</v>
      </c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2.0" customHeight="1">
      <c r="A398" s="22"/>
      <c r="B398" s="4"/>
      <c r="C398" s="10"/>
      <c r="D398" s="9"/>
      <c r="E398" s="9"/>
      <c r="F398" s="43"/>
      <c r="G398" s="189">
        <v>45383.0</v>
      </c>
      <c r="H398" s="232" t="s">
        <v>58</v>
      </c>
      <c r="I398" s="231">
        <v>275000.0</v>
      </c>
      <c r="J398" s="35"/>
      <c r="K398" s="34"/>
      <c r="L398" s="237"/>
      <c r="M398" s="79"/>
      <c r="N398" s="10"/>
      <c r="O398" s="10"/>
      <c r="P398" s="48">
        <f t="shared" si="91"/>
        <v>10000</v>
      </c>
      <c r="Q398" s="37" t="str">
        <f t="shared" si="92"/>
        <v> maiceras sergio</v>
      </c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2.0" customHeight="1">
      <c r="A399" s="22"/>
      <c r="B399" s="4"/>
      <c r="C399" s="10"/>
      <c r="D399" s="9"/>
      <c r="E399" s="9"/>
      <c r="F399" s="43"/>
      <c r="G399" s="189">
        <v>45385.0</v>
      </c>
      <c r="H399" s="54" t="s">
        <v>51</v>
      </c>
      <c r="I399" s="60">
        <v>160520.0</v>
      </c>
      <c r="J399" s="35"/>
      <c r="K399" s="34"/>
      <c r="L399" s="237"/>
      <c r="M399" s="79"/>
      <c r="N399" s="10"/>
      <c r="O399" s="10"/>
      <c r="P399" s="48">
        <f t="shared" si="91"/>
        <v>10000</v>
      </c>
      <c r="Q399" s="37" t="str">
        <f t="shared" si="92"/>
        <v> carlos reyes</v>
      </c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2.0" customHeight="1">
      <c r="A400" s="22"/>
      <c r="B400" s="4"/>
      <c r="C400" s="10"/>
      <c r="D400" s="9"/>
      <c r="E400" s="9"/>
      <c r="F400" s="43"/>
      <c r="G400" s="189">
        <v>45383.0</v>
      </c>
      <c r="H400" s="54" t="s">
        <v>50</v>
      </c>
      <c r="I400" s="60">
        <v>91500.0</v>
      </c>
      <c r="J400" s="35"/>
      <c r="K400" s="34"/>
      <c r="L400" s="237"/>
      <c r="M400" s="79"/>
      <c r="N400" s="10"/>
      <c r="O400" s="10"/>
      <c r="P400" s="48">
        <f>IF(COUNTIF(H394,"*vale*"),I394,"")</f>
        <v>20000</v>
      </c>
      <c r="Q400" s="37" t="str">
        <f>IF(COUNTIF(H394,"*vale*"),MID(H394,5,70),"")</f>
        <v> carlos carballo </v>
      </c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2.0" customHeight="1">
      <c r="A401" s="22"/>
      <c r="B401" s="4"/>
      <c r="C401" s="10"/>
      <c r="D401" s="9"/>
      <c r="E401" s="9"/>
      <c r="F401" s="43"/>
      <c r="G401" s="44"/>
      <c r="H401" s="54" t="s">
        <v>141</v>
      </c>
      <c r="I401" s="60">
        <v>37500.0</v>
      </c>
      <c r="J401" s="35"/>
      <c r="K401" s="34"/>
      <c r="L401" s="237"/>
      <c r="M401" s="79"/>
      <c r="N401" s="10"/>
      <c r="O401" s="10"/>
      <c r="P401" s="48"/>
      <c r="Q401" s="37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2.0" customHeight="1">
      <c r="A402" s="22"/>
      <c r="B402" s="4"/>
      <c r="C402" s="10"/>
      <c r="D402" s="9"/>
      <c r="E402" s="9"/>
      <c r="F402" s="43"/>
      <c r="G402" s="189">
        <v>45385.0</v>
      </c>
      <c r="H402" s="54" t="s">
        <v>173</v>
      </c>
      <c r="I402" s="60">
        <v>25000.0</v>
      </c>
      <c r="J402" s="35"/>
      <c r="K402" s="34"/>
      <c r="L402" s="237"/>
      <c r="M402" s="79"/>
      <c r="N402" s="10"/>
      <c r="O402" s="10"/>
      <c r="P402" s="48">
        <f t="shared" ref="P402:P407" si="93">IF(COUNTIF(H395,"*vale*"),I395,"")</f>
        <v>5000</v>
      </c>
      <c r="Q402" s="37" t="str">
        <f t="shared" ref="Q402:Q407" si="94">IF(COUNTIF(H395,"*vale*"),MID(H395,5,70),"")</f>
        <v> ramon quiroz</v>
      </c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2.0" customHeight="1">
      <c r="A403" s="22"/>
      <c r="B403" s="4"/>
      <c r="C403" s="10"/>
      <c r="D403" s="9"/>
      <c r="E403" s="9"/>
      <c r="F403" s="43"/>
      <c r="G403" s="189">
        <v>45352.0</v>
      </c>
      <c r="H403" s="54" t="s">
        <v>66</v>
      </c>
      <c r="I403" s="60">
        <v>130000.0</v>
      </c>
      <c r="J403" s="35"/>
      <c r="K403" s="34"/>
      <c r="L403" s="237"/>
      <c r="M403" s="79"/>
      <c r="N403" s="10"/>
      <c r="O403" s="10"/>
      <c r="P403" s="48" t="str">
        <f t="shared" si="93"/>
        <v/>
      </c>
      <c r="Q403" s="37" t="str">
        <f t="shared" si="94"/>
        <v/>
      </c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2.0" customHeight="1">
      <c r="A404" s="22"/>
      <c r="B404" s="4"/>
      <c r="C404" s="10"/>
      <c r="D404" s="9"/>
      <c r="E404" s="9"/>
      <c r="F404" s="43"/>
      <c r="G404" s="44"/>
      <c r="H404" s="54" t="s">
        <v>141</v>
      </c>
      <c r="I404" s="60">
        <v>20570.0</v>
      </c>
      <c r="J404" s="35"/>
      <c r="K404" s="34"/>
      <c r="L404" s="237"/>
      <c r="M404" s="79"/>
      <c r="N404" s="10"/>
      <c r="O404" s="10"/>
      <c r="P404" s="48">
        <f t="shared" si="93"/>
        <v>10000</v>
      </c>
      <c r="Q404" s="37" t="str">
        <f t="shared" si="94"/>
        <v> ramiro farias</v>
      </c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2.0" customHeight="1">
      <c r="A405" s="22"/>
      <c r="B405" s="4"/>
      <c r="C405" s="10"/>
      <c r="D405" s="9"/>
      <c r="E405" s="9"/>
      <c r="F405" s="43"/>
      <c r="G405" s="189">
        <v>45385.0</v>
      </c>
      <c r="H405" s="54" t="s">
        <v>174</v>
      </c>
      <c r="I405" s="60">
        <v>252500.0</v>
      </c>
      <c r="J405" s="35"/>
      <c r="K405" s="34"/>
      <c r="L405" s="237"/>
      <c r="M405" s="79"/>
      <c r="N405" s="10"/>
      <c r="O405" s="10"/>
      <c r="P405" s="48" t="str">
        <f t="shared" si="93"/>
        <v/>
      </c>
      <c r="Q405" s="37" t="str">
        <f t="shared" si="94"/>
        <v/>
      </c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2.0" customHeight="1">
      <c r="A406" s="22"/>
      <c r="B406" s="4"/>
      <c r="C406" s="10"/>
      <c r="D406" s="9"/>
      <c r="E406" s="9"/>
      <c r="F406" s="43"/>
      <c r="G406" s="44"/>
      <c r="H406" s="54" t="s">
        <v>141</v>
      </c>
      <c r="I406" s="60">
        <v>114630.0</v>
      </c>
      <c r="J406" s="35"/>
      <c r="K406" s="34"/>
      <c r="L406" s="237"/>
      <c r="M406" s="79"/>
      <c r="N406" s="10"/>
      <c r="O406" s="10"/>
      <c r="P406" s="48" t="str">
        <f t="shared" si="93"/>
        <v/>
      </c>
      <c r="Q406" s="37" t="str">
        <f t="shared" si="94"/>
        <v/>
      </c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3.5" customHeight="1">
      <c r="A407" s="22"/>
      <c r="B407" s="4"/>
      <c r="C407" s="10"/>
      <c r="D407" s="9"/>
      <c r="E407" s="9"/>
      <c r="F407" s="43"/>
      <c r="G407" s="44"/>
      <c r="H407" s="54" t="s">
        <v>50</v>
      </c>
      <c r="I407" s="60">
        <v>105500.0</v>
      </c>
      <c r="J407" s="35"/>
      <c r="K407" s="34"/>
      <c r="L407" s="237"/>
      <c r="M407" s="79"/>
      <c r="N407" s="10"/>
      <c r="O407" s="10"/>
      <c r="P407" s="48" t="str">
        <f t="shared" si="93"/>
        <v/>
      </c>
      <c r="Q407" s="37" t="str">
        <f t="shared" si="94"/>
        <v/>
      </c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3.5" customHeight="1">
      <c r="A408" s="22"/>
      <c r="B408" s="4"/>
      <c r="C408" s="10"/>
      <c r="D408" s="9"/>
      <c r="E408" s="9"/>
      <c r="F408" s="43"/>
      <c r="G408" s="44"/>
      <c r="H408" s="54" t="s">
        <v>136</v>
      </c>
      <c r="I408" s="60">
        <v>23100.0</v>
      </c>
      <c r="J408" s="35"/>
      <c r="K408" s="34"/>
      <c r="L408" s="237"/>
      <c r="M408" s="79"/>
      <c r="N408" s="10"/>
      <c r="O408" s="10"/>
      <c r="P408" s="48" t="str">
        <f t="shared" ref="P408:P425" si="95">IF(COUNTIF(H402,"*vale*"),I402,"")</f>
        <v/>
      </c>
      <c r="Q408" s="37" t="str">
        <f t="shared" ref="Q408:Q425" si="96">IF(COUNTIF(H402,"*vale*"),MID(H402,5,70),"")</f>
        <v/>
      </c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3.5" customHeight="1">
      <c r="A409" s="22"/>
      <c r="B409" s="4"/>
      <c r="C409" s="10"/>
      <c r="D409" s="9"/>
      <c r="E409" s="9"/>
      <c r="F409" s="43"/>
      <c r="G409" s="44"/>
      <c r="H409" s="54" t="s">
        <v>73</v>
      </c>
      <c r="I409" s="60">
        <v>63300.0</v>
      </c>
      <c r="J409" s="35"/>
      <c r="K409" s="34"/>
      <c r="L409" s="237"/>
      <c r="M409" s="79"/>
      <c r="N409" s="10"/>
      <c r="O409" s="10"/>
      <c r="P409" s="48" t="str">
        <f t="shared" si="95"/>
        <v/>
      </c>
      <c r="Q409" s="37" t="str">
        <f t="shared" si="96"/>
        <v/>
      </c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3.5" customHeight="1">
      <c r="A410" s="22"/>
      <c r="B410" s="4"/>
      <c r="C410" s="10"/>
      <c r="D410" s="9"/>
      <c r="E410" s="9"/>
      <c r="F410" s="43"/>
      <c r="G410" s="189">
        <v>45378.0</v>
      </c>
      <c r="H410" s="54" t="s">
        <v>80</v>
      </c>
      <c r="I410" s="60">
        <v>63500.0</v>
      </c>
      <c r="J410" s="35"/>
      <c r="K410" s="34"/>
      <c r="L410" s="237"/>
      <c r="M410" s="79"/>
      <c r="N410" s="10"/>
      <c r="O410" s="10"/>
      <c r="P410" s="48" t="str">
        <f t="shared" si="95"/>
        <v/>
      </c>
      <c r="Q410" s="37" t="str">
        <f t="shared" si="96"/>
        <v/>
      </c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3.5" customHeight="1">
      <c r="A411" s="22"/>
      <c r="B411" s="4"/>
      <c r="C411" s="10"/>
      <c r="D411" s="9"/>
      <c r="E411" s="9"/>
      <c r="F411" s="43"/>
      <c r="G411" s="189">
        <v>45380.0</v>
      </c>
      <c r="H411" s="54" t="s">
        <v>175</v>
      </c>
      <c r="I411" s="60">
        <v>137380.0</v>
      </c>
      <c r="J411" s="35"/>
      <c r="K411" s="34"/>
      <c r="L411" s="237"/>
      <c r="M411" s="79"/>
      <c r="N411" s="10"/>
      <c r="O411" s="10"/>
      <c r="P411" s="48" t="str">
        <f t="shared" si="95"/>
        <v/>
      </c>
      <c r="Q411" s="37" t="str">
        <f t="shared" si="96"/>
        <v/>
      </c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2.0" customHeight="1">
      <c r="A412" s="22"/>
      <c r="B412" s="4"/>
      <c r="C412" s="10"/>
      <c r="D412" s="9"/>
      <c r="E412" s="9"/>
      <c r="F412" s="43"/>
      <c r="G412" s="44"/>
      <c r="H412" s="239" t="s">
        <v>50</v>
      </c>
      <c r="I412" s="240">
        <v>133500.0</v>
      </c>
      <c r="J412" s="35"/>
      <c r="K412" s="34"/>
      <c r="L412" s="237"/>
      <c r="M412" s="79"/>
      <c r="N412" s="10"/>
      <c r="O412" s="10"/>
      <c r="P412" s="48" t="str">
        <f t="shared" si="95"/>
        <v/>
      </c>
      <c r="Q412" s="37" t="str">
        <f t="shared" si="96"/>
        <v/>
      </c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2.0" customHeight="1">
      <c r="A413" s="22"/>
      <c r="B413" s="4"/>
      <c r="C413" s="10"/>
      <c r="D413" s="9"/>
      <c r="E413" s="9"/>
      <c r="F413" s="43"/>
      <c r="G413" s="44"/>
      <c r="H413" s="54" t="s">
        <v>82</v>
      </c>
      <c r="I413" s="60">
        <v>24800.0</v>
      </c>
      <c r="J413" s="35"/>
      <c r="K413" s="34"/>
      <c r="L413" s="237"/>
      <c r="M413" s="79"/>
      <c r="N413" s="10"/>
      <c r="O413" s="10"/>
      <c r="P413" s="48" t="str">
        <f t="shared" si="95"/>
        <v/>
      </c>
      <c r="Q413" s="37" t="str">
        <f t="shared" si="96"/>
        <v/>
      </c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2.0" customHeight="1">
      <c r="A414" s="22"/>
      <c r="B414" s="4"/>
      <c r="C414" s="10"/>
      <c r="D414" s="9"/>
      <c r="E414" s="9"/>
      <c r="F414" s="43"/>
      <c r="G414" s="44"/>
      <c r="H414" s="54" t="s">
        <v>55</v>
      </c>
      <c r="I414" s="60">
        <v>245504.0</v>
      </c>
      <c r="J414" s="35"/>
      <c r="K414" s="34"/>
      <c r="L414" s="237"/>
      <c r="M414" s="79"/>
      <c r="N414" s="10"/>
      <c r="O414" s="10"/>
      <c r="P414" s="48" t="str">
        <f t="shared" si="95"/>
        <v/>
      </c>
      <c r="Q414" s="37" t="str">
        <f t="shared" si="96"/>
        <v/>
      </c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2.0" customHeight="1">
      <c r="A415" s="22"/>
      <c r="B415" s="4"/>
      <c r="C415" s="10"/>
      <c r="D415" s="9"/>
      <c r="E415" s="9"/>
      <c r="F415" s="43"/>
      <c r="G415" s="44"/>
      <c r="H415" s="54" t="s">
        <v>176</v>
      </c>
      <c r="I415" s="60">
        <v>140410.0</v>
      </c>
      <c r="J415" s="35"/>
      <c r="K415" s="34"/>
      <c r="L415" s="237"/>
      <c r="M415" s="79"/>
      <c r="N415" s="10"/>
      <c r="O415" s="10"/>
      <c r="P415" s="48" t="str">
        <f t="shared" si="95"/>
        <v/>
      </c>
      <c r="Q415" s="37" t="str">
        <f t="shared" si="96"/>
        <v/>
      </c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2.0" customHeight="1">
      <c r="A416" s="22"/>
      <c r="B416" s="4"/>
      <c r="C416" s="10"/>
      <c r="D416" s="9"/>
      <c r="E416" s="9"/>
      <c r="F416" s="43"/>
      <c r="G416" s="189">
        <v>45355.0</v>
      </c>
      <c r="H416" s="54" t="s">
        <v>104</v>
      </c>
      <c r="I416" s="60">
        <v>763699.0</v>
      </c>
      <c r="J416" s="35"/>
      <c r="K416" s="34"/>
      <c r="L416" s="237"/>
      <c r="M416" s="79"/>
      <c r="N416" s="10"/>
      <c r="O416" s="10"/>
      <c r="P416" s="48" t="str">
        <f t="shared" si="95"/>
        <v/>
      </c>
      <c r="Q416" s="37" t="str">
        <f t="shared" si="96"/>
        <v/>
      </c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2.0" customHeight="1">
      <c r="A417" s="22"/>
      <c r="B417" s="4"/>
      <c r="C417" s="10"/>
      <c r="D417" s="9"/>
      <c r="E417" s="9"/>
      <c r="F417" s="43"/>
      <c r="G417" s="44"/>
      <c r="H417" s="228"/>
      <c r="I417" s="35"/>
      <c r="J417" s="35"/>
      <c r="K417" s="34"/>
      <c r="L417" s="237"/>
      <c r="M417" s="79"/>
      <c r="N417" s="10"/>
      <c r="O417" s="10"/>
      <c r="P417" s="48" t="str">
        <f t="shared" si="95"/>
        <v/>
      </c>
      <c r="Q417" s="37" t="str">
        <f t="shared" si="96"/>
        <v/>
      </c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2.0" customHeight="1">
      <c r="A418" s="22"/>
      <c r="B418" s="4"/>
      <c r="C418" s="10"/>
      <c r="D418" s="9"/>
      <c r="E418" s="9"/>
      <c r="F418" s="43"/>
      <c r="G418" s="44"/>
      <c r="H418" s="228"/>
      <c r="I418" s="35"/>
      <c r="J418" s="35"/>
      <c r="K418" s="34"/>
      <c r="L418" s="237"/>
      <c r="M418" s="79"/>
      <c r="N418" s="10"/>
      <c r="O418" s="10"/>
      <c r="P418" s="48" t="str">
        <f t="shared" si="95"/>
        <v/>
      </c>
      <c r="Q418" s="37" t="str">
        <f t="shared" si="96"/>
        <v/>
      </c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2.0" customHeight="1">
      <c r="A419" s="22"/>
      <c r="B419" s="4"/>
      <c r="C419" s="10"/>
      <c r="D419" s="9"/>
      <c r="E419" s="9"/>
      <c r="F419" s="43"/>
      <c r="G419" s="44"/>
      <c r="H419" s="228"/>
      <c r="I419" s="35"/>
      <c r="J419" s="35"/>
      <c r="K419" s="34"/>
      <c r="L419" s="237"/>
      <c r="M419" s="79"/>
      <c r="N419" s="10"/>
      <c r="O419" s="10"/>
      <c r="P419" s="48" t="str">
        <f t="shared" si="95"/>
        <v/>
      </c>
      <c r="Q419" s="37" t="str">
        <f t="shared" si="96"/>
        <v/>
      </c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2.0" customHeight="1">
      <c r="A420" s="22"/>
      <c r="B420" s="4"/>
      <c r="C420" s="10"/>
      <c r="D420" s="9"/>
      <c r="E420" s="9"/>
      <c r="F420" s="43"/>
      <c r="G420" s="44"/>
      <c r="H420" s="228"/>
      <c r="I420" s="35"/>
      <c r="J420" s="35"/>
      <c r="K420" s="34"/>
      <c r="L420" s="237"/>
      <c r="M420" s="79"/>
      <c r="N420" s="10"/>
      <c r="O420" s="10"/>
      <c r="P420" s="48" t="str">
        <f t="shared" si="95"/>
        <v/>
      </c>
      <c r="Q420" s="37" t="str">
        <f t="shared" si="96"/>
        <v/>
      </c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2.0" customHeight="1">
      <c r="A421" s="22"/>
      <c r="B421" s="4"/>
      <c r="C421" s="10"/>
      <c r="D421" s="9"/>
      <c r="E421" s="9"/>
      <c r="F421" s="43"/>
      <c r="G421" s="44"/>
      <c r="H421" s="228"/>
      <c r="I421" s="35"/>
      <c r="J421" s="35"/>
      <c r="K421" s="34"/>
      <c r="L421" s="237"/>
      <c r="M421" s="79"/>
      <c r="N421" s="10"/>
      <c r="O421" s="10"/>
      <c r="P421" s="48" t="str">
        <f t="shared" si="95"/>
        <v/>
      </c>
      <c r="Q421" s="37" t="str">
        <f t="shared" si="96"/>
        <v/>
      </c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2.0" customHeight="1">
      <c r="A422" s="22"/>
      <c r="B422" s="4"/>
      <c r="C422" s="10"/>
      <c r="D422" s="9"/>
      <c r="E422" s="9"/>
      <c r="F422" s="43"/>
      <c r="G422" s="44"/>
      <c r="H422" s="228"/>
      <c r="I422" s="35"/>
      <c r="J422" s="35"/>
      <c r="K422" s="34"/>
      <c r="L422" s="237"/>
      <c r="M422" s="79"/>
      <c r="N422" s="10"/>
      <c r="O422" s="10"/>
      <c r="P422" s="48" t="str">
        <f t="shared" si="95"/>
        <v/>
      </c>
      <c r="Q422" s="37" t="str">
        <f t="shared" si="96"/>
        <v/>
      </c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2.0" customHeight="1">
      <c r="A423" s="22"/>
      <c r="B423" s="4"/>
      <c r="C423" s="10"/>
      <c r="D423" s="9"/>
      <c r="E423" s="9"/>
      <c r="F423" s="43"/>
      <c r="G423" s="44"/>
      <c r="H423" s="228"/>
      <c r="I423" s="35"/>
      <c r="J423" s="35"/>
      <c r="K423" s="34"/>
      <c r="L423" s="237"/>
      <c r="M423" s="79"/>
      <c r="N423" s="10"/>
      <c r="O423" s="10"/>
      <c r="P423" s="48" t="str">
        <f t="shared" si="95"/>
        <v/>
      </c>
      <c r="Q423" s="37" t="str">
        <f t="shared" si="96"/>
        <v/>
      </c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2.0" customHeight="1">
      <c r="A424" s="22"/>
      <c r="B424" s="4"/>
      <c r="C424" s="10"/>
      <c r="D424" s="9"/>
      <c r="E424" s="9"/>
      <c r="F424" s="43"/>
      <c r="G424" s="44"/>
      <c r="H424" s="241"/>
      <c r="I424" s="242"/>
      <c r="J424" s="52"/>
      <c r="K424" s="34"/>
      <c r="L424" s="237"/>
      <c r="M424" s="79"/>
      <c r="N424" s="10"/>
      <c r="O424" s="10"/>
      <c r="P424" s="48" t="str">
        <f t="shared" si="95"/>
        <v/>
      </c>
      <c r="Q424" s="37" t="str">
        <f t="shared" si="96"/>
        <v/>
      </c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2.0" customHeight="1">
      <c r="A425" s="22"/>
      <c r="B425" s="4"/>
      <c r="C425" s="10"/>
      <c r="D425" s="9"/>
      <c r="E425" s="9"/>
      <c r="F425" s="43"/>
      <c r="G425" s="44"/>
      <c r="H425" s="228"/>
      <c r="I425" s="35"/>
      <c r="J425" s="35"/>
      <c r="K425" s="34"/>
      <c r="L425" s="237"/>
      <c r="M425" s="79"/>
      <c r="N425" s="10"/>
      <c r="O425" s="10"/>
      <c r="P425" s="48" t="str">
        <f t="shared" si="95"/>
        <v/>
      </c>
      <c r="Q425" s="37" t="str">
        <f t="shared" si="96"/>
        <v/>
      </c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2.0" customHeight="1">
      <c r="A426" s="22"/>
      <c r="B426" s="4"/>
      <c r="C426" s="10"/>
      <c r="D426" s="9"/>
      <c r="E426" s="9"/>
      <c r="F426" s="43"/>
      <c r="G426" s="44"/>
      <c r="H426" s="228"/>
      <c r="I426" s="35"/>
      <c r="J426" s="35"/>
      <c r="K426" s="34"/>
      <c r="L426" s="237"/>
      <c r="M426" s="79"/>
      <c r="N426" s="10"/>
      <c r="O426" s="10"/>
      <c r="P426" s="48"/>
      <c r="Q426" s="37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2.0" customHeight="1">
      <c r="A427" s="22"/>
      <c r="B427" s="4"/>
      <c r="C427" s="10"/>
      <c r="D427" s="9"/>
      <c r="E427" s="9"/>
      <c r="F427" s="43"/>
      <c r="G427" s="44"/>
      <c r="H427" s="228"/>
      <c r="I427" s="35"/>
      <c r="J427" s="35"/>
      <c r="K427" s="34"/>
      <c r="L427" s="237"/>
      <c r="M427" s="79"/>
      <c r="N427" s="10"/>
      <c r="O427" s="10"/>
      <c r="P427" s="48" t="str">
        <f t="shared" ref="P427:P432" si="97">IF(COUNTIF(H420,"*vale*"),I420,"")</f>
        <v/>
      </c>
      <c r="Q427" s="37" t="str">
        <f t="shared" ref="Q427:Q432" si="98">IF(COUNTIF(H420,"*vale*"),MID(H420,5,70),"")</f>
        <v/>
      </c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2.0" customHeight="1">
      <c r="A428" s="22"/>
      <c r="B428" s="4"/>
      <c r="C428" s="10"/>
      <c r="D428" s="9"/>
      <c r="E428" s="9"/>
      <c r="F428" s="43"/>
      <c r="G428" s="44"/>
      <c r="H428" s="228"/>
      <c r="I428" s="35"/>
      <c r="J428" s="35"/>
      <c r="K428" s="34"/>
      <c r="L428" s="237"/>
      <c r="M428" s="79"/>
      <c r="N428" s="10"/>
      <c r="O428" s="10"/>
      <c r="P428" s="48" t="str">
        <f t="shared" si="97"/>
        <v/>
      </c>
      <c r="Q428" s="37" t="str">
        <f t="shared" si="98"/>
        <v/>
      </c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2.0" customHeight="1">
      <c r="A429" s="22"/>
      <c r="B429" s="4"/>
      <c r="C429" s="10"/>
      <c r="D429" s="9"/>
      <c r="E429" s="9"/>
      <c r="F429" s="43"/>
      <c r="G429" s="44"/>
      <c r="H429" s="228"/>
      <c r="I429" s="35"/>
      <c r="J429" s="35"/>
      <c r="K429" s="34"/>
      <c r="L429" s="237"/>
      <c r="M429" s="79"/>
      <c r="N429" s="10"/>
      <c r="O429" s="10"/>
      <c r="P429" s="48" t="str">
        <f t="shared" si="97"/>
        <v/>
      </c>
      <c r="Q429" s="37" t="str">
        <f t="shared" si="98"/>
        <v/>
      </c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2.0" customHeight="1">
      <c r="A430" s="22"/>
      <c r="B430" s="4"/>
      <c r="C430" s="10"/>
      <c r="D430" s="9"/>
      <c r="E430" s="9"/>
      <c r="F430" s="43"/>
      <c r="G430" s="44"/>
      <c r="H430" s="228"/>
      <c r="I430" s="35"/>
      <c r="J430" s="35"/>
      <c r="K430" s="34"/>
      <c r="L430" s="237"/>
      <c r="M430" s="79"/>
      <c r="N430" s="10"/>
      <c r="O430" s="10"/>
      <c r="P430" s="48" t="str">
        <f t="shared" si="97"/>
        <v/>
      </c>
      <c r="Q430" s="37" t="str">
        <f t="shared" si="98"/>
        <v/>
      </c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2.0" customHeight="1">
      <c r="A431" s="22"/>
      <c r="B431" s="4"/>
      <c r="C431" s="10"/>
      <c r="D431" s="9"/>
      <c r="E431" s="9"/>
      <c r="F431" s="43"/>
      <c r="G431" s="44"/>
      <c r="H431" s="228"/>
      <c r="I431" s="35"/>
      <c r="J431" s="35"/>
      <c r="K431" s="34"/>
      <c r="L431" s="237"/>
      <c r="M431" s="79"/>
      <c r="N431" s="10"/>
      <c r="O431" s="10"/>
      <c r="P431" s="48" t="str">
        <f t="shared" si="97"/>
        <v/>
      </c>
      <c r="Q431" s="37" t="str">
        <f t="shared" si="98"/>
        <v/>
      </c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2.0" customHeight="1">
      <c r="A432" s="22"/>
      <c r="B432" s="4"/>
      <c r="C432" s="10"/>
      <c r="D432" s="9"/>
      <c r="E432" s="9"/>
      <c r="F432" s="43"/>
      <c r="G432" s="44"/>
      <c r="H432" s="228"/>
      <c r="I432" s="35"/>
      <c r="J432" s="35"/>
      <c r="K432" s="34"/>
      <c r="L432" s="237"/>
      <c r="M432" s="79"/>
      <c r="N432" s="10"/>
      <c r="O432" s="10"/>
      <c r="P432" s="48" t="str">
        <f t="shared" si="97"/>
        <v/>
      </c>
      <c r="Q432" s="37" t="str">
        <f t="shared" si="98"/>
        <v/>
      </c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2.0" customHeight="1">
      <c r="A433" s="22"/>
      <c r="B433" s="4"/>
      <c r="C433" s="10"/>
      <c r="D433" s="9"/>
      <c r="E433" s="9"/>
      <c r="F433" s="43"/>
      <c r="G433" s="44"/>
      <c r="H433" s="228"/>
      <c r="I433" s="35"/>
      <c r="J433" s="35"/>
      <c r="K433" s="34"/>
      <c r="L433" s="237"/>
      <c r="M433" s="79"/>
      <c r="N433" s="10"/>
      <c r="O433" s="10"/>
      <c r="P433" s="48" t="str">
        <f t="shared" ref="P433:P445" si="99">IF(COUNTIF(H427,"*vale*"),I427,"")</f>
        <v/>
      </c>
      <c r="Q433" s="37" t="str">
        <f t="shared" ref="Q433:Q445" si="100">IF(COUNTIF(H427,"*vale*"),MID(H427,5,70),"")</f>
        <v/>
      </c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2.0" customHeight="1">
      <c r="A434" s="22"/>
      <c r="B434" s="4"/>
      <c r="C434" s="10"/>
      <c r="D434" s="9"/>
      <c r="E434" s="9"/>
      <c r="F434" s="43"/>
      <c r="G434" s="44"/>
      <c r="H434" s="228"/>
      <c r="I434" s="35"/>
      <c r="J434" s="35"/>
      <c r="K434" s="34"/>
      <c r="L434" s="237"/>
      <c r="M434" s="79"/>
      <c r="N434" s="10"/>
      <c r="O434" s="10"/>
      <c r="P434" s="48" t="str">
        <f t="shared" si="99"/>
        <v/>
      </c>
      <c r="Q434" s="37" t="str">
        <f t="shared" si="100"/>
        <v/>
      </c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2.0" customHeight="1">
      <c r="A435" s="22"/>
      <c r="B435" s="4"/>
      <c r="C435" s="10"/>
      <c r="D435" s="9"/>
      <c r="E435" s="9"/>
      <c r="F435" s="43"/>
      <c r="G435" s="44"/>
      <c r="H435" s="228"/>
      <c r="I435" s="35"/>
      <c r="J435" s="35"/>
      <c r="K435" s="34"/>
      <c r="L435" s="237"/>
      <c r="M435" s="79"/>
      <c r="N435" s="10"/>
      <c r="O435" s="10"/>
      <c r="P435" s="48" t="str">
        <f t="shared" si="99"/>
        <v/>
      </c>
      <c r="Q435" s="37" t="str">
        <f t="shared" si="100"/>
        <v/>
      </c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2.0" customHeight="1">
      <c r="A436" s="22"/>
      <c r="B436" s="4"/>
      <c r="C436" s="10"/>
      <c r="D436" s="9"/>
      <c r="E436" s="9"/>
      <c r="F436" s="43"/>
      <c r="G436" s="44"/>
      <c r="H436" s="228"/>
      <c r="I436" s="35"/>
      <c r="J436" s="35"/>
      <c r="K436" s="34"/>
      <c r="L436" s="237"/>
      <c r="M436" s="79"/>
      <c r="N436" s="10"/>
      <c r="O436" s="10"/>
      <c r="P436" s="48" t="str">
        <f t="shared" si="99"/>
        <v/>
      </c>
      <c r="Q436" s="37" t="str">
        <f t="shared" si="100"/>
        <v/>
      </c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2.0" customHeight="1">
      <c r="A437" s="22"/>
      <c r="B437" s="4"/>
      <c r="C437" s="10"/>
      <c r="D437" s="9"/>
      <c r="E437" s="9"/>
      <c r="F437" s="43"/>
      <c r="G437" s="44"/>
      <c r="H437" s="228"/>
      <c r="I437" s="35"/>
      <c r="J437" s="35"/>
      <c r="K437" s="34"/>
      <c r="L437" s="237"/>
      <c r="M437" s="79"/>
      <c r="N437" s="10"/>
      <c r="O437" s="10"/>
      <c r="P437" s="48" t="str">
        <f t="shared" si="99"/>
        <v/>
      </c>
      <c r="Q437" s="37" t="str">
        <f t="shared" si="100"/>
        <v/>
      </c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2.0" customHeight="1">
      <c r="A438" s="22"/>
      <c r="B438" s="4"/>
      <c r="C438" s="10"/>
      <c r="D438" s="9"/>
      <c r="E438" s="9"/>
      <c r="F438" s="43"/>
      <c r="G438" s="44"/>
      <c r="H438" s="228"/>
      <c r="I438" s="35"/>
      <c r="J438" s="35"/>
      <c r="K438" s="34"/>
      <c r="L438" s="237"/>
      <c r="M438" s="79"/>
      <c r="N438" s="10"/>
      <c r="O438" s="10"/>
      <c r="P438" s="48" t="str">
        <f t="shared" si="99"/>
        <v/>
      </c>
      <c r="Q438" s="37" t="str">
        <f t="shared" si="100"/>
        <v/>
      </c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2.0" customHeight="1">
      <c r="A439" s="22"/>
      <c r="B439" s="4"/>
      <c r="C439" s="10"/>
      <c r="D439" s="9"/>
      <c r="E439" s="9"/>
      <c r="F439" s="43"/>
      <c r="G439" s="44"/>
      <c r="H439" s="228"/>
      <c r="I439" s="35"/>
      <c r="J439" s="35"/>
      <c r="K439" s="34"/>
      <c r="L439" s="237"/>
      <c r="M439" s="79"/>
      <c r="N439" s="10"/>
      <c r="O439" s="10"/>
      <c r="P439" s="48" t="str">
        <f t="shared" si="99"/>
        <v/>
      </c>
      <c r="Q439" s="37" t="str">
        <f t="shared" si="100"/>
        <v/>
      </c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2.0" customHeight="1">
      <c r="A440" s="22"/>
      <c r="B440" s="4"/>
      <c r="C440" s="10"/>
      <c r="D440" s="9"/>
      <c r="E440" s="9"/>
      <c r="F440" s="43"/>
      <c r="G440" s="44"/>
      <c r="H440" s="228"/>
      <c r="I440" s="35"/>
      <c r="J440" s="35"/>
      <c r="K440" s="34"/>
      <c r="L440" s="237"/>
      <c r="M440" s="79"/>
      <c r="N440" s="10"/>
      <c r="O440" s="10"/>
      <c r="P440" s="48" t="str">
        <f t="shared" si="99"/>
        <v/>
      </c>
      <c r="Q440" s="37" t="str">
        <f t="shared" si="100"/>
        <v/>
      </c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2.0" customHeight="1">
      <c r="A441" s="22"/>
      <c r="B441" s="4"/>
      <c r="C441" s="10"/>
      <c r="D441" s="9"/>
      <c r="E441" s="9"/>
      <c r="F441" s="43"/>
      <c r="G441" s="44"/>
      <c r="H441" s="228"/>
      <c r="I441" s="35"/>
      <c r="J441" s="35"/>
      <c r="K441" s="34"/>
      <c r="L441" s="237"/>
      <c r="M441" s="79"/>
      <c r="N441" s="10"/>
      <c r="O441" s="10"/>
      <c r="P441" s="48" t="str">
        <f t="shared" si="99"/>
        <v/>
      </c>
      <c r="Q441" s="37" t="str">
        <f t="shared" si="100"/>
        <v/>
      </c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2.0" customHeight="1">
      <c r="A442" s="22"/>
      <c r="B442" s="4"/>
      <c r="C442" s="10"/>
      <c r="D442" s="9"/>
      <c r="E442" s="9"/>
      <c r="F442" s="43"/>
      <c r="G442" s="44"/>
      <c r="H442" s="228"/>
      <c r="I442" s="35"/>
      <c r="J442" s="35"/>
      <c r="K442" s="34"/>
      <c r="L442" s="237"/>
      <c r="M442" s="79"/>
      <c r="N442" s="10"/>
      <c r="O442" s="10"/>
      <c r="P442" s="48" t="str">
        <f t="shared" si="99"/>
        <v/>
      </c>
      <c r="Q442" s="37" t="str">
        <f t="shared" si="100"/>
        <v/>
      </c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2.0" customHeight="1">
      <c r="A443" s="22"/>
      <c r="B443" s="4"/>
      <c r="C443" s="10"/>
      <c r="D443" s="9"/>
      <c r="E443" s="9"/>
      <c r="F443" s="43"/>
      <c r="G443" s="44"/>
      <c r="H443" s="228"/>
      <c r="I443" s="35"/>
      <c r="J443" s="35"/>
      <c r="K443" s="34"/>
      <c r="L443" s="237"/>
      <c r="M443" s="79"/>
      <c r="N443" s="10"/>
      <c r="O443" s="10"/>
      <c r="P443" s="48" t="str">
        <f t="shared" si="99"/>
        <v/>
      </c>
      <c r="Q443" s="37" t="str">
        <f t="shared" si="100"/>
        <v/>
      </c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2.0" customHeight="1">
      <c r="A444" s="22"/>
      <c r="B444" s="4"/>
      <c r="C444" s="10"/>
      <c r="D444" s="9"/>
      <c r="E444" s="9"/>
      <c r="F444" s="43"/>
      <c r="G444" s="44"/>
      <c r="H444" s="228"/>
      <c r="I444" s="35"/>
      <c r="J444" s="35"/>
      <c r="K444" s="34"/>
      <c r="L444" s="237"/>
      <c r="M444" s="79"/>
      <c r="N444" s="10"/>
      <c r="O444" s="10"/>
      <c r="P444" s="48" t="str">
        <f t="shared" si="99"/>
        <v/>
      </c>
      <c r="Q444" s="37" t="str">
        <f t="shared" si="100"/>
        <v/>
      </c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2.0" customHeight="1">
      <c r="A445" s="22"/>
      <c r="B445" s="4"/>
      <c r="C445" s="10"/>
      <c r="D445" s="9"/>
      <c r="E445" s="9"/>
      <c r="F445" s="43"/>
      <c r="G445" s="44"/>
      <c r="H445" s="228"/>
      <c r="I445" s="35"/>
      <c r="J445" s="35"/>
      <c r="K445" s="34"/>
      <c r="L445" s="237"/>
      <c r="M445" s="79"/>
      <c r="N445" s="10"/>
      <c r="O445" s="10"/>
      <c r="P445" s="48" t="str">
        <f t="shared" si="99"/>
        <v/>
      </c>
      <c r="Q445" s="37" t="str">
        <f t="shared" si="100"/>
        <v/>
      </c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2.0" customHeight="1">
      <c r="A446" s="22"/>
      <c r="B446" s="4"/>
      <c r="C446" s="10"/>
      <c r="D446" s="9"/>
      <c r="E446" s="9"/>
      <c r="F446" s="43"/>
      <c r="G446" s="44"/>
      <c r="H446" s="228"/>
      <c r="I446" s="35"/>
      <c r="J446" s="35"/>
      <c r="K446" s="34"/>
      <c r="L446" s="237"/>
      <c r="M446" s="79"/>
      <c r="N446" s="10"/>
      <c r="O446" s="10"/>
      <c r="P446" s="48"/>
      <c r="Q446" s="37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2.0" customHeight="1">
      <c r="A447" s="22"/>
      <c r="B447" s="4"/>
      <c r="C447" s="10"/>
      <c r="D447" s="9"/>
      <c r="E447" s="9"/>
      <c r="F447" s="43"/>
      <c r="G447" s="44"/>
      <c r="H447" s="228"/>
      <c r="I447" s="35"/>
      <c r="J447" s="35"/>
      <c r="K447" s="34"/>
      <c r="L447" s="237"/>
      <c r="M447" s="79"/>
      <c r="N447" s="10"/>
      <c r="O447" s="10"/>
      <c r="P447" s="48" t="str">
        <f t="shared" ref="P447:P452" si="101">IF(COUNTIF(H440,"*vale*"),I440,"")</f>
        <v/>
      </c>
      <c r="Q447" s="37" t="str">
        <f t="shared" ref="Q447:Q452" si="102">IF(COUNTIF(H440,"*vale*"),MID(H440,5,70),"")</f>
        <v/>
      </c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2.0" customHeight="1">
      <c r="A448" s="22"/>
      <c r="B448" s="4"/>
      <c r="C448" s="10"/>
      <c r="D448" s="9"/>
      <c r="E448" s="9"/>
      <c r="F448" s="43"/>
      <c r="G448" s="44"/>
      <c r="H448" s="228"/>
      <c r="I448" s="35"/>
      <c r="J448" s="35"/>
      <c r="K448" s="34"/>
      <c r="L448" s="237"/>
      <c r="M448" s="79"/>
      <c r="N448" s="10"/>
      <c r="O448" s="10"/>
      <c r="P448" s="48" t="str">
        <f t="shared" si="101"/>
        <v/>
      </c>
      <c r="Q448" s="37" t="str">
        <f t="shared" si="102"/>
        <v/>
      </c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2.0" customHeight="1">
      <c r="A449" s="22"/>
      <c r="B449" s="4"/>
      <c r="C449" s="10"/>
      <c r="D449" s="9"/>
      <c r="E449" s="9"/>
      <c r="F449" s="43"/>
      <c r="G449" s="44"/>
      <c r="H449" s="228"/>
      <c r="I449" s="35"/>
      <c r="J449" s="35"/>
      <c r="K449" s="34"/>
      <c r="L449" s="237"/>
      <c r="M449" s="79"/>
      <c r="N449" s="10"/>
      <c r="O449" s="10"/>
      <c r="P449" s="48" t="str">
        <f t="shared" si="101"/>
        <v/>
      </c>
      <c r="Q449" s="37" t="str">
        <f t="shared" si="102"/>
        <v/>
      </c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2.0" customHeight="1">
      <c r="A450" s="22"/>
      <c r="B450" s="4"/>
      <c r="C450" s="10"/>
      <c r="D450" s="9"/>
      <c r="E450" s="9"/>
      <c r="F450" s="43"/>
      <c r="G450" s="44"/>
      <c r="H450" s="228"/>
      <c r="I450" s="35"/>
      <c r="J450" s="35"/>
      <c r="K450" s="34"/>
      <c r="L450" s="237"/>
      <c r="M450" s="79"/>
      <c r="N450" s="10"/>
      <c r="O450" s="10"/>
      <c r="P450" s="48" t="str">
        <f t="shared" si="101"/>
        <v/>
      </c>
      <c r="Q450" s="37" t="str">
        <f t="shared" si="102"/>
        <v/>
      </c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2.0" customHeight="1">
      <c r="A451" s="22"/>
      <c r="B451" s="4"/>
      <c r="C451" s="10"/>
      <c r="D451" s="9"/>
      <c r="E451" s="9"/>
      <c r="F451" s="43"/>
      <c r="G451" s="44"/>
      <c r="H451" s="228"/>
      <c r="I451" s="35"/>
      <c r="J451" s="35"/>
      <c r="K451" s="34"/>
      <c r="L451" s="237"/>
      <c r="M451" s="79"/>
      <c r="N451" s="10"/>
      <c r="O451" s="10"/>
      <c r="P451" s="48" t="str">
        <f t="shared" si="101"/>
        <v/>
      </c>
      <c r="Q451" s="37" t="str">
        <f t="shared" si="102"/>
        <v/>
      </c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2.0" customHeight="1">
      <c r="A452" s="22"/>
      <c r="B452" s="4"/>
      <c r="C452" s="10"/>
      <c r="D452" s="9"/>
      <c r="E452" s="9"/>
      <c r="F452" s="43"/>
      <c r="G452" s="44"/>
      <c r="H452" s="228"/>
      <c r="I452" s="35"/>
      <c r="J452" s="35"/>
      <c r="K452" s="34"/>
      <c r="L452" s="237"/>
      <c r="M452" s="79"/>
      <c r="N452" s="10"/>
      <c r="O452" s="10"/>
      <c r="P452" s="48" t="str">
        <f t="shared" si="101"/>
        <v/>
      </c>
      <c r="Q452" s="37" t="str">
        <f t="shared" si="102"/>
        <v/>
      </c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2.0" customHeight="1">
      <c r="A453" s="22"/>
      <c r="B453" s="4"/>
      <c r="C453" s="10"/>
      <c r="D453" s="9"/>
      <c r="E453" s="9"/>
      <c r="F453" s="43"/>
      <c r="G453" s="44"/>
      <c r="H453" s="228"/>
      <c r="I453" s="35"/>
      <c r="J453" s="35"/>
      <c r="K453" s="34"/>
      <c r="L453" s="237"/>
      <c r="M453" s="79"/>
      <c r="N453" s="10"/>
      <c r="O453" s="10"/>
      <c r="P453" s="48" t="str">
        <f t="shared" ref="P453:P517" si="103">IF(COUNTIF(H447,"*vale*"),I447,"")</f>
        <v/>
      </c>
      <c r="Q453" s="37" t="str">
        <f t="shared" ref="Q453:Q517" si="104">IF(COUNTIF(H447,"*vale*"),MID(H447,5,70),"")</f>
        <v/>
      </c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2.0" customHeight="1">
      <c r="A454" s="22"/>
      <c r="B454" s="4"/>
      <c r="C454" s="10"/>
      <c r="D454" s="9"/>
      <c r="E454" s="9"/>
      <c r="F454" s="43"/>
      <c r="G454" s="44"/>
      <c r="H454" s="228"/>
      <c r="I454" s="35"/>
      <c r="J454" s="35"/>
      <c r="K454" s="34"/>
      <c r="L454" s="237"/>
      <c r="M454" s="79"/>
      <c r="N454" s="10"/>
      <c r="O454" s="10"/>
      <c r="P454" s="48" t="str">
        <f t="shared" si="103"/>
        <v/>
      </c>
      <c r="Q454" s="37" t="str">
        <f t="shared" si="104"/>
        <v/>
      </c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2.0" customHeight="1">
      <c r="A455" s="22"/>
      <c r="B455" s="4"/>
      <c r="C455" s="10"/>
      <c r="D455" s="9"/>
      <c r="E455" s="9"/>
      <c r="F455" s="43"/>
      <c r="G455" s="44"/>
      <c r="H455" s="228"/>
      <c r="I455" s="35"/>
      <c r="J455" s="35"/>
      <c r="K455" s="34"/>
      <c r="L455" s="237"/>
      <c r="M455" s="79"/>
      <c r="N455" s="10"/>
      <c r="O455" s="10"/>
      <c r="P455" s="48" t="str">
        <f t="shared" si="103"/>
        <v/>
      </c>
      <c r="Q455" s="37" t="str">
        <f t="shared" si="104"/>
        <v/>
      </c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2.0" customHeight="1">
      <c r="A456" s="22"/>
      <c r="B456" s="4"/>
      <c r="C456" s="10"/>
      <c r="D456" s="9"/>
      <c r="E456" s="9"/>
      <c r="F456" s="43"/>
      <c r="G456" s="44"/>
      <c r="H456" s="228"/>
      <c r="I456" s="35"/>
      <c r="J456" s="35"/>
      <c r="K456" s="34"/>
      <c r="L456" s="237"/>
      <c r="M456" s="79"/>
      <c r="N456" s="10"/>
      <c r="O456" s="10"/>
      <c r="P456" s="48" t="str">
        <f t="shared" si="103"/>
        <v/>
      </c>
      <c r="Q456" s="37" t="str">
        <f t="shared" si="104"/>
        <v/>
      </c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2.0" customHeight="1">
      <c r="A457" s="22"/>
      <c r="B457" s="4"/>
      <c r="C457" s="10"/>
      <c r="D457" s="9"/>
      <c r="E457" s="9"/>
      <c r="F457" s="43"/>
      <c r="G457" s="44"/>
      <c r="H457" s="228"/>
      <c r="I457" s="35"/>
      <c r="J457" s="35"/>
      <c r="K457" s="34"/>
      <c r="L457" s="237"/>
      <c r="M457" s="79"/>
      <c r="N457" s="10"/>
      <c r="O457" s="10"/>
      <c r="P457" s="48" t="str">
        <f t="shared" si="103"/>
        <v/>
      </c>
      <c r="Q457" s="37" t="str">
        <f t="shared" si="104"/>
        <v/>
      </c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2.0" customHeight="1">
      <c r="A458" s="22"/>
      <c r="B458" s="4"/>
      <c r="C458" s="10"/>
      <c r="D458" s="9"/>
      <c r="E458" s="9"/>
      <c r="F458" s="43"/>
      <c r="G458" s="44"/>
      <c r="H458" s="228"/>
      <c r="I458" s="35"/>
      <c r="J458" s="35"/>
      <c r="K458" s="34"/>
      <c r="L458" s="237"/>
      <c r="M458" s="79"/>
      <c r="N458" s="10"/>
      <c r="O458" s="10"/>
      <c r="P458" s="48" t="str">
        <f t="shared" si="103"/>
        <v/>
      </c>
      <c r="Q458" s="37" t="str">
        <f t="shared" si="104"/>
        <v/>
      </c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2.0" customHeight="1">
      <c r="A459" s="22"/>
      <c r="B459" s="4"/>
      <c r="C459" s="10"/>
      <c r="D459" s="9"/>
      <c r="E459" s="9"/>
      <c r="F459" s="43"/>
      <c r="G459" s="44"/>
      <c r="H459" s="228"/>
      <c r="I459" s="35"/>
      <c r="J459" s="35"/>
      <c r="K459" s="34"/>
      <c r="L459" s="237"/>
      <c r="M459" s="79"/>
      <c r="N459" s="10"/>
      <c r="O459" s="10"/>
      <c r="P459" s="48" t="str">
        <f t="shared" si="103"/>
        <v/>
      </c>
      <c r="Q459" s="37" t="str">
        <f t="shared" si="104"/>
        <v/>
      </c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2.0" customHeight="1">
      <c r="A460" s="22"/>
      <c r="B460" s="4"/>
      <c r="C460" s="10"/>
      <c r="D460" s="9"/>
      <c r="E460" s="9"/>
      <c r="F460" s="43"/>
      <c r="G460" s="44"/>
      <c r="H460" s="228"/>
      <c r="I460" s="35"/>
      <c r="J460" s="35"/>
      <c r="K460" s="34"/>
      <c r="L460" s="237"/>
      <c r="M460" s="79"/>
      <c r="N460" s="10"/>
      <c r="O460" s="10"/>
      <c r="P460" s="48" t="str">
        <f t="shared" si="103"/>
        <v/>
      </c>
      <c r="Q460" s="37" t="str">
        <f t="shared" si="104"/>
        <v/>
      </c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2.0" customHeight="1">
      <c r="A461" s="22"/>
      <c r="B461" s="4"/>
      <c r="C461" s="10"/>
      <c r="D461" s="9"/>
      <c r="E461" s="9"/>
      <c r="F461" s="43"/>
      <c r="G461" s="44"/>
      <c r="H461" s="228"/>
      <c r="I461" s="35"/>
      <c r="J461" s="35"/>
      <c r="K461" s="34"/>
      <c r="L461" s="237"/>
      <c r="M461" s="79"/>
      <c r="N461" s="10"/>
      <c r="O461" s="10"/>
      <c r="P461" s="48" t="str">
        <f t="shared" si="103"/>
        <v/>
      </c>
      <c r="Q461" s="37" t="str">
        <f t="shared" si="104"/>
        <v/>
      </c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2.0" customHeight="1">
      <c r="A462" s="22"/>
      <c r="B462" s="4"/>
      <c r="C462" s="10"/>
      <c r="D462" s="9"/>
      <c r="E462" s="9"/>
      <c r="F462" s="43"/>
      <c r="G462" s="44"/>
      <c r="H462" s="228"/>
      <c r="I462" s="35"/>
      <c r="J462" s="35"/>
      <c r="K462" s="34"/>
      <c r="L462" s="237"/>
      <c r="M462" s="79"/>
      <c r="N462" s="10"/>
      <c r="O462" s="10"/>
      <c r="P462" s="48" t="str">
        <f t="shared" si="103"/>
        <v/>
      </c>
      <c r="Q462" s="37" t="str">
        <f t="shared" si="104"/>
        <v/>
      </c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2.0" customHeight="1">
      <c r="A463" s="22"/>
      <c r="B463" s="4"/>
      <c r="C463" s="10"/>
      <c r="D463" s="9"/>
      <c r="E463" s="9"/>
      <c r="F463" s="43"/>
      <c r="G463" s="44"/>
      <c r="H463" s="228"/>
      <c r="I463" s="35"/>
      <c r="J463" s="35"/>
      <c r="K463" s="34"/>
      <c r="L463" s="237"/>
      <c r="M463" s="79"/>
      <c r="N463" s="10"/>
      <c r="O463" s="10"/>
      <c r="P463" s="48" t="str">
        <f t="shared" si="103"/>
        <v/>
      </c>
      <c r="Q463" s="37" t="str">
        <f t="shared" si="104"/>
        <v/>
      </c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2.0" customHeight="1">
      <c r="A464" s="22"/>
      <c r="B464" s="4"/>
      <c r="C464" s="10"/>
      <c r="D464" s="9"/>
      <c r="E464" s="9"/>
      <c r="F464" s="43"/>
      <c r="G464" s="44"/>
      <c r="H464" s="228"/>
      <c r="I464" s="35"/>
      <c r="J464" s="35"/>
      <c r="K464" s="34"/>
      <c r="L464" s="237"/>
      <c r="M464" s="79"/>
      <c r="N464" s="10"/>
      <c r="O464" s="10"/>
      <c r="P464" s="48" t="str">
        <f t="shared" si="103"/>
        <v/>
      </c>
      <c r="Q464" s="37" t="str">
        <f t="shared" si="104"/>
        <v/>
      </c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2.0" customHeight="1">
      <c r="A465" s="22"/>
      <c r="B465" s="4"/>
      <c r="C465" s="10"/>
      <c r="D465" s="9"/>
      <c r="E465" s="9"/>
      <c r="F465" s="43"/>
      <c r="G465" s="44"/>
      <c r="H465" s="228"/>
      <c r="I465" s="35"/>
      <c r="J465" s="35"/>
      <c r="K465" s="34"/>
      <c r="L465" s="237"/>
      <c r="M465" s="79"/>
      <c r="N465" s="10"/>
      <c r="O465" s="10"/>
      <c r="P465" s="48" t="str">
        <f t="shared" si="103"/>
        <v/>
      </c>
      <c r="Q465" s="37" t="str">
        <f t="shared" si="104"/>
        <v/>
      </c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2.0" customHeight="1">
      <c r="A466" s="22"/>
      <c r="B466" s="4"/>
      <c r="C466" s="10"/>
      <c r="D466" s="9"/>
      <c r="E466" s="9"/>
      <c r="F466" s="43"/>
      <c r="G466" s="44"/>
      <c r="H466" s="228"/>
      <c r="I466" s="35"/>
      <c r="J466" s="35"/>
      <c r="K466" s="34"/>
      <c r="L466" s="237"/>
      <c r="M466" s="79"/>
      <c r="N466" s="10"/>
      <c r="O466" s="10"/>
      <c r="P466" s="48" t="str">
        <f t="shared" si="103"/>
        <v/>
      </c>
      <c r="Q466" s="37" t="str">
        <f t="shared" si="104"/>
        <v/>
      </c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2.0" customHeight="1">
      <c r="A467" s="22"/>
      <c r="B467" s="4"/>
      <c r="C467" s="10"/>
      <c r="D467" s="9"/>
      <c r="E467" s="9"/>
      <c r="F467" s="43"/>
      <c r="G467" s="44"/>
      <c r="H467" s="228"/>
      <c r="I467" s="35"/>
      <c r="J467" s="35"/>
      <c r="K467" s="34"/>
      <c r="L467" s="237"/>
      <c r="M467" s="79"/>
      <c r="N467" s="10"/>
      <c r="O467" s="10"/>
      <c r="P467" s="48" t="str">
        <f t="shared" si="103"/>
        <v/>
      </c>
      <c r="Q467" s="37" t="str">
        <f t="shared" si="104"/>
        <v/>
      </c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2.0" customHeight="1">
      <c r="A468" s="22"/>
      <c r="B468" s="4"/>
      <c r="C468" s="10"/>
      <c r="D468" s="9"/>
      <c r="E468" s="9"/>
      <c r="F468" s="43"/>
      <c r="G468" s="44"/>
      <c r="H468" s="228"/>
      <c r="I468" s="35"/>
      <c r="J468" s="35"/>
      <c r="K468" s="34"/>
      <c r="L468" s="237"/>
      <c r="M468" s="79"/>
      <c r="N468" s="10"/>
      <c r="O468" s="10"/>
      <c r="P468" s="48" t="str">
        <f t="shared" si="103"/>
        <v/>
      </c>
      <c r="Q468" s="37" t="str">
        <f t="shared" si="104"/>
        <v/>
      </c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2.0" customHeight="1">
      <c r="A469" s="22"/>
      <c r="B469" s="4"/>
      <c r="C469" s="10"/>
      <c r="D469" s="9"/>
      <c r="E469" s="9"/>
      <c r="F469" s="43"/>
      <c r="G469" s="44"/>
      <c r="H469" s="228"/>
      <c r="I469" s="35"/>
      <c r="J469" s="35"/>
      <c r="K469" s="34"/>
      <c r="L469" s="237"/>
      <c r="M469" s="79"/>
      <c r="N469" s="10"/>
      <c r="O469" s="10"/>
      <c r="P469" s="48" t="str">
        <f t="shared" si="103"/>
        <v/>
      </c>
      <c r="Q469" s="37" t="str">
        <f t="shared" si="104"/>
        <v/>
      </c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2.0" customHeight="1">
      <c r="A470" s="22"/>
      <c r="B470" s="4"/>
      <c r="C470" s="10"/>
      <c r="D470" s="9"/>
      <c r="E470" s="9"/>
      <c r="F470" s="43"/>
      <c r="G470" s="44"/>
      <c r="H470" s="228"/>
      <c r="I470" s="35"/>
      <c r="J470" s="35"/>
      <c r="K470" s="34"/>
      <c r="L470" s="237"/>
      <c r="M470" s="79"/>
      <c r="N470" s="10"/>
      <c r="O470" s="10"/>
      <c r="P470" s="48" t="str">
        <f t="shared" si="103"/>
        <v/>
      </c>
      <c r="Q470" s="37" t="str">
        <f t="shared" si="104"/>
        <v/>
      </c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2.0" customHeight="1">
      <c r="A471" s="22"/>
      <c r="B471" s="4"/>
      <c r="C471" s="10"/>
      <c r="D471" s="9"/>
      <c r="E471" s="9"/>
      <c r="F471" s="43"/>
      <c r="G471" s="44"/>
      <c r="H471" s="228"/>
      <c r="I471" s="35"/>
      <c r="J471" s="35"/>
      <c r="K471" s="34"/>
      <c r="L471" s="237"/>
      <c r="M471" s="79"/>
      <c r="N471" s="10"/>
      <c r="O471" s="10"/>
      <c r="P471" s="48" t="str">
        <f t="shared" si="103"/>
        <v/>
      </c>
      <c r="Q471" s="37" t="str">
        <f t="shared" si="104"/>
        <v/>
      </c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2.0" customHeight="1">
      <c r="A472" s="22"/>
      <c r="B472" s="4"/>
      <c r="C472" s="10"/>
      <c r="D472" s="9"/>
      <c r="E472" s="9"/>
      <c r="F472" s="43"/>
      <c r="G472" s="44"/>
      <c r="H472" s="228"/>
      <c r="I472" s="35"/>
      <c r="J472" s="35"/>
      <c r="K472" s="34"/>
      <c r="L472" s="106"/>
      <c r="M472" s="79"/>
      <c r="N472" s="10"/>
      <c r="O472" s="10"/>
      <c r="P472" s="48" t="str">
        <f t="shared" si="103"/>
        <v/>
      </c>
      <c r="Q472" s="37" t="str">
        <f t="shared" si="104"/>
        <v/>
      </c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2.0" customHeight="1">
      <c r="A473" s="22"/>
      <c r="B473" s="4"/>
      <c r="C473" s="10"/>
      <c r="D473" s="9"/>
      <c r="E473" s="9"/>
      <c r="F473" s="43"/>
      <c r="G473" s="44"/>
      <c r="H473" s="228"/>
      <c r="I473" s="35"/>
      <c r="J473" s="35"/>
      <c r="K473" s="34"/>
      <c r="L473" s="106"/>
      <c r="M473" s="79"/>
      <c r="N473" s="10"/>
      <c r="O473" s="10"/>
      <c r="P473" s="48" t="str">
        <f t="shared" si="103"/>
        <v/>
      </c>
      <c r="Q473" s="37" t="str">
        <f t="shared" si="104"/>
        <v/>
      </c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2.0" customHeight="1">
      <c r="A474" s="22"/>
      <c r="B474" s="4"/>
      <c r="C474" s="10"/>
      <c r="D474" s="9"/>
      <c r="E474" s="9"/>
      <c r="F474" s="43"/>
      <c r="G474" s="44"/>
      <c r="H474" s="228"/>
      <c r="I474" s="35"/>
      <c r="J474" s="35"/>
      <c r="K474" s="34"/>
      <c r="L474" s="106"/>
      <c r="M474" s="79"/>
      <c r="N474" s="10"/>
      <c r="O474" s="10"/>
      <c r="P474" s="48" t="str">
        <f t="shared" si="103"/>
        <v/>
      </c>
      <c r="Q474" s="37" t="str">
        <f t="shared" si="104"/>
        <v/>
      </c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2.0" customHeight="1">
      <c r="A475" s="22"/>
      <c r="B475" s="4"/>
      <c r="C475" s="10"/>
      <c r="D475" s="9"/>
      <c r="E475" s="9"/>
      <c r="F475" s="43"/>
      <c r="G475" s="44"/>
      <c r="H475" s="228"/>
      <c r="I475" s="35"/>
      <c r="J475" s="35"/>
      <c r="K475" s="34"/>
      <c r="L475" s="106"/>
      <c r="M475" s="79"/>
      <c r="N475" s="10"/>
      <c r="O475" s="10"/>
      <c r="P475" s="48" t="str">
        <f t="shared" si="103"/>
        <v/>
      </c>
      <c r="Q475" s="37" t="str">
        <f t="shared" si="104"/>
        <v/>
      </c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2.0" customHeight="1">
      <c r="A476" s="22"/>
      <c r="B476" s="4"/>
      <c r="C476" s="10"/>
      <c r="D476" s="9"/>
      <c r="E476" s="9"/>
      <c r="F476" s="43"/>
      <c r="G476" s="44"/>
      <c r="H476" s="228"/>
      <c r="I476" s="35"/>
      <c r="J476" s="35"/>
      <c r="K476" s="34"/>
      <c r="L476" s="106"/>
      <c r="M476" s="79"/>
      <c r="N476" s="10"/>
      <c r="O476" s="10"/>
      <c r="P476" s="48" t="str">
        <f t="shared" si="103"/>
        <v/>
      </c>
      <c r="Q476" s="37" t="str">
        <f t="shared" si="104"/>
        <v/>
      </c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2.0" customHeight="1">
      <c r="A477" s="22"/>
      <c r="B477" s="4"/>
      <c r="C477" s="10"/>
      <c r="D477" s="9"/>
      <c r="E477" s="9"/>
      <c r="F477" s="43"/>
      <c r="G477" s="44"/>
      <c r="H477" s="228"/>
      <c r="I477" s="35"/>
      <c r="J477" s="35"/>
      <c r="K477" s="34"/>
      <c r="L477" s="106"/>
      <c r="M477" s="79"/>
      <c r="N477" s="10"/>
      <c r="O477" s="10"/>
      <c r="P477" s="48" t="str">
        <f t="shared" si="103"/>
        <v/>
      </c>
      <c r="Q477" s="37" t="str">
        <f t="shared" si="104"/>
        <v/>
      </c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2.0" customHeight="1">
      <c r="A478" s="22"/>
      <c r="B478" s="4"/>
      <c r="C478" s="10"/>
      <c r="D478" s="9"/>
      <c r="E478" s="9"/>
      <c r="F478" s="43"/>
      <c r="G478" s="44"/>
      <c r="H478" s="228"/>
      <c r="I478" s="35"/>
      <c r="J478" s="35"/>
      <c r="K478" s="34"/>
      <c r="L478" s="106"/>
      <c r="M478" s="79"/>
      <c r="N478" s="10"/>
      <c r="O478" s="10"/>
      <c r="P478" s="48" t="str">
        <f t="shared" si="103"/>
        <v/>
      </c>
      <c r="Q478" s="37" t="str">
        <f t="shared" si="104"/>
        <v/>
      </c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2.0" customHeight="1">
      <c r="A479" s="22"/>
      <c r="B479" s="4"/>
      <c r="C479" s="10"/>
      <c r="D479" s="9"/>
      <c r="E479" s="9"/>
      <c r="F479" s="43"/>
      <c r="G479" s="44"/>
      <c r="H479" s="228"/>
      <c r="I479" s="35"/>
      <c r="J479" s="35"/>
      <c r="K479" s="34"/>
      <c r="L479" s="106"/>
      <c r="M479" s="79"/>
      <c r="N479" s="10"/>
      <c r="O479" s="10"/>
      <c r="P479" s="48" t="str">
        <f t="shared" si="103"/>
        <v/>
      </c>
      <c r="Q479" s="37" t="str">
        <f t="shared" si="104"/>
        <v/>
      </c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2.0" customHeight="1">
      <c r="A480" s="22"/>
      <c r="B480" s="4"/>
      <c r="C480" s="10"/>
      <c r="D480" s="9"/>
      <c r="E480" s="9"/>
      <c r="F480" s="43"/>
      <c r="G480" s="44"/>
      <c r="H480" s="228"/>
      <c r="I480" s="35"/>
      <c r="J480" s="35"/>
      <c r="K480" s="34"/>
      <c r="L480" s="106"/>
      <c r="M480" s="79"/>
      <c r="N480" s="10"/>
      <c r="O480" s="10"/>
      <c r="P480" s="48" t="str">
        <f t="shared" si="103"/>
        <v/>
      </c>
      <c r="Q480" s="37" t="str">
        <f t="shared" si="104"/>
        <v/>
      </c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2.0" customHeight="1">
      <c r="A481" s="22"/>
      <c r="B481" s="4"/>
      <c r="C481" s="10"/>
      <c r="D481" s="9"/>
      <c r="E481" s="9"/>
      <c r="F481" s="43"/>
      <c r="G481" s="44"/>
      <c r="H481" s="228"/>
      <c r="I481" s="35"/>
      <c r="J481" s="35"/>
      <c r="K481" s="34"/>
      <c r="L481" s="106"/>
      <c r="M481" s="79"/>
      <c r="N481" s="10"/>
      <c r="O481" s="10"/>
      <c r="P481" s="48" t="str">
        <f t="shared" si="103"/>
        <v/>
      </c>
      <c r="Q481" s="37" t="str">
        <f t="shared" si="104"/>
        <v/>
      </c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2.0" customHeight="1">
      <c r="A482" s="22"/>
      <c r="B482" s="4"/>
      <c r="C482" s="10"/>
      <c r="D482" s="9"/>
      <c r="E482" s="9"/>
      <c r="F482" s="43"/>
      <c r="G482" s="44"/>
      <c r="H482" s="228"/>
      <c r="I482" s="35"/>
      <c r="J482" s="35"/>
      <c r="K482" s="34"/>
      <c r="L482" s="106"/>
      <c r="M482" s="79"/>
      <c r="N482" s="10"/>
      <c r="O482" s="10"/>
      <c r="P482" s="48" t="str">
        <f t="shared" si="103"/>
        <v/>
      </c>
      <c r="Q482" s="37" t="str">
        <f t="shared" si="104"/>
        <v/>
      </c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2.0" customHeight="1">
      <c r="A483" s="22"/>
      <c r="B483" s="4"/>
      <c r="C483" s="10"/>
      <c r="D483" s="9"/>
      <c r="E483" s="9"/>
      <c r="F483" s="43"/>
      <c r="G483" s="44"/>
      <c r="H483" s="228"/>
      <c r="I483" s="35"/>
      <c r="J483" s="35"/>
      <c r="K483" s="34"/>
      <c r="L483" s="106"/>
      <c r="M483" s="79"/>
      <c r="N483" s="10"/>
      <c r="O483" s="10"/>
      <c r="P483" s="48" t="str">
        <f t="shared" si="103"/>
        <v/>
      </c>
      <c r="Q483" s="37" t="str">
        <f t="shared" si="104"/>
        <v/>
      </c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2.0" customHeight="1">
      <c r="A484" s="22"/>
      <c r="B484" s="4"/>
      <c r="C484" s="10"/>
      <c r="D484" s="9"/>
      <c r="E484" s="9"/>
      <c r="F484" s="43"/>
      <c r="G484" s="44"/>
      <c r="H484" s="228"/>
      <c r="I484" s="35"/>
      <c r="J484" s="35"/>
      <c r="K484" s="34"/>
      <c r="L484" s="61"/>
      <c r="M484" s="79"/>
      <c r="N484" s="10"/>
      <c r="O484" s="10"/>
      <c r="P484" s="48" t="str">
        <f t="shared" si="103"/>
        <v/>
      </c>
      <c r="Q484" s="37" t="str">
        <f t="shared" si="104"/>
        <v/>
      </c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2.0" customHeight="1">
      <c r="A485" s="22"/>
      <c r="B485" s="4"/>
      <c r="C485" s="10"/>
      <c r="D485" s="9"/>
      <c r="E485" s="9"/>
      <c r="F485" s="43"/>
      <c r="G485" s="44"/>
      <c r="H485" s="228"/>
      <c r="I485" s="35"/>
      <c r="J485" s="35"/>
      <c r="K485" s="34"/>
      <c r="L485" s="61"/>
      <c r="M485" s="79"/>
      <c r="N485" s="10"/>
      <c r="O485" s="10"/>
      <c r="P485" s="48" t="str">
        <f t="shared" si="103"/>
        <v/>
      </c>
      <c r="Q485" s="37" t="str">
        <f t="shared" si="104"/>
        <v/>
      </c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2.0" customHeight="1">
      <c r="A486" s="22"/>
      <c r="B486" s="4"/>
      <c r="C486" s="10"/>
      <c r="D486" s="9"/>
      <c r="E486" s="9"/>
      <c r="F486" s="43"/>
      <c r="G486" s="44"/>
      <c r="H486" s="228"/>
      <c r="I486" s="35"/>
      <c r="J486" s="35"/>
      <c r="K486" s="34"/>
      <c r="L486" s="61"/>
      <c r="M486" s="79"/>
      <c r="N486" s="10"/>
      <c r="O486" s="10"/>
      <c r="P486" s="48" t="str">
        <f t="shared" si="103"/>
        <v/>
      </c>
      <c r="Q486" s="37" t="str">
        <f t="shared" si="104"/>
        <v/>
      </c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2.0" customHeight="1">
      <c r="A487" s="22"/>
      <c r="B487" s="4"/>
      <c r="C487" s="10"/>
      <c r="D487" s="9"/>
      <c r="E487" s="9"/>
      <c r="F487" s="43"/>
      <c r="G487" s="44"/>
      <c r="H487" s="228"/>
      <c r="I487" s="35"/>
      <c r="J487" s="35"/>
      <c r="K487" s="34"/>
      <c r="L487" s="61"/>
      <c r="M487" s="79"/>
      <c r="N487" s="10"/>
      <c r="O487" s="10"/>
      <c r="P487" s="48" t="str">
        <f t="shared" si="103"/>
        <v/>
      </c>
      <c r="Q487" s="37" t="str">
        <f t="shared" si="104"/>
        <v/>
      </c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2.0" customHeight="1">
      <c r="A488" s="22"/>
      <c r="B488" s="4"/>
      <c r="C488" s="10"/>
      <c r="D488" s="9"/>
      <c r="E488" s="9"/>
      <c r="F488" s="43"/>
      <c r="G488" s="44"/>
      <c r="H488" s="228"/>
      <c r="I488" s="35"/>
      <c r="J488" s="35"/>
      <c r="K488" s="34"/>
      <c r="L488" s="61"/>
      <c r="M488" s="79"/>
      <c r="N488" s="10"/>
      <c r="O488" s="10"/>
      <c r="P488" s="48" t="str">
        <f t="shared" si="103"/>
        <v/>
      </c>
      <c r="Q488" s="37" t="str">
        <f t="shared" si="104"/>
        <v/>
      </c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2.0" customHeight="1">
      <c r="A489" s="22"/>
      <c r="B489" s="4"/>
      <c r="C489" s="10"/>
      <c r="D489" s="9"/>
      <c r="E489" s="9"/>
      <c r="F489" s="43"/>
      <c r="G489" s="234"/>
      <c r="H489" s="243"/>
      <c r="I489" s="52"/>
      <c r="J489" s="52"/>
      <c r="K489" s="34"/>
      <c r="L489" s="61"/>
      <c r="M489" s="79"/>
      <c r="N489" s="10"/>
      <c r="O489" s="10"/>
      <c r="P489" s="48" t="str">
        <f t="shared" si="103"/>
        <v/>
      </c>
      <c r="Q489" s="37" t="str">
        <f t="shared" si="104"/>
        <v/>
      </c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2.0" customHeight="1">
      <c r="A490" s="22"/>
      <c r="B490" s="4"/>
      <c r="C490" s="10"/>
      <c r="D490" s="9"/>
      <c r="E490" s="9"/>
      <c r="F490" s="43"/>
      <c r="G490" s="44"/>
      <c r="H490" s="228"/>
      <c r="I490" s="35"/>
      <c r="J490" s="35"/>
      <c r="K490" s="34"/>
      <c r="L490" s="61"/>
      <c r="M490" s="79"/>
      <c r="N490" s="10"/>
      <c r="O490" s="10"/>
      <c r="P490" s="48" t="str">
        <f t="shared" si="103"/>
        <v/>
      </c>
      <c r="Q490" s="37" t="str">
        <f t="shared" si="104"/>
        <v/>
      </c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2.0" customHeight="1">
      <c r="A491" s="22"/>
      <c r="B491" s="4"/>
      <c r="C491" s="10"/>
      <c r="D491" s="9"/>
      <c r="E491" s="9"/>
      <c r="F491" s="43"/>
      <c r="G491" s="44"/>
      <c r="H491" s="228"/>
      <c r="I491" s="35"/>
      <c r="J491" s="35"/>
      <c r="K491" s="34"/>
      <c r="L491" s="61"/>
      <c r="M491" s="79"/>
      <c r="N491" s="10"/>
      <c r="O491" s="10"/>
      <c r="P491" s="48" t="str">
        <f t="shared" si="103"/>
        <v/>
      </c>
      <c r="Q491" s="37" t="str">
        <f t="shared" si="104"/>
        <v/>
      </c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2.0" customHeight="1">
      <c r="A492" s="22"/>
      <c r="B492" s="4"/>
      <c r="C492" s="10"/>
      <c r="D492" s="9"/>
      <c r="E492" s="9"/>
      <c r="F492" s="43"/>
      <c r="G492" s="44"/>
      <c r="H492" s="228"/>
      <c r="I492" s="35"/>
      <c r="J492" s="35"/>
      <c r="K492" s="34"/>
      <c r="L492" s="61"/>
      <c r="M492" s="79"/>
      <c r="N492" s="10"/>
      <c r="O492" s="10"/>
      <c r="P492" s="48" t="str">
        <f t="shared" si="103"/>
        <v/>
      </c>
      <c r="Q492" s="37" t="str">
        <f t="shared" si="104"/>
        <v/>
      </c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2.0" customHeight="1">
      <c r="A493" s="22"/>
      <c r="B493" s="4"/>
      <c r="C493" s="10"/>
      <c r="D493" s="9"/>
      <c r="E493" s="9"/>
      <c r="F493" s="43"/>
      <c r="G493" s="44"/>
      <c r="H493" s="228"/>
      <c r="I493" s="35"/>
      <c r="J493" s="35"/>
      <c r="K493" s="34"/>
      <c r="L493" s="61"/>
      <c r="M493" s="79"/>
      <c r="N493" s="10"/>
      <c r="O493" s="10"/>
      <c r="P493" s="48" t="str">
        <f t="shared" si="103"/>
        <v/>
      </c>
      <c r="Q493" s="37" t="str">
        <f t="shared" si="104"/>
        <v/>
      </c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2.0" customHeight="1">
      <c r="A494" s="22"/>
      <c r="B494" s="4"/>
      <c r="C494" s="10"/>
      <c r="D494" s="9"/>
      <c r="E494" s="9"/>
      <c r="F494" s="43"/>
      <c r="G494" s="44"/>
      <c r="H494" s="228"/>
      <c r="I494" s="35"/>
      <c r="J494" s="35"/>
      <c r="K494" s="34"/>
      <c r="L494" s="61"/>
      <c r="M494" s="79"/>
      <c r="N494" s="10"/>
      <c r="O494" s="10"/>
      <c r="P494" s="48" t="str">
        <f t="shared" si="103"/>
        <v/>
      </c>
      <c r="Q494" s="37" t="str">
        <f t="shared" si="104"/>
        <v/>
      </c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2.0" customHeight="1">
      <c r="A495" s="22"/>
      <c r="B495" s="4"/>
      <c r="C495" s="10"/>
      <c r="D495" s="9"/>
      <c r="E495" s="9"/>
      <c r="F495" s="43"/>
      <c r="G495" s="44"/>
      <c r="H495" s="228"/>
      <c r="I495" s="35"/>
      <c r="J495" s="35"/>
      <c r="K495" s="34"/>
      <c r="L495" s="61"/>
      <c r="M495" s="79"/>
      <c r="N495" s="10"/>
      <c r="O495" s="10"/>
      <c r="P495" s="48" t="str">
        <f t="shared" si="103"/>
        <v/>
      </c>
      <c r="Q495" s="37" t="str">
        <f t="shared" si="104"/>
        <v/>
      </c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2.0" customHeight="1">
      <c r="A496" s="22"/>
      <c r="B496" s="4"/>
      <c r="C496" s="10"/>
      <c r="D496" s="9"/>
      <c r="E496" s="9"/>
      <c r="F496" s="43"/>
      <c r="G496" s="44"/>
      <c r="H496" s="228"/>
      <c r="I496" s="35"/>
      <c r="J496" s="35"/>
      <c r="K496" s="34"/>
      <c r="L496" s="61"/>
      <c r="M496" s="79"/>
      <c r="N496" s="10"/>
      <c r="O496" s="10"/>
      <c r="P496" s="48" t="str">
        <f t="shared" si="103"/>
        <v/>
      </c>
      <c r="Q496" s="37" t="str">
        <f t="shared" si="104"/>
        <v/>
      </c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2.0" customHeight="1">
      <c r="A497" s="22"/>
      <c r="B497" s="4"/>
      <c r="C497" s="10"/>
      <c r="D497" s="9"/>
      <c r="E497" s="9"/>
      <c r="F497" s="43"/>
      <c r="G497" s="44"/>
      <c r="H497" s="243"/>
      <c r="I497" s="52"/>
      <c r="J497" s="52"/>
      <c r="K497" s="34"/>
      <c r="L497" s="61"/>
      <c r="M497" s="79"/>
      <c r="N497" s="10"/>
      <c r="O497" s="10"/>
      <c r="P497" s="48" t="str">
        <f t="shared" si="103"/>
        <v/>
      </c>
      <c r="Q497" s="37" t="str">
        <f t="shared" si="104"/>
        <v/>
      </c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2.0" customHeight="1">
      <c r="A498" s="22"/>
      <c r="B498" s="4"/>
      <c r="C498" s="10"/>
      <c r="D498" s="9"/>
      <c r="E498" s="9"/>
      <c r="F498" s="43"/>
      <c r="G498" s="44"/>
      <c r="H498" s="228"/>
      <c r="I498" s="35"/>
      <c r="J498" s="35"/>
      <c r="K498" s="34"/>
      <c r="L498" s="61"/>
      <c r="M498" s="79"/>
      <c r="N498" s="10"/>
      <c r="O498" s="10"/>
      <c r="P498" s="48" t="str">
        <f t="shared" si="103"/>
        <v/>
      </c>
      <c r="Q498" s="37" t="str">
        <f t="shared" si="104"/>
        <v/>
      </c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2.0" customHeight="1">
      <c r="A499" s="22"/>
      <c r="B499" s="4"/>
      <c r="C499" s="10"/>
      <c r="D499" s="9"/>
      <c r="E499" s="9"/>
      <c r="F499" s="43"/>
      <c r="G499" s="44"/>
      <c r="H499" s="228"/>
      <c r="I499" s="35"/>
      <c r="J499" s="35"/>
      <c r="K499" s="34"/>
      <c r="L499" s="61"/>
      <c r="M499" s="79"/>
      <c r="N499" s="10"/>
      <c r="O499" s="10"/>
      <c r="P499" s="48" t="str">
        <f t="shared" si="103"/>
        <v/>
      </c>
      <c r="Q499" s="37" t="str">
        <f t="shared" si="104"/>
        <v/>
      </c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2.0" customHeight="1">
      <c r="A500" s="22"/>
      <c r="B500" s="4"/>
      <c r="C500" s="10"/>
      <c r="D500" s="9"/>
      <c r="E500" s="9"/>
      <c r="F500" s="43"/>
      <c r="G500" s="44"/>
      <c r="H500" s="228"/>
      <c r="I500" s="35"/>
      <c r="J500" s="35"/>
      <c r="K500" s="34"/>
      <c r="L500" s="61"/>
      <c r="M500" s="79"/>
      <c r="N500" s="10"/>
      <c r="O500" s="10"/>
      <c r="P500" s="48" t="str">
        <f t="shared" si="103"/>
        <v/>
      </c>
      <c r="Q500" s="37" t="str">
        <f t="shared" si="104"/>
        <v/>
      </c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2.0" customHeight="1">
      <c r="A501" s="22"/>
      <c r="B501" s="4"/>
      <c r="C501" s="10"/>
      <c r="D501" s="9"/>
      <c r="E501" s="9"/>
      <c r="F501" s="43"/>
      <c r="G501" s="44"/>
      <c r="H501" s="228"/>
      <c r="I501" s="35"/>
      <c r="J501" s="35"/>
      <c r="K501" s="34"/>
      <c r="L501" s="61"/>
      <c r="M501" s="79"/>
      <c r="N501" s="10"/>
      <c r="O501" s="10"/>
      <c r="P501" s="48" t="str">
        <f t="shared" si="103"/>
        <v/>
      </c>
      <c r="Q501" s="37" t="str">
        <f t="shared" si="104"/>
        <v/>
      </c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2.0" customHeight="1">
      <c r="A502" s="22"/>
      <c r="B502" s="4"/>
      <c r="C502" s="10"/>
      <c r="D502" s="9"/>
      <c r="E502" s="9"/>
      <c r="F502" s="43"/>
      <c r="G502" s="44"/>
      <c r="H502" s="228"/>
      <c r="I502" s="35"/>
      <c r="J502" s="35"/>
      <c r="K502" s="34"/>
      <c r="L502" s="61"/>
      <c r="M502" s="79"/>
      <c r="N502" s="10"/>
      <c r="O502" s="10"/>
      <c r="P502" s="48" t="str">
        <f t="shared" si="103"/>
        <v/>
      </c>
      <c r="Q502" s="37" t="str">
        <f t="shared" si="104"/>
        <v/>
      </c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2.0" customHeight="1">
      <c r="A503" s="22"/>
      <c r="B503" s="4"/>
      <c r="C503" s="10"/>
      <c r="D503" s="9"/>
      <c r="E503" s="9"/>
      <c r="F503" s="43"/>
      <c r="G503" s="44"/>
      <c r="H503" s="228"/>
      <c r="I503" s="35"/>
      <c r="J503" s="35"/>
      <c r="K503" s="34"/>
      <c r="L503" s="61"/>
      <c r="M503" s="79"/>
      <c r="N503" s="10"/>
      <c r="O503" s="10"/>
      <c r="P503" s="48" t="str">
        <f t="shared" si="103"/>
        <v/>
      </c>
      <c r="Q503" s="37" t="str">
        <f t="shared" si="104"/>
        <v/>
      </c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2.0" customHeight="1">
      <c r="A504" s="22"/>
      <c r="B504" s="4"/>
      <c r="C504" s="10"/>
      <c r="D504" s="9"/>
      <c r="E504" s="9"/>
      <c r="F504" s="43"/>
      <c r="G504" s="44"/>
      <c r="H504" s="228"/>
      <c r="I504" s="35"/>
      <c r="J504" s="35"/>
      <c r="K504" s="34"/>
      <c r="L504" s="61"/>
      <c r="M504" s="79"/>
      <c r="N504" s="10"/>
      <c r="O504" s="10"/>
      <c r="P504" s="48" t="str">
        <f t="shared" si="103"/>
        <v/>
      </c>
      <c r="Q504" s="37" t="str">
        <f t="shared" si="104"/>
        <v/>
      </c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2.0" customHeight="1">
      <c r="A505" s="22"/>
      <c r="B505" s="4"/>
      <c r="C505" s="10"/>
      <c r="D505" s="9"/>
      <c r="E505" s="9"/>
      <c r="F505" s="43"/>
      <c r="G505" s="44"/>
      <c r="H505" s="228"/>
      <c r="I505" s="35"/>
      <c r="J505" s="35"/>
      <c r="K505" s="34"/>
      <c r="L505" s="61"/>
      <c r="M505" s="79"/>
      <c r="N505" s="10"/>
      <c r="O505" s="10"/>
      <c r="P505" s="48" t="str">
        <f t="shared" si="103"/>
        <v/>
      </c>
      <c r="Q505" s="37" t="str">
        <f t="shared" si="104"/>
        <v/>
      </c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2.0" customHeight="1">
      <c r="A506" s="22"/>
      <c r="B506" s="4"/>
      <c r="C506" s="10"/>
      <c r="D506" s="9"/>
      <c r="E506" s="9"/>
      <c r="F506" s="43"/>
      <c r="G506" s="44"/>
      <c r="H506" s="228"/>
      <c r="I506" s="35"/>
      <c r="J506" s="35"/>
      <c r="K506" s="34"/>
      <c r="L506" s="61"/>
      <c r="M506" s="79"/>
      <c r="N506" s="10"/>
      <c r="O506" s="10"/>
      <c r="P506" s="48" t="str">
        <f t="shared" si="103"/>
        <v/>
      </c>
      <c r="Q506" s="37" t="str">
        <f t="shared" si="104"/>
        <v/>
      </c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2.0" customHeight="1">
      <c r="A507" s="22"/>
      <c r="B507" s="4"/>
      <c r="C507" s="10"/>
      <c r="D507" s="9"/>
      <c r="E507" s="9"/>
      <c r="F507" s="43"/>
      <c r="G507" s="44"/>
      <c r="H507" s="228"/>
      <c r="I507" s="35"/>
      <c r="J507" s="35"/>
      <c r="K507" s="34"/>
      <c r="L507" s="61"/>
      <c r="M507" s="79"/>
      <c r="N507" s="10"/>
      <c r="O507" s="10"/>
      <c r="P507" s="48" t="str">
        <f t="shared" si="103"/>
        <v/>
      </c>
      <c r="Q507" s="37" t="str">
        <f t="shared" si="104"/>
        <v/>
      </c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2.0" customHeight="1">
      <c r="A508" s="22"/>
      <c r="B508" s="4"/>
      <c r="C508" s="10"/>
      <c r="D508" s="9"/>
      <c r="E508" s="9"/>
      <c r="F508" s="43"/>
      <c r="G508" s="44"/>
      <c r="H508" s="228"/>
      <c r="I508" s="35"/>
      <c r="J508" s="35"/>
      <c r="K508" s="34"/>
      <c r="L508" s="61"/>
      <c r="M508" s="79"/>
      <c r="N508" s="10"/>
      <c r="O508" s="10"/>
      <c r="P508" s="48" t="str">
        <f t="shared" si="103"/>
        <v/>
      </c>
      <c r="Q508" s="37" t="str">
        <f t="shared" si="104"/>
        <v/>
      </c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2.0" customHeight="1">
      <c r="A509" s="22"/>
      <c r="B509" s="4"/>
      <c r="C509" s="10"/>
      <c r="D509" s="9"/>
      <c r="E509" s="9"/>
      <c r="F509" s="43"/>
      <c r="G509" s="44"/>
      <c r="H509" s="228"/>
      <c r="I509" s="35"/>
      <c r="J509" s="35"/>
      <c r="K509" s="34"/>
      <c r="L509" s="61"/>
      <c r="M509" s="79"/>
      <c r="N509" s="10"/>
      <c r="O509" s="10"/>
      <c r="P509" s="48" t="str">
        <f t="shared" si="103"/>
        <v/>
      </c>
      <c r="Q509" s="37" t="str">
        <f t="shared" si="104"/>
        <v/>
      </c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2.0" customHeight="1">
      <c r="A510" s="22"/>
      <c r="B510" s="4"/>
      <c r="C510" s="10"/>
      <c r="D510" s="9"/>
      <c r="E510" s="9"/>
      <c r="F510" s="43"/>
      <c r="G510" s="44"/>
      <c r="H510" s="228"/>
      <c r="I510" s="244">
        <f>SUM(I6:I509)</f>
        <v>22208876.41</v>
      </c>
      <c r="J510" s="245"/>
      <c r="K510" s="245"/>
      <c r="L510" s="61"/>
      <c r="M510" s="79"/>
      <c r="N510" s="10"/>
      <c r="O510" s="10"/>
      <c r="P510" s="48" t="str">
        <f t="shared" si="103"/>
        <v/>
      </c>
      <c r="Q510" s="37" t="str">
        <f t="shared" si="104"/>
        <v/>
      </c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2.0" customHeight="1">
      <c r="A511" s="22"/>
      <c r="B511" s="4"/>
      <c r="C511" s="10"/>
      <c r="D511" s="9"/>
      <c r="E511" s="9"/>
      <c r="F511" s="43"/>
      <c r="G511" s="15"/>
      <c r="H511" s="11"/>
      <c r="I511" s="9"/>
      <c r="J511" s="9"/>
      <c r="K511" s="9"/>
      <c r="L511" s="61"/>
      <c r="M511" s="79"/>
      <c r="N511" s="10"/>
      <c r="O511" s="10"/>
      <c r="P511" s="48" t="str">
        <f t="shared" si="103"/>
        <v/>
      </c>
      <c r="Q511" s="37" t="str">
        <f t="shared" si="104"/>
        <v/>
      </c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2.0" customHeight="1">
      <c r="A512" s="22"/>
      <c r="B512" s="4"/>
      <c r="C512" s="10"/>
      <c r="D512" s="9"/>
      <c r="E512" s="9"/>
      <c r="F512" s="43"/>
      <c r="G512" s="15"/>
      <c r="H512" s="10"/>
      <c r="J512" s="10"/>
      <c r="K512" s="10"/>
      <c r="L512" s="61"/>
      <c r="M512" s="79"/>
      <c r="N512" s="10"/>
      <c r="O512" s="10"/>
      <c r="P512" s="48" t="str">
        <f t="shared" si="103"/>
        <v/>
      </c>
      <c r="Q512" s="37" t="str">
        <f t="shared" si="104"/>
        <v/>
      </c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2.0" customHeight="1">
      <c r="A513" s="22"/>
      <c r="B513" s="4"/>
      <c r="C513" s="10"/>
      <c r="D513" s="9"/>
      <c r="E513" s="9"/>
      <c r="F513" s="43"/>
      <c r="G513" s="15"/>
      <c r="H513" s="11"/>
      <c r="I513" s="9"/>
      <c r="J513" s="9"/>
      <c r="K513" s="9"/>
      <c r="L513" s="61"/>
      <c r="M513" s="79"/>
      <c r="N513" s="10"/>
      <c r="O513" s="10"/>
      <c r="P513" s="48" t="str">
        <f t="shared" si="103"/>
        <v/>
      </c>
      <c r="Q513" s="37" t="str">
        <f t="shared" si="104"/>
        <v/>
      </c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2.0" customHeight="1">
      <c r="A514" s="22"/>
      <c r="B514" s="4"/>
      <c r="C514" s="10"/>
      <c r="D514" s="9"/>
      <c r="E514" s="9"/>
      <c r="F514" s="43"/>
      <c r="G514" s="15"/>
      <c r="H514" s="246">
        <f>E181-I510-L521</f>
        <v>132257.79</v>
      </c>
      <c r="I514" s="9"/>
      <c r="J514" s="9"/>
      <c r="K514" s="9"/>
      <c r="L514" s="61"/>
      <c r="M514" s="79"/>
      <c r="N514" s="10"/>
      <c r="O514" s="10"/>
      <c r="P514" s="48" t="str">
        <f t="shared" si="103"/>
        <v/>
      </c>
      <c r="Q514" s="37" t="str">
        <f t="shared" si="104"/>
        <v/>
      </c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2.0" customHeight="1">
      <c r="A515" s="22"/>
      <c r="B515" s="4"/>
      <c r="C515" s="10"/>
      <c r="D515" s="9"/>
      <c r="E515" s="9"/>
      <c r="F515" s="43"/>
      <c r="G515" s="15"/>
      <c r="H515" s="11"/>
      <c r="I515" s="9"/>
      <c r="J515" s="9"/>
      <c r="K515" s="9"/>
      <c r="L515" s="61"/>
      <c r="M515" s="79"/>
      <c r="N515" s="10"/>
      <c r="O515" s="10"/>
      <c r="P515" s="48" t="str">
        <f t="shared" si="103"/>
        <v/>
      </c>
      <c r="Q515" s="37" t="str">
        <f t="shared" si="104"/>
        <v/>
      </c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2.75" customHeight="1">
      <c r="A516" s="22"/>
      <c r="B516" s="4"/>
      <c r="C516" s="10"/>
      <c r="D516" s="9"/>
      <c r="E516" s="9"/>
      <c r="F516" s="31"/>
      <c r="G516" s="15"/>
      <c r="H516" s="11"/>
      <c r="I516" s="9"/>
      <c r="J516" s="9"/>
      <c r="K516" s="9"/>
      <c r="L516" s="61"/>
      <c r="M516" s="79"/>
      <c r="N516" s="10"/>
      <c r="O516" s="10"/>
      <c r="P516" s="48" t="str">
        <f t="shared" si="103"/>
        <v/>
      </c>
      <c r="Q516" s="37" t="str">
        <f t="shared" si="104"/>
        <v/>
      </c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2.0" customHeight="1">
      <c r="A517" s="22"/>
      <c r="B517" s="4"/>
      <c r="C517" s="10"/>
      <c r="D517" s="9"/>
      <c r="E517" s="9"/>
      <c r="F517" s="11"/>
      <c r="G517" s="15"/>
      <c r="H517" s="11"/>
      <c r="I517" s="9"/>
      <c r="J517" s="9"/>
      <c r="K517" s="9"/>
      <c r="L517" s="61"/>
      <c r="M517" s="79"/>
      <c r="N517" s="10"/>
      <c r="O517" s="10"/>
      <c r="P517" s="48" t="str">
        <f t="shared" si="103"/>
        <v/>
      </c>
      <c r="Q517" s="37" t="str">
        <f t="shared" si="104"/>
        <v/>
      </c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2.0" customHeight="1">
      <c r="A518" s="22"/>
      <c r="B518" s="4"/>
      <c r="C518" s="10"/>
      <c r="D518" s="9"/>
      <c r="E518" s="9"/>
      <c r="F518" s="11"/>
      <c r="G518" s="15"/>
      <c r="H518" s="11"/>
      <c r="I518" s="9"/>
      <c r="J518" s="9"/>
      <c r="K518" s="9"/>
      <c r="L518" s="61"/>
      <c r="M518" s="79"/>
      <c r="N518" s="10"/>
      <c r="O518" s="10"/>
      <c r="P518" s="247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2.0" customHeight="1">
      <c r="A519" s="22"/>
      <c r="B519" s="4"/>
      <c r="C519" s="10"/>
      <c r="D519" s="9"/>
      <c r="E519" s="9"/>
      <c r="F519" s="11"/>
      <c r="G519" s="15"/>
      <c r="H519" s="11"/>
      <c r="I519" s="9"/>
      <c r="J519" s="9"/>
      <c r="K519" s="9"/>
      <c r="L519" s="61"/>
      <c r="M519" s="79"/>
      <c r="N519" s="10"/>
      <c r="O519" s="10"/>
      <c r="P519" s="248" t="str">
        <f>SUM(P6:P518)</f>
        <v>#REF!</v>
      </c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2.0" customHeight="1">
      <c r="A520" s="22"/>
      <c r="B520" s="4"/>
      <c r="C520" s="10"/>
      <c r="D520" s="9"/>
      <c r="E520" s="9"/>
      <c r="F520" s="11"/>
      <c r="G520" s="15"/>
      <c r="H520" s="11"/>
      <c r="I520" s="9"/>
      <c r="J520" s="9"/>
      <c r="K520" s="9"/>
      <c r="L520" s="61"/>
      <c r="M520" s="9"/>
      <c r="N520" s="10"/>
      <c r="O520" s="10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2.0" customHeight="1">
      <c r="A521" s="22"/>
      <c r="B521" s="4"/>
      <c r="C521" s="10"/>
      <c r="D521" s="9"/>
      <c r="E521" s="9"/>
      <c r="F521" s="11"/>
      <c r="G521" s="15"/>
      <c r="H521" s="11"/>
      <c r="I521" s="9"/>
      <c r="J521" s="9"/>
      <c r="K521" s="9"/>
      <c r="L521" s="61">
        <f>SUM(L6:L518)</f>
        <v>6111500</v>
      </c>
      <c r="M521" s="9"/>
      <c r="N521" s="10"/>
      <c r="O521" s="10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2.0" customHeight="1">
      <c r="A522" s="22"/>
      <c r="B522" s="4"/>
      <c r="C522" s="10"/>
      <c r="D522" s="9"/>
      <c r="E522" s="9"/>
      <c r="F522" s="11"/>
      <c r="G522" s="15"/>
      <c r="H522" s="11"/>
      <c r="I522" s="9"/>
      <c r="J522" s="9"/>
      <c r="K522" s="9"/>
      <c r="L522" s="10"/>
      <c r="M522" s="9"/>
      <c r="N522" s="10"/>
      <c r="O522" s="10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2.0" customHeight="1">
      <c r="A523" s="22"/>
      <c r="B523" s="4"/>
      <c r="C523" s="10"/>
      <c r="D523" s="9"/>
      <c r="E523" s="9"/>
      <c r="F523" s="11"/>
      <c r="G523" s="15"/>
      <c r="H523" s="11"/>
      <c r="I523" s="9"/>
      <c r="J523" s="9"/>
      <c r="K523" s="9"/>
      <c r="L523" s="10"/>
      <c r="M523" s="9"/>
      <c r="N523" s="10"/>
      <c r="O523" s="10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2.0" customHeight="1">
      <c r="A524" s="22"/>
      <c r="B524" s="4"/>
      <c r="C524" s="10"/>
      <c r="D524" s="9"/>
      <c r="E524" s="9"/>
      <c r="F524" s="11"/>
      <c r="G524" s="15"/>
      <c r="H524" s="11"/>
      <c r="I524" s="9"/>
      <c r="J524" s="9"/>
      <c r="K524" s="9"/>
      <c r="L524" s="10"/>
      <c r="M524" s="9"/>
      <c r="N524" s="10"/>
      <c r="O524" s="10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2.0" customHeight="1">
      <c r="A525" s="22"/>
      <c r="B525" s="4"/>
      <c r="C525" s="10"/>
      <c r="D525" s="9"/>
      <c r="E525" s="9"/>
      <c r="F525" s="11"/>
      <c r="G525" s="15"/>
      <c r="H525" s="11"/>
      <c r="I525" s="9"/>
      <c r="J525" s="9"/>
      <c r="K525" s="9"/>
      <c r="L525" s="10"/>
      <c r="M525" s="9"/>
      <c r="N525" s="10"/>
      <c r="O525" s="10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2.0" customHeight="1">
      <c r="A526" s="22"/>
      <c r="B526" s="4"/>
      <c r="C526" s="10"/>
      <c r="D526" s="9"/>
      <c r="E526" s="9"/>
      <c r="F526" s="11"/>
      <c r="G526" s="15"/>
      <c r="H526" s="11"/>
      <c r="I526" s="9"/>
      <c r="J526" s="9"/>
      <c r="K526" s="9"/>
      <c r="L526" s="10"/>
      <c r="M526" s="9"/>
      <c r="N526" s="10"/>
      <c r="O526" s="10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2.0" customHeight="1">
      <c r="A527" s="22"/>
      <c r="B527" s="4"/>
      <c r="C527" s="10"/>
      <c r="D527" s="9"/>
      <c r="E527" s="9"/>
      <c r="F527" s="11"/>
      <c r="G527" s="15"/>
      <c r="H527" s="11"/>
      <c r="I527" s="9"/>
      <c r="J527" s="9"/>
      <c r="K527" s="9"/>
      <c r="L527" s="10"/>
      <c r="M527" s="9"/>
      <c r="N527" s="10"/>
      <c r="O527" s="10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2.0" customHeight="1">
      <c r="A528" s="22"/>
      <c r="B528" s="4"/>
      <c r="C528" s="10"/>
      <c r="D528" s="9"/>
      <c r="E528" s="9"/>
      <c r="F528" s="11"/>
      <c r="G528" s="15"/>
      <c r="H528" s="11"/>
      <c r="I528" s="9"/>
      <c r="J528" s="9"/>
      <c r="K528" s="9"/>
      <c r="L528" s="10"/>
      <c r="M528" s="9"/>
      <c r="N528" s="10"/>
      <c r="O528" s="10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2.0" customHeight="1">
      <c r="A529" s="22"/>
      <c r="B529" s="4"/>
      <c r="C529" s="10"/>
      <c r="D529" s="9"/>
      <c r="E529" s="9"/>
      <c r="F529" s="11"/>
      <c r="G529" s="15"/>
      <c r="H529" s="11"/>
      <c r="I529" s="9"/>
      <c r="J529" s="9"/>
      <c r="K529" s="9"/>
      <c r="L529" s="10"/>
      <c r="M529" s="9"/>
      <c r="N529" s="10"/>
      <c r="O529" s="10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2.0" customHeight="1">
      <c r="A530" s="22"/>
      <c r="B530" s="4"/>
      <c r="C530" s="10"/>
      <c r="D530" s="9"/>
      <c r="E530" s="9"/>
      <c r="F530" s="11"/>
      <c r="G530" s="15"/>
      <c r="H530" s="11"/>
      <c r="I530" s="9"/>
      <c r="J530" s="9"/>
      <c r="K530" s="9"/>
      <c r="L530" s="10"/>
      <c r="M530" s="9"/>
      <c r="N530" s="10"/>
      <c r="O530" s="10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2.0" customHeight="1">
      <c r="A531" s="22"/>
      <c r="B531" s="4"/>
      <c r="C531" s="10"/>
      <c r="D531" s="9"/>
      <c r="E531" s="9"/>
      <c r="F531" s="11"/>
      <c r="G531" s="15"/>
      <c r="H531" s="11"/>
      <c r="I531" s="9"/>
      <c r="J531" s="9"/>
      <c r="K531" s="9"/>
      <c r="L531" s="10"/>
      <c r="M531" s="9"/>
      <c r="N531" s="10"/>
      <c r="O531" s="10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2.0" customHeight="1">
      <c r="A532" s="22"/>
      <c r="B532" s="4"/>
      <c r="C532" s="10"/>
      <c r="D532" s="9"/>
      <c r="E532" s="9"/>
      <c r="F532" s="11"/>
      <c r="G532" s="15"/>
      <c r="H532" s="11"/>
      <c r="I532" s="9"/>
      <c r="J532" s="9"/>
      <c r="K532" s="9"/>
      <c r="L532" s="10"/>
      <c r="M532" s="9"/>
      <c r="N532" s="10"/>
      <c r="O532" s="10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2.0" customHeight="1">
      <c r="A533" s="22"/>
      <c r="B533" s="4"/>
      <c r="C533" s="10"/>
      <c r="D533" s="9"/>
      <c r="E533" s="9"/>
      <c r="F533" s="11"/>
      <c r="G533" s="15"/>
      <c r="H533" s="11"/>
      <c r="I533" s="9"/>
      <c r="J533" s="9"/>
      <c r="K533" s="9"/>
      <c r="L533" s="10"/>
      <c r="M533" s="9"/>
      <c r="N533" s="10"/>
      <c r="O533" s="10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2.0" customHeight="1">
      <c r="A534" s="22"/>
      <c r="B534" s="4"/>
      <c r="C534" s="10"/>
      <c r="D534" s="9"/>
      <c r="E534" s="9"/>
      <c r="F534" s="11"/>
      <c r="G534" s="15"/>
      <c r="H534" s="11"/>
      <c r="I534" s="9"/>
      <c r="J534" s="9"/>
      <c r="K534" s="9"/>
      <c r="L534" s="10"/>
      <c r="M534" s="9"/>
      <c r="N534" s="10"/>
      <c r="O534" s="10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2.0" customHeight="1">
      <c r="A535" s="22"/>
      <c r="B535" s="4"/>
      <c r="C535" s="10"/>
      <c r="D535" s="9"/>
      <c r="E535" s="9"/>
      <c r="F535" s="11"/>
      <c r="G535" s="15"/>
      <c r="H535" s="11"/>
      <c r="I535" s="9"/>
      <c r="J535" s="9"/>
      <c r="K535" s="9"/>
      <c r="L535" s="10"/>
      <c r="M535" s="9"/>
      <c r="N535" s="10"/>
      <c r="O535" s="10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2.0" customHeight="1">
      <c r="A536" s="22"/>
      <c r="B536" s="4"/>
      <c r="C536" s="10"/>
      <c r="D536" s="9"/>
      <c r="E536" s="9"/>
      <c r="F536" s="11"/>
      <c r="G536" s="15"/>
      <c r="H536" s="11"/>
      <c r="I536" s="9"/>
      <c r="J536" s="9"/>
      <c r="K536" s="9"/>
      <c r="L536" s="10"/>
      <c r="M536" s="9"/>
      <c r="N536" s="10"/>
      <c r="O536" s="10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2.0" customHeight="1">
      <c r="A537" s="22"/>
      <c r="B537" s="4"/>
      <c r="C537" s="10"/>
      <c r="D537" s="9"/>
      <c r="E537" s="9"/>
      <c r="F537" s="11"/>
      <c r="G537" s="15"/>
      <c r="H537" s="11"/>
      <c r="I537" s="9"/>
      <c r="J537" s="9"/>
      <c r="K537" s="9"/>
      <c r="L537" s="10"/>
      <c r="M537" s="9"/>
      <c r="N537" s="10"/>
      <c r="O537" s="10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2.0" customHeight="1">
      <c r="A538" s="22"/>
      <c r="B538" s="4"/>
      <c r="C538" s="10"/>
      <c r="D538" s="9"/>
      <c r="E538" s="9"/>
      <c r="F538" s="11"/>
      <c r="G538" s="15"/>
      <c r="H538" s="11"/>
      <c r="I538" s="9"/>
      <c r="J538" s="9"/>
      <c r="K538" s="9"/>
      <c r="L538" s="10"/>
      <c r="M538" s="9"/>
      <c r="N538" s="10"/>
      <c r="O538" s="10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2.0" customHeight="1">
      <c r="A539" s="22"/>
      <c r="B539" s="4"/>
      <c r="C539" s="10"/>
      <c r="D539" s="9"/>
      <c r="E539" s="9"/>
      <c r="F539" s="11"/>
      <c r="G539" s="15"/>
      <c r="H539" s="11"/>
      <c r="I539" s="9"/>
      <c r="J539" s="9"/>
      <c r="K539" s="9"/>
      <c r="L539" s="10"/>
      <c r="M539" s="9"/>
      <c r="N539" s="10"/>
      <c r="O539" s="10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2.0" customHeight="1">
      <c r="A540" s="22"/>
      <c r="B540" s="4"/>
      <c r="C540" s="10"/>
      <c r="D540" s="9"/>
      <c r="E540" s="9"/>
      <c r="F540" s="11"/>
      <c r="G540" s="15"/>
      <c r="H540" s="11"/>
      <c r="I540" s="9"/>
      <c r="J540" s="9"/>
      <c r="K540" s="9"/>
      <c r="L540" s="10"/>
      <c r="M540" s="9"/>
      <c r="N540" s="10"/>
      <c r="O540" s="10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2.0" customHeight="1">
      <c r="A541" s="22"/>
      <c r="B541" s="4"/>
      <c r="C541" s="10"/>
      <c r="D541" s="9"/>
      <c r="E541" s="9"/>
      <c r="F541" s="11"/>
      <c r="G541" s="15"/>
      <c r="H541" s="11"/>
      <c r="I541" s="9"/>
      <c r="J541" s="9"/>
      <c r="K541" s="9"/>
      <c r="L541" s="10"/>
      <c r="M541" s="9"/>
      <c r="N541" s="10"/>
      <c r="O541" s="10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2.0" customHeight="1">
      <c r="A542" s="22"/>
      <c r="B542" s="4"/>
      <c r="C542" s="10"/>
      <c r="D542" s="9"/>
      <c r="E542" s="9"/>
      <c r="F542" s="11"/>
      <c r="G542" s="15"/>
      <c r="H542" s="11"/>
      <c r="I542" s="9"/>
      <c r="J542" s="9"/>
      <c r="K542" s="9"/>
      <c r="L542" s="10"/>
      <c r="M542" s="9"/>
      <c r="N542" s="10"/>
      <c r="O542" s="10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2.0" customHeight="1">
      <c r="A543" s="22"/>
      <c r="B543" s="4"/>
      <c r="C543" s="10"/>
      <c r="D543" s="9"/>
      <c r="E543" s="9"/>
      <c r="F543" s="11"/>
      <c r="G543" s="15"/>
      <c r="H543" s="11"/>
      <c r="I543" s="9"/>
      <c r="J543" s="9"/>
      <c r="K543" s="9"/>
      <c r="L543" s="10"/>
      <c r="M543" s="9"/>
      <c r="N543" s="10"/>
      <c r="O543" s="10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2.0" customHeight="1">
      <c r="A544" s="22"/>
      <c r="B544" s="4"/>
      <c r="C544" s="10"/>
      <c r="D544" s="9"/>
      <c r="E544" s="9"/>
      <c r="F544" s="11"/>
      <c r="G544" s="15"/>
      <c r="H544" s="11"/>
      <c r="I544" s="9"/>
      <c r="J544" s="9"/>
      <c r="K544" s="9"/>
      <c r="L544" s="10"/>
      <c r="M544" s="9"/>
      <c r="N544" s="10"/>
      <c r="O544" s="10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2.0" customHeight="1">
      <c r="A545" s="22"/>
      <c r="B545" s="4"/>
      <c r="C545" s="10"/>
      <c r="D545" s="9"/>
      <c r="E545" s="9"/>
      <c r="F545" s="11"/>
      <c r="G545" s="15"/>
      <c r="H545" s="11"/>
      <c r="I545" s="9"/>
      <c r="J545" s="9"/>
      <c r="K545" s="9"/>
      <c r="L545" s="10"/>
      <c r="M545" s="9"/>
      <c r="N545" s="10"/>
      <c r="O545" s="10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2.0" customHeight="1">
      <c r="A546" s="22"/>
      <c r="B546" s="4"/>
      <c r="C546" s="10"/>
      <c r="D546" s="9"/>
      <c r="E546" s="9"/>
      <c r="F546" s="11"/>
      <c r="G546" s="15"/>
      <c r="H546" s="11"/>
      <c r="I546" s="9"/>
      <c r="J546" s="9"/>
      <c r="K546" s="9"/>
      <c r="L546" s="10"/>
      <c r="M546" s="9"/>
      <c r="N546" s="10"/>
      <c r="O546" s="10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2.0" customHeight="1">
      <c r="A547" s="22"/>
      <c r="B547" s="4"/>
      <c r="C547" s="10"/>
      <c r="D547" s="9"/>
      <c r="E547" s="9"/>
      <c r="F547" s="11"/>
      <c r="G547" s="15"/>
      <c r="H547" s="11"/>
      <c r="I547" s="9"/>
      <c r="J547" s="9"/>
      <c r="K547" s="9"/>
      <c r="L547" s="10"/>
      <c r="M547" s="9"/>
      <c r="N547" s="10"/>
      <c r="O547" s="10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2.0" customHeight="1">
      <c r="A548" s="22"/>
      <c r="B548" s="4"/>
      <c r="C548" s="10"/>
      <c r="D548" s="9"/>
      <c r="E548" s="9"/>
      <c r="F548" s="11"/>
      <c r="G548" s="15"/>
      <c r="H548" s="11"/>
      <c r="I548" s="9"/>
      <c r="J548" s="9"/>
      <c r="K548" s="9"/>
      <c r="L548" s="10"/>
      <c r="M548" s="9"/>
      <c r="N548" s="10"/>
      <c r="O548" s="10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2.0" customHeight="1">
      <c r="A549" s="22"/>
      <c r="B549" s="4"/>
      <c r="C549" s="10"/>
      <c r="D549" s="9"/>
      <c r="E549" s="9"/>
      <c r="F549" s="11"/>
      <c r="G549" s="15"/>
      <c r="H549" s="11"/>
      <c r="I549" s="9"/>
      <c r="J549" s="9"/>
      <c r="K549" s="9"/>
      <c r="L549" s="10"/>
      <c r="M549" s="9"/>
      <c r="N549" s="10"/>
      <c r="O549" s="10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2.0" customHeight="1">
      <c r="A550" s="22"/>
      <c r="B550" s="4"/>
      <c r="C550" s="10"/>
      <c r="D550" s="9"/>
      <c r="E550" s="9"/>
      <c r="F550" s="11"/>
      <c r="G550" s="15"/>
      <c r="H550" s="11"/>
      <c r="I550" s="9"/>
      <c r="J550" s="9"/>
      <c r="K550" s="9"/>
      <c r="L550" s="10"/>
      <c r="M550" s="9"/>
      <c r="N550" s="10"/>
      <c r="O550" s="10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2.0" customHeight="1">
      <c r="A551" s="22"/>
      <c r="B551" s="4"/>
      <c r="C551" s="10"/>
      <c r="D551" s="9"/>
      <c r="E551" s="9"/>
      <c r="F551" s="11"/>
      <c r="G551" s="15"/>
      <c r="H551" s="11"/>
      <c r="I551" s="9"/>
      <c r="J551" s="9"/>
      <c r="K551" s="9"/>
      <c r="L551" s="10"/>
      <c r="M551" s="9"/>
      <c r="N551" s="10"/>
      <c r="O551" s="10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2.0" customHeight="1">
      <c r="A552" s="22"/>
      <c r="B552" s="4"/>
      <c r="C552" s="10"/>
      <c r="D552" s="9"/>
      <c r="E552" s="9"/>
      <c r="F552" s="11"/>
      <c r="G552" s="15"/>
      <c r="H552" s="11"/>
      <c r="I552" s="9"/>
      <c r="J552" s="9"/>
      <c r="K552" s="9"/>
      <c r="L552" s="10"/>
      <c r="M552" s="9"/>
      <c r="N552" s="10"/>
      <c r="O552" s="10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2.0" customHeight="1">
      <c r="A553" s="22"/>
      <c r="B553" s="4"/>
      <c r="C553" s="10"/>
      <c r="D553" s="9"/>
      <c r="E553" s="9"/>
      <c r="F553" s="11"/>
      <c r="G553" s="15"/>
      <c r="H553" s="11"/>
      <c r="I553" s="9"/>
      <c r="J553" s="9"/>
      <c r="K553" s="9"/>
      <c r="L553" s="10"/>
      <c r="M553" s="9"/>
      <c r="N553" s="10"/>
      <c r="O553" s="10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2.0" customHeight="1">
      <c r="A554" s="22"/>
      <c r="B554" s="4"/>
      <c r="C554" s="10"/>
      <c r="D554" s="9"/>
      <c r="E554" s="9"/>
      <c r="F554" s="11"/>
      <c r="G554" s="15"/>
      <c r="H554" s="11"/>
      <c r="I554" s="9"/>
      <c r="J554" s="9"/>
      <c r="K554" s="9"/>
      <c r="L554" s="10"/>
      <c r="M554" s="9"/>
      <c r="N554" s="10"/>
      <c r="O554" s="10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2.0" customHeight="1">
      <c r="A555" s="22"/>
      <c r="B555" s="4"/>
      <c r="C555" s="10"/>
      <c r="D555" s="9"/>
      <c r="E555" s="9"/>
      <c r="F555" s="11"/>
      <c r="G555" s="15"/>
      <c r="H555" s="11"/>
      <c r="I555" s="9"/>
      <c r="J555" s="9"/>
      <c r="K555" s="9"/>
      <c r="L555" s="10"/>
      <c r="M555" s="9"/>
      <c r="N555" s="10"/>
      <c r="O555" s="10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2.0" customHeight="1">
      <c r="A556" s="22"/>
      <c r="B556" s="4"/>
      <c r="C556" s="10"/>
      <c r="D556" s="9"/>
      <c r="E556" s="9"/>
      <c r="F556" s="11"/>
      <c r="G556" s="15"/>
      <c r="H556" s="11"/>
      <c r="I556" s="9"/>
      <c r="J556" s="9"/>
      <c r="K556" s="9"/>
      <c r="L556" s="10"/>
      <c r="M556" s="9"/>
      <c r="N556" s="10"/>
      <c r="O556" s="10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2.0" customHeight="1">
      <c r="A557" s="22"/>
      <c r="B557" s="4"/>
      <c r="C557" s="10"/>
      <c r="D557" s="9"/>
      <c r="E557" s="9"/>
      <c r="F557" s="11"/>
      <c r="G557" s="15"/>
      <c r="H557" s="11"/>
      <c r="I557" s="9"/>
      <c r="J557" s="9"/>
      <c r="K557" s="9"/>
      <c r="L557" s="10"/>
      <c r="M557" s="9"/>
      <c r="N557" s="10"/>
      <c r="O557" s="10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2.0" customHeight="1">
      <c r="A558" s="22"/>
      <c r="B558" s="4"/>
      <c r="C558" s="10"/>
      <c r="D558" s="9"/>
      <c r="E558" s="9"/>
      <c r="F558" s="11"/>
      <c r="G558" s="15"/>
      <c r="H558" s="11"/>
      <c r="I558" s="9"/>
      <c r="J558" s="9"/>
      <c r="K558" s="9"/>
      <c r="L558" s="10"/>
      <c r="M558" s="9"/>
      <c r="N558" s="10"/>
      <c r="O558" s="10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2.0" customHeight="1">
      <c r="A559" s="22"/>
      <c r="B559" s="4"/>
      <c r="C559" s="10"/>
      <c r="D559" s="9"/>
      <c r="E559" s="9"/>
      <c r="F559" s="11"/>
      <c r="G559" s="15"/>
      <c r="H559" s="11"/>
      <c r="I559" s="9"/>
      <c r="J559" s="9"/>
      <c r="K559" s="9"/>
      <c r="L559" s="10"/>
      <c r="M559" s="9"/>
      <c r="N559" s="10"/>
      <c r="O559" s="10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2.0" customHeight="1">
      <c r="A560" s="22"/>
      <c r="B560" s="4"/>
      <c r="C560" s="10"/>
      <c r="D560" s="9"/>
      <c r="E560" s="9"/>
      <c r="F560" s="11"/>
      <c r="G560" s="15"/>
      <c r="H560" s="11"/>
      <c r="I560" s="9"/>
      <c r="J560" s="9"/>
      <c r="K560" s="9"/>
      <c r="L560" s="10"/>
      <c r="M560" s="9"/>
      <c r="N560" s="10"/>
      <c r="O560" s="10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2.0" customHeight="1">
      <c r="A561" s="22"/>
      <c r="B561" s="4"/>
      <c r="C561" s="10"/>
      <c r="D561" s="9"/>
      <c r="E561" s="9"/>
      <c r="F561" s="11"/>
      <c r="G561" s="15"/>
      <c r="H561" s="11"/>
      <c r="I561" s="9"/>
      <c r="J561" s="9"/>
      <c r="K561" s="9"/>
      <c r="L561" s="10"/>
      <c r="M561" s="9"/>
      <c r="N561" s="10"/>
      <c r="O561" s="10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2.0" customHeight="1">
      <c r="A562" s="22"/>
      <c r="B562" s="4"/>
      <c r="C562" s="10"/>
      <c r="D562" s="9"/>
      <c r="E562" s="9"/>
      <c r="F562" s="11"/>
      <c r="G562" s="15"/>
      <c r="H562" s="11"/>
      <c r="I562" s="9"/>
      <c r="J562" s="9"/>
      <c r="K562" s="9"/>
      <c r="L562" s="10"/>
      <c r="M562" s="9"/>
      <c r="N562" s="10"/>
      <c r="O562" s="10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2.0" customHeight="1">
      <c r="A563" s="22"/>
      <c r="B563" s="4"/>
      <c r="C563" s="10"/>
      <c r="D563" s="9"/>
      <c r="E563" s="9"/>
      <c r="F563" s="11"/>
      <c r="G563" s="15"/>
      <c r="H563" s="11"/>
      <c r="I563" s="9"/>
      <c r="J563" s="9"/>
      <c r="K563" s="9"/>
      <c r="L563" s="10"/>
      <c r="M563" s="9"/>
      <c r="N563" s="10"/>
      <c r="O563" s="10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2.0" customHeight="1">
      <c r="A564" s="22"/>
      <c r="B564" s="4"/>
      <c r="C564" s="10"/>
      <c r="D564" s="9"/>
      <c r="E564" s="9"/>
      <c r="F564" s="11"/>
      <c r="G564" s="15"/>
      <c r="H564" s="11"/>
      <c r="I564" s="9"/>
      <c r="J564" s="9"/>
      <c r="K564" s="9"/>
      <c r="L564" s="10"/>
      <c r="M564" s="9"/>
      <c r="N564" s="10"/>
      <c r="O564" s="10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2.0" customHeight="1">
      <c r="A565" s="22"/>
      <c r="B565" s="4"/>
      <c r="C565" s="10"/>
      <c r="D565" s="9"/>
      <c r="E565" s="9"/>
      <c r="F565" s="11"/>
      <c r="G565" s="15"/>
      <c r="H565" s="11"/>
      <c r="I565" s="9"/>
      <c r="J565" s="9"/>
      <c r="K565" s="9"/>
      <c r="L565" s="10"/>
      <c r="M565" s="9"/>
      <c r="N565" s="10"/>
      <c r="O565" s="10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2.0" customHeight="1">
      <c r="A566" s="22"/>
      <c r="B566" s="4"/>
      <c r="C566" s="10"/>
      <c r="D566" s="9"/>
      <c r="E566" s="9"/>
      <c r="F566" s="11"/>
      <c r="G566" s="15"/>
      <c r="H566" s="11"/>
      <c r="I566" s="9"/>
      <c r="J566" s="9"/>
      <c r="K566" s="9"/>
      <c r="L566" s="10"/>
      <c r="M566" s="9"/>
      <c r="N566" s="10"/>
      <c r="O566" s="10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2.0" customHeight="1">
      <c r="A567" s="22"/>
      <c r="B567" s="4"/>
      <c r="C567" s="10"/>
      <c r="D567" s="9"/>
      <c r="E567" s="9"/>
      <c r="F567" s="11"/>
      <c r="G567" s="15"/>
      <c r="H567" s="11"/>
      <c r="I567" s="9"/>
      <c r="J567" s="9"/>
      <c r="K567" s="9"/>
      <c r="L567" s="10"/>
      <c r="M567" s="9"/>
      <c r="N567" s="10"/>
      <c r="O567" s="10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2.0" customHeight="1">
      <c r="A568" s="22"/>
      <c r="B568" s="4"/>
      <c r="C568" s="10"/>
      <c r="D568" s="9"/>
      <c r="E568" s="9"/>
      <c r="F568" s="11"/>
      <c r="G568" s="15"/>
      <c r="H568" s="11"/>
      <c r="I568" s="9"/>
      <c r="J568" s="9"/>
      <c r="K568" s="9"/>
      <c r="L568" s="10"/>
      <c r="M568" s="9"/>
      <c r="N568" s="10"/>
      <c r="O568" s="10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2.0" customHeight="1">
      <c r="A569" s="22"/>
      <c r="B569" s="4"/>
      <c r="C569" s="10"/>
      <c r="D569" s="9"/>
      <c r="E569" s="9"/>
      <c r="F569" s="11"/>
      <c r="G569" s="15"/>
      <c r="H569" s="11"/>
      <c r="I569" s="9"/>
      <c r="J569" s="9"/>
      <c r="K569" s="9"/>
      <c r="L569" s="10"/>
      <c r="M569" s="9"/>
      <c r="N569" s="10"/>
      <c r="O569" s="10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2.0" customHeight="1">
      <c r="A570" s="22"/>
      <c r="B570" s="4"/>
      <c r="C570" s="10"/>
      <c r="D570" s="9"/>
      <c r="E570" s="9"/>
      <c r="F570" s="11"/>
      <c r="G570" s="15"/>
      <c r="H570" s="11"/>
      <c r="I570" s="9"/>
      <c r="J570" s="9"/>
      <c r="K570" s="9"/>
      <c r="L570" s="10"/>
      <c r="M570" s="9"/>
      <c r="N570" s="10"/>
      <c r="O570" s="10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2.0" customHeight="1">
      <c r="A571" s="22"/>
      <c r="B571" s="4"/>
      <c r="C571" s="10"/>
      <c r="D571" s="9"/>
      <c r="E571" s="9"/>
      <c r="F571" s="11"/>
      <c r="G571" s="15"/>
      <c r="H571" s="11"/>
      <c r="I571" s="9"/>
      <c r="J571" s="9"/>
      <c r="K571" s="9"/>
      <c r="L571" s="10"/>
      <c r="M571" s="9"/>
      <c r="N571" s="10"/>
      <c r="O571" s="10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2.0" customHeight="1">
      <c r="A572" s="22"/>
      <c r="B572" s="4"/>
      <c r="C572" s="10"/>
      <c r="D572" s="9"/>
      <c r="E572" s="9"/>
      <c r="F572" s="11"/>
      <c r="G572" s="15"/>
      <c r="H572" s="11"/>
      <c r="I572" s="9"/>
      <c r="J572" s="9"/>
      <c r="K572" s="9"/>
      <c r="L572" s="10"/>
      <c r="M572" s="9"/>
      <c r="N572" s="10"/>
      <c r="O572" s="10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2.0" customHeight="1">
      <c r="A573" s="22"/>
      <c r="B573" s="4"/>
      <c r="C573" s="10"/>
      <c r="D573" s="9"/>
      <c r="E573" s="9"/>
      <c r="F573" s="11"/>
      <c r="G573" s="15"/>
      <c r="H573" s="11"/>
      <c r="I573" s="9"/>
      <c r="J573" s="9"/>
      <c r="K573" s="9"/>
      <c r="L573" s="10"/>
      <c r="M573" s="9"/>
      <c r="N573" s="10"/>
      <c r="O573" s="10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2.0" customHeight="1">
      <c r="A574" s="22"/>
      <c r="B574" s="4"/>
      <c r="C574" s="10"/>
      <c r="D574" s="9"/>
      <c r="E574" s="9"/>
      <c r="F574" s="11"/>
      <c r="G574" s="15"/>
      <c r="H574" s="11"/>
      <c r="I574" s="9"/>
      <c r="J574" s="9"/>
      <c r="K574" s="9"/>
      <c r="L574" s="10"/>
      <c r="M574" s="9"/>
      <c r="N574" s="10"/>
      <c r="O574" s="10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2.0" customHeight="1">
      <c r="A575" s="22"/>
      <c r="B575" s="4"/>
      <c r="C575" s="10"/>
      <c r="D575" s="9"/>
      <c r="E575" s="9"/>
      <c r="F575" s="11"/>
      <c r="G575" s="15"/>
      <c r="H575" s="11"/>
      <c r="I575" s="9"/>
      <c r="J575" s="9"/>
      <c r="K575" s="9"/>
      <c r="L575" s="10"/>
      <c r="M575" s="9"/>
      <c r="N575" s="10"/>
      <c r="O575" s="10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2.0" customHeight="1">
      <c r="A576" s="22"/>
      <c r="B576" s="4"/>
      <c r="C576" s="10"/>
      <c r="D576" s="9"/>
      <c r="E576" s="9"/>
      <c r="F576" s="11"/>
      <c r="G576" s="15"/>
      <c r="H576" s="11"/>
      <c r="I576" s="9"/>
      <c r="J576" s="9"/>
      <c r="K576" s="9"/>
      <c r="L576" s="10"/>
      <c r="M576" s="9"/>
      <c r="N576" s="10"/>
      <c r="O576" s="10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2.0" customHeight="1">
      <c r="A577" s="22"/>
      <c r="B577" s="4"/>
      <c r="C577" s="10"/>
      <c r="D577" s="9"/>
      <c r="E577" s="9"/>
      <c r="F577" s="11"/>
      <c r="G577" s="15"/>
      <c r="H577" s="11"/>
      <c r="I577" s="9"/>
      <c r="J577" s="9"/>
      <c r="K577" s="9"/>
      <c r="L577" s="10"/>
      <c r="M577" s="9"/>
      <c r="N577" s="10"/>
      <c r="O577" s="10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2.0" customHeight="1">
      <c r="A578" s="22"/>
      <c r="B578" s="4"/>
      <c r="C578" s="10"/>
      <c r="D578" s="9"/>
      <c r="E578" s="9"/>
      <c r="F578" s="11"/>
      <c r="G578" s="15"/>
      <c r="H578" s="11"/>
      <c r="I578" s="9"/>
      <c r="J578" s="9"/>
      <c r="K578" s="9"/>
      <c r="L578" s="10"/>
      <c r="M578" s="9"/>
      <c r="N578" s="10"/>
      <c r="O578" s="10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2.0" customHeight="1">
      <c r="A579" s="22"/>
      <c r="B579" s="4"/>
      <c r="C579" s="10"/>
      <c r="D579" s="9"/>
      <c r="E579" s="9"/>
      <c r="F579" s="11"/>
      <c r="G579" s="15"/>
      <c r="H579" s="11"/>
      <c r="I579" s="9"/>
      <c r="J579" s="9"/>
      <c r="K579" s="9"/>
      <c r="L579" s="10"/>
      <c r="M579" s="9"/>
      <c r="N579" s="10"/>
      <c r="O579" s="10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2.0" customHeight="1">
      <c r="A580" s="22"/>
      <c r="B580" s="4"/>
      <c r="C580" s="10"/>
      <c r="D580" s="9"/>
      <c r="E580" s="9"/>
      <c r="F580" s="11"/>
      <c r="G580" s="15"/>
      <c r="H580" s="11"/>
      <c r="I580" s="9"/>
      <c r="J580" s="9"/>
      <c r="K580" s="9"/>
      <c r="L580" s="10"/>
      <c r="M580" s="9"/>
      <c r="N580" s="10"/>
      <c r="O580" s="10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2.0" customHeight="1">
      <c r="A581" s="22"/>
      <c r="B581" s="4"/>
      <c r="C581" s="10"/>
      <c r="D581" s="9"/>
      <c r="E581" s="9"/>
      <c r="F581" s="11"/>
      <c r="G581" s="15"/>
      <c r="H581" s="11"/>
      <c r="I581" s="9"/>
      <c r="J581" s="9"/>
      <c r="K581" s="9"/>
      <c r="L581" s="10"/>
      <c r="M581" s="9"/>
      <c r="N581" s="10"/>
      <c r="O581" s="10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2.0" customHeight="1">
      <c r="A582" s="22"/>
      <c r="B582" s="4"/>
      <c r="C582" s="10"/>
      <c r="D582" s="9"/>
      <c r="E582" s="9"/>
      <c r="F582" s="11"/>
      <c r="G582" s="15"/>
      <c r="H582" s="11"/>
      <c r="I582" s="9"/>
      <c r="J582" s="9"/>
      <c r="K582" s="9"/>
      <c r="L582" s="10"/>
      <c r="M582" s="9"/>
      <c r="N582" s="10"/>
      <c r="O582" s="10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2.0" customHeight="1">
      <c r="A583" s="22"/>
      <c r="B583" s="4"/>
      <c r="C583" s="10"/>
      <c r="D583" s="9"/>
      <c r="E583" s="9"/>
      <c r="F583" s="11"/>
      <c r="G583" s="15"/>
      <c r="H583" s="11"/>
      <c r="I583" s="9"/>
      <c r="J583" s="9"/>
      <c r="K583" s="9"/>
      <c r="L583" s="10"/>
      <c r="M583" s="9"/>
      <c r="N583" s="10"/>
      <c r="O583" s="10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2.0" customHeight="1">
      <c r="A584" s="22"/>
      <c r="B584" s="4"/>
      <c r="C584" s="10"/>
      <c r="D584" s="9"/>
      <c r="E584" s="9"/>
      <c r="F584" s="11"/>
      <c r="G584" s="15"/>
      <c r="H584" s="11"/>
      <c r="I584" s="9"/>
      <c r="J584" s="9"/>
      <c r="K584" s="9"/>
      <c r="L584" s="10"/>
      <c r="M584" s="9"/>
      <c r="N584" s="10"/>
      <c r="O584" s="10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2.0" customHeight="1">
      <c r="A585" s="22"/>
      <c r="B585" s="4"/>
      <c r="C585" s="10"/>
      <c r="D585" s="9"/>
      <c r="E585" s="9"/>
      <c r="F585" s="11"/>
      <c r="G585" s="15"/>
      <c r="H585" s="11"/>
      <c r="I585" s="9"/>
      <c r="J585" s="9"/>
      <c r="K585" s="9"/>
      <c r="L585" s="10"/>
      <c r="M585" s="9"/>
      <c r="N585" s="10"/>
      <c r="O585" s="10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2.0" customHeight="1">
      <c r="A586" s="22"/>
      <c r="B586" s="4"/>
      <c r="C586" s="10"/>
      <c r="D586" s="9"/>
      <c r="E586" s="9"/>
      <c r="F586" s="11"/>
      <c r="G586" s="15"/>
      <c r="H586" s="11"/>
      <c r="I586" s="9"/>
      <c r="J586" s="9"/>
      <c r="K586" s="9"/>
      <c r="L586" s="10"/>
      <c r="M586" s="9"/>
      <c r="N586" s="10"/>
      <c r="O586" s="10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2.0" customHeight="1">
      <c r="A587" s="22"/>
      <c r="B587" s="4"/>
      <c r="C587" s="10"/>
      <c r="D587" s="9"/>
      <c r="E587" s="9"/>
      <c r="F587" s="11"/>
      <c r="G587" s="15"/>
      <c r="H587" s="11"/>
      <c r="I587" s="9"/>
      <c r="J587" s="9"/>
      <c r="K587" s="9"/>
      <c r="L587" s="10"/>
      <c r="M587" s="9"/>
      <c r="N587" s="10"/>
      <c r="O587" s="10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2.0" customHeight="1">
      <c r="A588" s="22"/>
      <c r="B588" s="4"/>
      <c r="C588" s="10"/>
      <c r="D588" s="9"/>
      <c r="E588" s="9"/>
      <c r="F588" s="11"/>
      <c r="G588" s="15"/>
      <c r="H588" s="11"/>
      <c r="I588" s="9"/>
      <c r="J588" s="9"/>
      <c r="K588" s="9"/>
      <c r="L588" s="10"/>
      <c r="M588" s="9"/>
      <c r="N588" s="10"/>
      <c r="O588" s="10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2.0" customHeight="1">
      <c r="A589" s="22"/>
      <c r="B589" s="4"/>
      <c r="C589" s="10"/>
      <c r="D589" s="9"/>
      <c r="E589" s="9"/>
      <c r="F589" s="11"/>
      <c r="G589" s="15"/>
      <c r="H589" s="11"/>
      <c r="I589" s="9"/>
      <c r="J589" s="9"/>
      <c r="K589" s="9"/>
      <c r="L589" s="10"/>
      <c r="M589" s="9"/>
      <c r="N589" s="10"/>
      <c r="O589" s="10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2.0" customHeight="1">
      <c r="A590" s="22"/>
      <c r="B590" s="4"/>
      <c r="C590" s="10"/>
      <c r="D590" s="9"/>
      <c r="E590" s="9"/>
      <c r="F590" s="11"/>
      <c r="G590" s="15"/>
      <c r="H590" s="11"/>
      <c r="I590" s="9"/>
      <c r="J590" s="9"/>
      <c r="K590" s="9"/>
      <c r="L590" s="10"/>
      <c r="M590" s="9"/>
      <c r="N590" s="10"/>
      <c r="O590" s="10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2.0" customHeight="1">
      <c r="A591" s="22"/>
      <c r="B591" s="4"/>
      <c r="C591" s="10"/>
      <c r="D591" s="9"/>
      <c r="E591" s="9"/>
      <c r="F591" s="11"/>
      <c r="G591" s="15"/>
      <c r="H591" s="11"/>
      <c r="I591" s="9"/>
      <c r="J591" s="9"/>
      <c r="K591" s="9"/>
      <c r="L591" s="10"/>
      <c r="M591" s="9"/>
      <c r="N591" s="10"/>
      <c r="O591" s="10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2.0" customHeight="1">
      <c r="A592" s="22"/>
      <c r="B592" s="4"/>
      <c r="C592" s="10"/>
      <c r="D592" s="9"/>
      <c r="E592" s="9"/>
      <c r="F592" s="11"/>
      <c r="G592" s="15"/>
      <c r="H592" s="11"/>
      <c r="I592" s="9"/>
      <c r="J592" s="9"/>
      <c r="K592" s="9"/>
      <c r="L592" s="10"/>
      <c r="M592" s="9"/>
      <c r="N592" s="10"/>
      <c r="O592" s="10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2.0" customHeight="1">
      <c r="A593" s="22"/>
      <c r="B593" s="4"/>
      <c r="C593" s="10"/>
      <c r="D593" s="9"/>
      <c r="E593" s="9"/>
      <c r="F593" s="11"/>
      <c r="G593" s="15"/>
      <c r="H593" s="11"/>
      <c r="I593" s="9"/>
      <c r="J593" s="9"/>
      <c r="K593" s="9"/>
      <c r="L593" s="10"/>
      <c r="M593" s="9"/>
      <c r="N593" s="10"/>
      <c r="O593" s="10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2.0" customHeight="1">
      <c r="A594" s="22"/>
      <c r="B594" s="4"/>
      <c r="C594" s="10"/>
      <c r="D594" s="9"/>
      <c r="E594" s="9"/>
      <c r="F594" s="11"/>
      <c r="G594" s="15"/>
      <c r="H594" s="11"/>
      <c r="I594" s="9"/>
      <c r="J594" s="9"/>
      <c r="K594" s="9"/>
      <c r="L594" s="10"/>
      <c r="M594" s="9"/>
      <c r="N594" s="10"/>
      <c r="O594" s="10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2.0" customHeight="1">
      <c r="A595" s="22"/>
      <c r="B595" s="4"/>
      <c r="C595" s="10"/>
      <c r="D595" s="9"/>
      <c r="E595" s="9"/>
      <c r="F595" s="11"/>
      <c r="G595" s="15"/>
      <c r="H595" s="11"/>
      <c r="I595" s="9"/>
      <c r="J595" s="9"/>
      <c r="K595" s="9"/>
      <c r="L595" s="10"/>
      <c r="M595" s="9"/>
      <c r="N595" s="10"/>
      <c r="O595" s="10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2.0" customHeight="1">
      <c r="A596" s="22"/>
      <c r="B596" s="4"/>
      <c r="C596" s="10"/>
      <c r="D596" s="9"/>
      <c r="E596" s="9"/>
      <c r="F596" s="11"/>
      <c r="G596" s="15"/>
      <c r="H596" s="11"/>
      <c r="I596" s="9"/>
      <c r="J596" s="9"/>
      <c r="K596" s="9"/>
      <c r="L596" s="10"/>
      <c r="M596" s="9"/>
      <c r="N596" s="10"/>
      <c r="O596" s="10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2.0" customHeight="1">
      <c r="A597" s="22"/>
      <c r="B597" s="4"/>
      <c r="C597" s="10"/>
      <c r="D597" s="9"/>
      <c r="E597" s="9"/>
      <c r="F597" s="11"/>
      <c r="G597" s="15"/>
      <c r="H597" s="11"/>
      <c r="I597" s="9"/>
      <c r="J597" s="9"/>
      <c r="K597" s="9"/>
      <c r="L597" s="10"/>
      <c r="M597" s="9"/>
      <c r="N597" s="10"/>
      <c r="O597" s="10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2.0" customHeight="1">
      <c r="A598" s="22"/>
      <c r="B598" s="4"/>
      <c r="C598" s="10"/>
      <c r="D598" s="9"/>
      <c r="E598" s="9"/>
      <c r="F598" s="11"/>
      <c r="G598" s="15"/>
      <c r="H598" s="11"/>
      <c r="I598" s="9"/>
      <c r="J598" s="9"/>
      <c r="K598" s="9"/>
      <c r="L598" s="10"/>
      <c r="M598" s="9"/>
      <c r="N598" s="10"/>
      <c r="O598" s="10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2.0" customHeight="1">
      <c r="A599" s="22"/>
      <c r="B599" s="4"/>
      <c r="C599" s="10"/>
      <c r="D599" s="9"/>
      <c r="E599" s="9"/>
      <c r="F599" s="11"/>
      <c r="G599" s="15"/>
      <c r="H599" s="11"/>
      <c r="I599" s="9"/>
      <c r="J599" s="9"/>
      <c r="K599" s="9"/>
      <c r="L599" s="10"/>
      <c r="M599" s="9"/>
      <c r="N599" s="10"/>
      <c r="O599" s="10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2.0" customHeight="1">
      <c r="A600" s="22"/>
      <c r="B600" s="4"/>
      <c r="C600" s="10"/>
      <c r="D600" s="9"/>
      <c r="E600" s="9"/>
      <c r="F600" s="11"/>
      <c r="G600" s="15"/>
      <c r="H600" s="11"/>
      <c r="I600" s="9"/>
      <c r="J600" s="9"/>
      <c r="K600" s="9"/>
      <c r="L600" s="10"/>
      <c r="M600" s="9"/>
      <c r="N600" s="10"/>
      <c r="O600" s="10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2.0" customHeight="1">
      <c r="A601" s="22"/>
      <c r="B601" s="4"/>
      <c r="C601" s="10"/>
      <c r="D601" s="9"/>
      <c r="E601" s="9"/>
      <c r="F601" s="11"/>
      <c r="G601" s="15"/>
      <c r="H601" s="11"/>
      <c r="I601" s="9"/>
      <c r="J601" s="9"/>
      <c r="K601" s="9"/>
      <c r="L601" s="10"/>
      <c r="M601" s="9"/>
      <c r="N601" s="10"/>
      <c r="O601" s="10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2.0" customHeight="1">
      <c r="A602" s="22"/>
      <c r="B602" s="4"/>
      <c r="C602" s="10"/>
      <c r="D602" s="9"/>
      <c r="E602" s="9"/>
      <c r="F602" s="11"/>
      <c r="G602" s="15"/>
      <c r="H602" s="11"/>
      <c r="I602" s="9"/>
      <c r="J602" s="9"/>
      <c r="K602" s="9"/>
      <c r="L602" s="10"/>
      <c r="M602" s="9"/>
      <c r="N602" s="10"/>
      <c r="O602" s="10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2.0" customHeight="1">
      <c r="A603" s="22"/>
      <c r="B603" s="4"/>
      <c r="C603" s="10"/>
      <c r="D603" s="9"/>
      <c r="E603" s="9"/>
      <c r="F603" s="11"/>
      <c r="G603" s="15"/>
      <c r="H603" s="11"/>
      <c r="I603" s="9"/>
      <c r="J603" s="9"/>
      <c r="K603" s="9"/>
      <c r="L603" s="10"/>
      <c r="M603" s="9"/>
      <c r="N603" s="10"/>
      <c r="O603" s="10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2.0" customHeight="1">
      <c r="A604" s="22"/>
      <c r="B604" s="4"/>
      <c r="C604" s="10"/>
      <c r="D604" s="9"/>
      <c r="E604" s="9"/>
      <c r="F604" s="11"/>
      <c r="G604" s="15"/>
      <c r="H604" s="11"/>
      <c r="I604" s="9"/>
      <c r="J604" s="9"/>
      <c r="K604" s="9"/>
      <c r="L604" s="10"/>
      <c r="M604" s="9"/>
      <c r="N604" s="10"/>
      <c r="O604" s="10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2.0" customHeight="1">
      <c r="A605" s="22"/>
      <c r="B605" s="4"/>
      <c r="C605" s="10"/>
      <c r="D605" s="9"/>
      <c r="E605" s="9"/>
      <c r="F605" s="11"/>
      <c r="G605" s="15"/>
      <c r="H605" s="11"/>
      <c r="I605" s="9"/>
      <c r="J605" s="9"/>
      <c r="K605" s="9"/>
      <c r="L605" s="10"/>
      <c r="M605" s="9"/>
      <c r="N605" s="10"/>
      <c r="O605" s="10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2.0" customHeight="1">
      <c r="A606" s="22"/>
      <c r="B606" s="4"/>
      <c r="C606" s="10"/>
      <c r="D606" s="9"/>
      <c r="E606" s="9"/>
      <c r="F606" s="11"/>
      <c r="G606" s="15"/>
      <c r="H606" s="11"/>
      <c r="I606" s="9"/>
      <c r="J606" s="9"/>
      <c r="K606" s="9"/>
      <c r="L606" s="10"/>
      <c r="M606" s="9"/>
      <c r="N606" s="10"/>
      <c r="O606" s="10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2.0" customHeight="1">
      <c r="A607" s="22"/>
      <c r="B607" s="4"/>
      <c r="C607" s="10"/>
      <c r="D607" s="9"/>
      <c r="E607" s="9"/>
      <c r="F607" s="11"/>
      <c r="G607" s="15"/>
      <c r="H607" s="11"/>
      <c r="I607" s="9"/>
      <c r="J607" s="9"/>
      <c r="K607" s="9"/>
      <c r="L607" s="10"/>
      <c r="M607" s="9"/>
      <c r="N607" s="10"/>
      <c r="O607" s="10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2.0" customHeight="1">
      <c r="A608" s="22"/>
      <c r="B608" s="4"/>
      <c r="C608" s="10"/>
      <c r="D608" s="9"/>
      <c r="E608" s="9"/>
      <c r="F608" s="11"/>
      <c r="G608" s="15"/>
      <c r="H608" s="11"/>
      <c r="I608" s="9"/>
      <c r="J608" s="9"/>
      <c r="K608" s="9"/>
      <c r="L608" s="10"/>
      <c r="M608" s="9"/>
      <c r="N608" s="10"/>
      <c r="O608" s="10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2.0" customHeight="1">
      <c r="A609" s="22"/>
      <c r="B609" s="4"/>
      <c r="C609" s="10"/>
      <c r="D609" s="9"/>
      <c r="E609" s="9"/>
      <c r="F609" s="11"/>
      <c r="G609" s="15"/>
      <c r="H609" s="11"/>
      <c r="I609" s="9"/>
      <c r="J609" s="9"/>
      <c r="K609" s="9"/>
      <c r="L609" s="10"/>
      <c r="M609" s="9"/>
      <c r="N609" s="10"/>
      <c r="O609" s="10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2.0" customHeight="1">
      <c r="A610" s="22"/>
      <c r="B610" s="4"/>
      <c r="C610" s="10"/>
      <c r="D610" s="9"/>
      <c r="E610" s="9"/>
      <c r="F610" s="11"/>
      <c r="G610" s="15"/>
      <c r="H610" s="11"/>
      <c r="I610" s="9"/>
      <c r="J610" s="9"/>
      <c r="K610" s="9"/>
      <c r="L610" s="10"/>
      <c r="M610" s="9"/>
      <c r="N610" s="10"/>
      <c r="O610" s="10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2.0" customHeight="1">
      <c r="A611" s="22"/>
      <c r="B611" s="4"/>
      <c r="C611" s="10"/>
      <c r="D611" s="9"/>
      <c r="E611" s="9"/>
      <c r="F611" s="11"/>
      <c r="G611" s="15"/>
      <c r="H611" s="11"/>
      <c r="I611" s="9"/>
      <c r="J611" s="9"/>
      <c r="K611" s="9"/>
      <c r="L611" s="10"/>
      <c r="M611" s="9"/>
      <c r="N611" s="10"/>
      <c r="O611" s="10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2.0" customHeight="1">
      <c r="A612" s="22"/>
      <c r="B612" s="4"/>
      <c r="C612" s="10"/>
      <c r="D612" s="9"/>
      <c r="E612" s="9"/>
      <c r="F612" s="11"/>
      <c r="G612" s="15"/>
      <c r="H612" s="11"/>
      <c r="I612" s="9"/>
      <c r="J612" s="9"/>
      <c r="K612" s="9"/>
      <c r="L612" s="10"/>
      <c r="M612" s="9"/>
      <c r="N612" s="10"/>
      <c r="O612" s="10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2.0" customHeight="1">
      <c r="A613" s="22"/>
      <c r="B613" s="4"/>
      <c r="C613" s="10"/>
      <c r="D613" s="9"/>
      <c r="E613" s="9"/>
      <c r="F613" s="11"/>
      <c r="G613" s="15"/>
      <c r="H613" s="11"/>
      <c r="I613" s="9"/>
      <c r="J613" s="9"/>
      <c r="K613" s="9"/>
      <c r="L613" s="10"/>
      <c r="M613" s="9"/>
      <c r="N613" s="10"/>
      <c r="O613" s="10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2.0" customHeight="1">
      <c r="A614" s="22"/>
      <c r="B614" s="4"/>
      <c r="C614" s="10"/>
      <c r="D614" s="9"/>
      <c r="E614" s="9"/>
      <c r="F614" s="11"/>
      <c r="G614" s="15"/>
      <c r="H614" s="11"/>
      <c r="I614" s="9"/>
      <c r="J614" s="9"/>
      <c r="K614" s="9"/>
      <c r="L614" s="10"/>
      <c r="M614" s="9"/>
      <c r="N614" s="10"/>
      <c r="O614" s="10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2.0" customHeight="1">
      <c r="A615" s="22"/>
      <c r="B615" s="4"/>
      <c r="C615" s="10"/>
      <c r="D615" s="9"/>
      <c r="E615" s="9"/>
      <c r="F615" s="11"/>
      <c r="G615" s="15"/>
      <c r="H615" s="11"/>
      <c r="I615" s="9"/>
      <c r="J615" s="9"/>
      <c r="K615" s="9"/>
      <c r="L615" s="10"/>
      <c r="M615" s="9"/>
      <c r="N615" s="10"/>
      <c r="O615" s="10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2.0" customHeight="1">
      <c r="A616" s="22"/>
      <c r="B616" s="4"/>
      <c r="C616" s="10"/>
      <c r="D616" s="9"/>
      <c r="E616" s="9"/>
      <c r="F616" s="11"/>
      <c r="G616" s="15"/>
      <c r="H616" s="11"/>
      <c r="I616" s="9"/>
      <c r="J616" s="9"/>
      <c r="K616" s="9"/>
      <c r="L616" s="10"/>
      <c r="M616" s="9"/>
      <c r="N616" s="10"/>
      <c r="O616" s="10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2.0" customHeight="1">
      <c r="A617" s="22"/>
      <c r="B617" s="4"/>
      <c r="C617" s="10"/>
      <c r="D617" s="9"/>
      <c r="E617" s="9"/>
      <c r="F617" s="11"/>
      <c r="G617" s="15"/>
      <c r="H617" s="11"/>
      <c r="I617" s="9"/>
      <c r="J617" s="9"/>
      <c r="K617" s="9"/>
      <c r="L617" s="10"/>
      <c r="M617" s="9"/>
      <c r="N617" s="10"/>
      <c r="O617" s="10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2.0" customHeight="1">
      <c r="A618" s="22"/>
      <c r="B618" s="4"/>
      <c r="C618" s="10"/>
      <c r="D618" s="9"/>
      <c r="E618" s="9"/>
      <c r="F618" s="11"/>
      <c r="G618" s="15"/>
      <c r="H618" s="11"/>
      <c r="I618" s="9"/>
      <c r="J618" s="9"/>
      <c r="K618" s="9"/>
      <c r="L618" s="10"/>
      <c r="M618" s="9"/>
      <c r="N618" s="10"/>
      <c r="O618" s="10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2.0" customHeight="1">
      <c r="A619" s="22"/>
      <c r="B619" s="4"/>
      <c r="C619" s="10"/>
      <c r="D619" s="9"/>
      <c r="E619" s="9"/>
      <c r="F619" s="11"/>
      <c r="G619" s="15"/>
      <c r="H619" s="11"/>
      <c r="I619" s="9"/>
      <c r="J619" s="9"/>
      <c r="K619" s="9"/>
      <c r="L619" s="10"/>
      <c r="M619" s="9"/>
      <c r="N619" s="10"/>
      <c r="O619" s="10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2.0" customHeight="1">
      <c r="A620" s="22"/>
      <c r="B620" s="4"/>
      <c r="C620" s="10"/>
      <c r="D620" s="9"/>
      <c r="E620" s="9"/>
      <c r="F620" s="11"/>
      <c r="G620" s="15"/>
      <c r="H620" s="11"/>
      <c r="I620" s="9"/>
      <c r="J620" s="9"/>
      <c r="K620" s="9"/>
      <c r="L620" s="10"/>
      <c r="M620" s="9"/>
      <c r="N620" s="10"/>
      <c r="O620" s="10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2.0" customHeight="1">
      <c r="A621" s="22"/>
      <c r="B621" s="4"/>
      <c r="C621" s="10"/>
      <c r="D621" s="9"/>
      <c r="E621" s="9"/>
      <c r="F621" s="11"/>
      <c r="G621" s="15"/>
      <c r="H621" s="11"/>
      <c r="I621" s="9"/>
      <c r="J621" s="9"/>
      <c r="K621" s="9"/>
      <c r="L621" s="10"/>
      <c r="M621" s="9"/>
      <c r="N621" s="10"/>
      <c r="O621" s="10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2.0" customHeight="1">
      <c r="A622" s="22"/>
      <c r="B622" s="4"/>
      <c r="C622" s="10"/>
      <c r="D622" s="9"/>
      <c r="E622" s="9"/>
      <c r="F622" s="11"/>
      <c r="G622" s="15"/>
      <c r="H622" s="11"/>
      <c r="I622" s="9"/>
      <c r="J622" s="9"/>
      <c r="K622" s="9"/>
      <c r="L622" s="10"/>
      <c r="M622" s="9"/>
      <c r="N622" s="10"/>
      <c r="O622" s="10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2.0" customHeight="1">
      <c r="A623" s="22"/>
      <c r="B623" s="4"/>
      <c r="C623" s="10"/>
      <c r="D623" s="9"/>
      <c r="E623" s="9"/>
      <c r="F623" s="11"/>
      <c r="G623" s="15"/>
      <c r="H623" s="11"/>
      <c r="I623" s="9"/>
      <c r="J623" s="9"/>
      <c r="K623" s="9"/>
      <c r="L623" s="10"/>
      <c r="M623" s="9"/>
      <c r="N623" s="10"/>
      <c r="O623" s="10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2.0" customHeight="1">
      <c r="A624" s="22"/>
      <c r="B624" s="4"/>
      <c r="C624" s="10"/>
      <c r="D624" s="9"/>
      <c r="E624" s="9"/>
      <c r="F624" s="11"/>
      <c r="G624" s="15"/>
      <c r="H624" s="11"/>
      <c r="I624" s="9"/>
      <c r="J624" s="9"/>
      <c r="K624" s="9"/>
      <c r="L624" s="10"/>
      <c r="M624" s="9"/>
      <c r="N624" s="10"/>
      <c r="O624" s="10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2.0" customHeight="1">
      <c r="A625" s="22"/>
      <c r="B625" s="4"/>
      <c r="C625" s="10"/>
      <c r="D625" s="9"/>
      <c r="E625" s="9"/>
      <c r="F625" s="11"/>
      <c r="G625" s="15"/>
      <c r="H625" s="11"/>
      <c r="I625" s="9"/>
      <c r="J625" s="9"/>
      <c r="K625" s="9"/>
      <c r="L625" s="10"/>
      <c r="M625" s="9"/>
      <c r="N625" s="10"/>
      <c r="O625" s="10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2.0" customHeight="1">
      <c r="A626" s="22"/>
      <c r="B626" s="4"/>
      <c r="C626" s="10"/>
      <c r="D626" s="9"/>
      <c r="E626" s="9"/>
      <c r="F626" s="11"/>
      <c r="G626" s="15"/>
      <c r="H626" s="11"/>
      <c r="I626" s="9"/>
      <c r="J626" s="9"/>
      <c r="K626" s="9"/>
      <c r="L626" s="10"/>
      <c r="M626" s="9"/>
      <c r="N626" s="10"/>
      <c r="O626" s="10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2.0" customHeight="1">
      <c r="A627" s="22"/>
      <c r="B627" s="4"/>
      <c r="C627" s="10"/>
      <c r="D627" s="9"/>
      <c r="E627" s="9"/>
      <c r="F627" s="11"/>
      <c r="G627" s="15"/>
      <c r="H627" s="11"/>
      <c r="I627" s="9"/>
      <c r="J627" s="9"/>
      <c r="K627" s="9"/>
      <c r="L627" s="10"/>
      <c r="M627" s="9"/>
      <c r="N627" s="10"/>
      <c r="O627" s="10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2.0" customHeight="1">
      <c r="A628" s="22"/>
      <c r="B628" s="4"/>
      <c r="C628" s="10"/>
      <c r="D628" s="9"/>
      <c r="E628" s="9"/>
      <c r="F628" s="11"/>
      <c r="G628" s="15"/>
      <c r="H628" s="11"/>
      <c r="I628" s="9"/>
      <c r="J628" s="9"/>
      <c r="K628" s="9"/>
      <c r="L628" s="10"/>
      <c r="M628" s="9"/>
      <c r="N628" s="10"/>
      <c r="O628" s="10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2.0" customHeight="1">
      <c r="A629" s="22"/>
      <c r="B629" s="4"/>
      <c r="C629" s="10"/>
      <c r="D629" s="9"/>
      <c r="E629" s="9"/>
      <c r="F629" s="11"/>
      <c r="G629" s="15"/>
      <c r="H629" s="11"/>
      <c r="I629" s="9"/>
      <c r="J629" s="9"/>
      <c r="K629" s="9"/>
      <c r="L629" s="10"/>
      <c r="M629" s="9"/>
      <c r="N629" s="10"/>
      <c r="O629" s="10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2.0" customHeight="1">
      <c r="A630" s="22"/>
      <c r="B630" s="4"/>
      <c r="C630" s="10"/>
      <c r="D630" s="9"/>
      <c r="E630" s="9"/>
      <c r="F630" s="11"/>
      <c r="G630" s="15"/>
      <c r="H630" s="11"/>
      <c r="I630" s="9"/>
      <c r="J630" s="9"/>
      <c r="K630" s="9"/>
      <c r="L630" s="10"/>
      <c r="M630" s="9"/>
      <c r="N630" s="10"/>
      <c r="O630" s="10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2.0" customHeight="1">
      <c r="A631" s="22"/>
      <c r="B631" s="4"/>
      <c r="C631" s="10"/>
      <c r="D631" s="9"/>
      <c r="E631" s="9"/>
      <c r="F631" s="11"/>
      <c r="G631" s="15"/>
      <c r="H631" s="11"/>
      <c r="I631" s="9"/>
      <c r="J631" s="9"/>
      <c r="K631" s="9"/>
      <c r="L631" s="10"/>
      <c r="M631" s="9"/>
      <c r="N631" s="10"/>
      <c r="O631" s="10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2.0" customHeight="1">
      <c r="A632" s="22"/>
      <c r="B632" s="4"/>
      <c r="C632" s="10"/>
      <c r="D632" s="9"/>
      <c r="E632" s="9"/>
      <c r="F632" s="11"/>
      <c r="G632" s="15"/>
      <c r="H632" s="11"/>
      <c r="I632" s="9"/>
      <c r="J632" s="9"/>
      <c r="K632" s="9"/>
      <c r="L632" s="10"/>
      <c r="M632" s="9"/>
      <c r="N632" s="10"/>
      <c r="O632" s="10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2.0" customHeight="1">
      <c r="A633" s="22"/>
      <c r="B633" s="4"/>
      <c r="C633" s="10"/>
      <c r="D633" s="9"/>
      <c r="E633" s="9"/>
      <c r="F633" s="11"/>
      <c r="G633" s="15"/>
      <c r="H633" s="11"/>
      <c r="I633" s="9"/>
      <c r="J633" s="9"/>
      <c r="K633" s="9"/>
      <c r="L633" s="10"/>
      <c r="M633" s="9"/>
      <c r="N633" s="10"/>
      <c r="O633" s="10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2.0" customHeight="1">
      <c r="A634" s="22"/>
      <c r="B634" s="4"/>
      <c r="C634" s="10"/>
      <c r="D634" s="9"/>
      <c r="E634" s="9"/>
      <c r="F634" s="11"/>
      <c r="G634" s="15"/>
      <c r="H634" s="11"/>
      <c r="I634" s="9"/>
      <c r="J634" s="9"/>
      <c r="K634" s="9"/>
      <c r="L634" s="10"/>
      <c r="M634" s="9"/>
      <c r="N634" s="10"/>
      <c r="O634" s="10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2.0" customHeight="1">
      <c r="A635" s="22"/>
      <c r="B635" s="4"/>
      <c r="C635" s="10"/>
      <c r="D635" s="9"/>
      <c r="E635" s="9"/>
      <c r="F635" s="11"/>
      <c r="G635" s="15"/>
      <c r="H635" s="11"/>
      <c r="I635" s="9"/>
      <c r="J635" s="9"/>
      <c r="K635" s="9"/>
      <c r="L635" s="10"/>
      <c r="M635" s="9"/>
      <c r="N635" s="10"/>
      <c r="O635" s="10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2.0" customHeight="1">
      <c r="A636" s="22"/>
      <c r="B636" s="4"/>
      <c r="C636" s="10"/>
      <c r="D636" s="9"/>
      <c r="E636" s="9"/>
      <c r="F636" s="11"/>
      <c r="G636" s="15"/>
      <c r="H636" s="11"/>
      <c r="I636" s="9"/>
      <c r="J636" s="9"/>
      <c r="K636" s="9"/>
      <c r="L636" s="10"/>
      <c r="M636" s="9"/>
      <c r="N636" s="10"/>
      <c r="O636" s="10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2.0" customHeight="1">
      <c r="A637" s="22"/>
      <c r="B637" s="4"/>
      <c r="C637" s="10"/>
      <c r="D637" s="9"/>
      <c r="E637" s="9"/>
      <c r="F637" s="11"/>
      <c r="G637" s="15"/>
      <c r="H637" s="11"/>
      <c r="I637" s="9"/>
      <c r="J637" s="9"/>
      <c r="K637" s="9"/>
      <c r="L637" s="10"/>
      <c r="M637" s="9"/>
      <c r="N637" s="10"/>
      <c r="O637" s="10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2.0" customHeight="1">
      <c r="A638" s="22"/>
      <c r="B638" s="4"/>
      <c r="C638" s="10"/>
      <c r="D638" s="9"/>
      <c r="E638" s="9"/>
      <c r="F638" s="11"/>
      <c r="G638" s="15"/>
      <c r="H638" s="11"/>
      <c r="I638" s="9"/>
      <c r="J638" s="9"/>
      <c r="K638" s="9"/>
      <c r="L638" s="10"/>
      <c r="M638" s="9"/>
      <c r="N638" s="10"/>
      <c r="O638" s="10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2.0" customHeight="1">
      <c r="A639" s="22"/>
      <c r="B639" s="4"/>
      <c r="C639" s="10"/>
      <c r="D639" s="9"/>
      <c r="E639" s="9"/>
      <c r="F639" s="11"/>
      <c r="G639" s="15"/>
      <c r="H639" s="11"/>
      <c r="I639" s="9"/>
      <c r="J639" s="9"/>
      <c r="K639" s="9"/>
      <c r="L639" s="10"/>
      <c r="M639" s="9"/>
      <c r="N639" s="10"/>
      <c r="O639" s="10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2.0" customHeight="1">
      <c r="A640" s="22"/>
      <c r="B640" s="4"/>
      <c r="C640" s="10"/>
      <c r="D640" s="9"/>
      <c r="E640" s="9"/>
      <c r="F640" s="11"/>
      <c r="G640" s="15"/>
      <c r="H640" s="11"/>
      <c r="I640" s="9"/>
      <c r="J640" s="9"/>
      <c r="K640" s="9"/>
      <c r="L640" s="10"/>
      <c r="M640" s="9"/>
      <c r="N640" s="10"/>
      <c r="O640" s="10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2.0" customHeight="1">
      <c r="A641" s="22"/>
      <c r="B641" s="4"/>
      <c r="C641" s="10"/>
      <c r="D641" s="9"/>
      <c r="E641" s="9"/>
      <c r="F641" s="11"/>
      <c r="G641" s="15"/>
      <c r="H641" s="11"/>
      <c r="I641" s="9"/>
      <c r="J641" s="9"/>
      <c r="K641" s="9"/>
      <c r="L641" s="10"/>
      <c r="M641" s="9"/>
      <c r="N641" s="10"/>
      <c r="O641" s="10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2.0" customHeight="1">
      <c r="A642" s="22"/>
      <c r="B642" s="4"/>
      <c r="C642" s="10"/>
      <c r="D642" s="9"/>
      <c r="E642" s="9"/>
      <c r="F642" s="11"/>
      <c r="G642" s="15"/>
      <c r="H642" s="11"/>
      <c r="I642" s="9"/>
      <c r="J642" s="9"/>
      <c r="K642" s="9"/>
      <c r="L642" s="10"/>
      <c r="M642" s="9"/>
      <c r="N642" s="10"/>
      <c r="O642" s="10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2.0" customHeight="1">
      <c r="A643" s="22"/>
      <c r="B643" s="4"/>
      <c r="C643" s="10"/>
      <c r="D643" s="9"/>
      <c r="E643" s="9"/>
      <c r="F643" s="11"/>
      <c r="G643" s="15"/>
      <c r="H643" s="11"/>
      <c r="I643" s="9"/>
      <c r="J643" s="9"/>
      <c r="K643" s="9"/>
      <c r="L643" s="10"/>
      <c r="M643" s="9"/>
      <c r="N643" s="10"/>
      <c r="O643" s="10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2.0" customHeight="1">
      <c r="A644" s="22"/>
      <c r="B644" s="4"/>
      <c r="C644" s="10"/>
      <c r="D644" s="9"/>
      <c r="E644" s="9"/>
      <c r="F644" s="11"/>
      <c r="G644" s="15"/>
      <c r="H644" s="11"/>
      <c r="I644" s="9"/>
      <c r="J644" s="9"/>
      <c r="K644" s="9"/>
      <c r="L644" s="10"/>
      <c r="M644" s="9"/>
      <c r="N644" s="10"/>
      <c r="O644" s="10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2.0" customHeight="1">
      <c r="A645" s="22"/>
      <c r="B645" s="4"/>
      <c r="C645" s="10"/>
      <c r="D645" s="9"/>
      <c r="E645" s="9"/>
      <c r="F645" s="11"/>
      <c r="G645" s="15"/>
      <c r="H645" s="11"/>
      <c r="I645" s="9"/>
      <c r="J645" s="9"/>
      <c r="K645" s="9"/>
      <c r="L645" s="10"/>
      <c r="M645" s="9"/>
      <c r="N645" s="10"/>
      <c r="O645" s="10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2.0" customHeight="1">
      <c r="A646" s="22"/>
      <c r="B646" s="4"/>
      <c r="C646" s="10"/>
      <c r="D646" s="9"/>
      <c r="E646" s="9"/>
      <c r="F646" s="11"/>
      <c r="G646" s="15"/>
      <c r="H646" s="11"/>
      <c r="I646" s="9"/>
      <c r="J646" s="9"/>
      <c r="K646" s="9"/>
      <c r="L646" s="10"/>
      <c r="M646" s="9"/>
      <c r="N646" s="10"/>
      <c r="O646" s="10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2.0" customHeight="1">
      <c r="A647" s="22"/>
      <c r="B647" s="4"/>
      <c r="C647" s="10"/>
      <c r="D647" s="9"/>
      <c r="E647" s="9"/>
      <c r="F647" s="11"/>
      <c r="G647" s="15"/>
      <c r="H647" s="11"/>
      <c r="I647" s="9"/>
      <c r="J647" s="9"/>
      <c r="K647" s="9"/>
      <c r="L647" s="10"/>
      <c r="M647" s="9"/>
      <c r="N647" s="10"/>
      <c r="O647" s="10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2.0" customHeight="1">
      <c r="A648" s="22"/>
      <c r="B648" s="4"/>
      <c r="C648" s="10"/>
      <c r="D648" s="9"/>
      <c r="E648" s="9"/>
      <c r="F648" s="11"/>
      <c r="G648" s="15"/>
      <c r="H648" s="11"/>
      <c r="I648" s="9"/>
      <c r="J648" s="9"/>
      <c r="K648" s="9"/>
      <c r="L648" s="10"/>
      <c r="M648" s="9"/>
      <c r="N648" s="10"/>
      <c r="O648" s="10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2.0" customHeight="1">
      <c r="A649" s="22"/>
      <c r="B649" s="4"/>
      <c r="C649" s="10"/>
      <c r="D649" s="9"/>
      <c r="E649" s="9"/>
      <c r="F649" s="11"/>
      <c r="G649" s="15"/>
      <c r="H649" s="11"/>
      <c r="I649" s="9"/>
      <c r="J649" s="9"/>
      <c r="K649" s="9"/>
      <c r="L649" s="10"/>
      <c r="M649" s="9"/>
      <c r="N649" s="10"/>
      <c r="O649" s="10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2.0" customHeight="1">
      <c r="A650" s="22"/>
      <c r="B650" s="4"/>
      <c r="C650" s="10"/>
      <c r="D650" s="9"/>
      <c r="E650" s="9"/>
      <c r="F650" s="11"/>
      <c r="G650" s="15"/>
      <c r="H650" s="11"/>
      <c r="I650" s="9"/>
      <c r="J650" s="9"/>
      <c r="K650" s="9"/>
      <c r="L650" s="10"/>
      <c r="M650" s="9"/>
      <c r="N650" s="10"/>
      <c r="O650" s="10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2.0" customHeight="1">
      <c r="A651" s="22"/>
      <c r="B651" s="4"/>
      <c r="C651" s="10"/>
      <c r="D651" s="9"/>
      <c r="E651" s="9"/>
      <c r="F651" s="11"/>
      <c r="G651" s="15"/>
      <c r="H651" s="11"/>
      <c r="I651" s="9"/>
      <c r="J651" s="9"/>
      <c r="K651" s="9"/>
      <c r="L651" s="10"/>
      <c r="M651" s="9"/>
      <c r="N651" s="10"/>
      <c r="O651" s="10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2.0" customHeight="1">
      <c r="A652" s="22"/>
      <c r="B652" s="4"/>
      <c r="C652" s="10"/>
      <c r="D652" s="9"/>
      <c r="E652" s="9"/>
      <c r="F652" s="11"/>
      <c r="G652" s="15"/>
      <c r="H652" s="11"/>
      <c r="I652" s="9"/>
      <c r="J652" s="9"/>
      <c r="K652" s="9"/>
      <c r="L652" s="10"/>
      <c r="M652" s="9"/>
      <c r="N652" s="10"/>
      <c r="O652" s="10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2.0" customHeight="1">
      <c r="A653" s="22"/>
      <c r="B653" s="4"/>
      <c r="C653" s="10"/>
      <c r="D653" s="9"/>
      <c r="E653" s="9"/>
      <c r="F653" s="11"/>
      <c r="G653" s="15"/>
      <c r="H653" s="11"/>
      <c r="I653" s="9"/>
      <c r="J653" s="9"/>
      <c r="K653" s="9"/>
      <c r="L653" s="10"/>
      <c r="M653" s="9"/>
      <c r="N653" s="10"/>
      <c r="O653" s="10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2.0" customHeight="1">
      <c r="A654" s="22"/>
      <c r="B654" s="4"/>
      <c r="C654" s="10"/>
      <c r="D654" s="9"/>
      <c r="E654" s="9"/>
      <c r="F654" s="11"/>
      <c r="G654" s="15"/>
      <c r="H654" s="11"/>
      <c r="I654" s="9"/>
      <c r="J654" s="9"/>
      <c r="K654" s="9"/>
      <c r="L654" s="10"/>
      <c r="M654" s="9"/>
      <c r="N654" s="10"/>
      <c r="O654" s="10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2.0" customHeight="1">
      <c r="A655" s="22"/>
      <c r="B655" s="4"/>
      <c r="C655" s="10"/>
      <c r="D655" s="9"/>
      <c r="E655" s="9"/>
      <c r="F655" s="11"/>
      <c r="G655" s="15"/>
      <c r="H655" s="11"/>
      <c r="I655" s="9"/>
      <c r="J655" s="9"/>
      <c r="K655" s="9"/>
      <c r="L655" s="10"/>
      <c r="M655" s="9"/>
      <c r="N655" s="10"/>
      <c r="O655" s="10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2.0" customHeight="1">
      <c r="A656" s="22"/>
      <c r="B656" s="4"/>
      <c r="C656" s="10"/>
      <c r="D656" s="9"/>
      <c r="E656" s="9"/>
      <c r="F656" s="11"/>
      <c r="G656" s="15"/>
      <c r="H656" s="11"/>
      <c r="I656" s="9"/>
      <c r="J656" s="9"/>
      <c r="K656" s="9"/>
      <c r="L656" s="10"/>
      <c r="M656" s="9"/>
      <c r="N656" s="10"/>
      <c r="O656" s="10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2.0" customHeight="1">
      <c r="A657" s="22"/>
      <c r="B657" s="4"/>
      <c r="C657" s="10"/>
      <c r="D657" s="9"/>
      <c r="E657" s="9"/>
      <c r="F657" s="11"/>
      <c r="G657" s="15"/>
      <c r="H657" s="11"/>
      <c r="I657" s="9"/>
      <c r="J657" s="9"/>
      <c r="K657" s="9"/>
      <c r="L657" s="10"/>
      <c r="M657" s="9"/>
      <c r="N657" s="10"/>
      <c r="O657" s="10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2.0" customHeight="1">
      <c r="A658" s="22"/>
      <c r="B658" s="4"/>
      <c r="C658" s="10"/>
      <c r="D658" s="9"/>
      <c r="E658" s="9"/>
      <c r="F658" s="11"/>
      <c r="G658" s="15"/>
      <c r="H658" s="11"/>
      <c r="I658" s="9"/>
      <c r="J658" s="9"/>
      <c r="K658" s="9"/>
      <c r="L658" s="10"/>
      <c r="M658" s="9"/>
      <c r="N658" s="10"/>
      <c r="O658" s="10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2.0" customHeight="1">
      <c r="A659" s="22"/>
      <c r="B659" s="4"/>
      <c r="C659" s="10"/>
      <c r="D659" s="9"/>
      <c r="E659" s="9"/>
      <c r="F659" s="11"/>
      <c r="G659" s="15"/>
      <c r="H659" s="11"/>
      <c r="I659" s="9"/>
      <c r="J659" s="9"/>
      <c r="K659" s="9"/>
      <c r="L659" s="10"/>
      <c r="M659" s="9"/>
      <c r="N659" s="10"/>
      <c r="O659" s="10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2.0" customHeight="1">
      <c r="A660" s="22"/>
      <c r="B660" s="4"/>
      <c r="C660" s="10"/>
      <c r="D660" s="9"/>
      <c r="E660" s="9"/>
      <c r="F660" s="11"/>
      <c r="G660" s="15"/>
      <c r="H660" s="11"/>
      <c r="I660" s="9"/>
      <c r="J660" s="9"/>
      <c r="K660" s="9"/>
      <c r="L660" s="10"/>
      <c r="M660" s="9"/>
      <c r="N660" s="10"/>
      <c r="O660" s="10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2.0" customHeight="1">
      <c r="A661" s="22"/>
      <c r="B661" s="4"/>
      <c r="C661" s="10"/>
      <c r="D661" s="9"/>
      <c r="E661" s="9"/>
      <c r="F661" s="11"/>
      <c r="G661" s="15"/>
      <c r="H661" s="11"/>
      <c r="I661" s="9"/>
      <c r="J661" s="9"/>
      <c r="K661" s="9"/>
      <c r="L661" s="10"/>
      <c r="M661" s="9"/>
      <c r="N661" s="10"/>
      <c r="O661" s="10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2.0" customHeight="1">
      <c r="A662" s="22"/>
      <c r="B662" s="4"/>
      <c r="C662" s="10"/>
      <c r="D662" s="9"/>
      <c r="E662" s="9"/>
      <c r="F662" s="11"/>
      <c r="G662" s="15"/>
      <c r="H662" s="11"/>
      <c r="I662" s="9"/>
      <c r="J662" s="9"/>
      <c r="K662" s="9"/>
      <c r="L662" s="10"/>
      <c r="M662" s="9"/>
      <c r="N662" s="10"/>
      <c r="O662" s="10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2.0" customHeight="1">
      <c r="A663" s="22"/>
      <c r="B663" s="4"/>
      <c r="C663" s="10"/>
      <c r="D663" s="9"/>
      <c r="E663" s="9"/>
      <c r="F663" s="11"/>
      <c r="G663" s="15"/>
      <c r="H663" s="11"/>
      <c r="I663" s="9"/>
      <c r="J663" s="9"/>
      <c r="K663" s="9"/>
      <c r="L663" s="10"/>
      <c r="M663" s="9"/>
      <c r="N663" s="10"/>
      <c r="O663" s="10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2.0" customHeight="1">
      <c r="A664" s="22"/>
      <c r="B664" s="4"/>
      <c r="C664" s="10"/>
      <c r="D664" s="9"/>
      <c r="E664" s="9"/>
      <c r="F664" s="11"/>
      <c r="G664" s="15"/>
      <c r="H664" s="11"/>
      <c r="I664" s="9"/>
      <c r="J664" s="9"/>
      <c r="K664" s="9"/>
      <c r="L664" s="10"/>
      <c r="M664" s="9"/>
      <c r="N664" s="10"/>
      <c r="O664" s="10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2.0" customHeight="1">
      <c r="A665" s="22"/>
      <c r="B665" s="4"/>
      <c r="C665" s="10"/>
      <c r="D665" s="9"/>
      <c r="E665" s="9"/>
      <c r="F665" s="11"/>
      <c r="G665" s="15"/>
      <c r="H665" s="11"/>
      <c r="I665" s="9"/>
      <c r="J665" s="9"/>
      <c r="K665" s="9"/>
      <c r="L665" s="10"/>
      <c r="M665" s="9"/>
      <c r="N665" s="10"/>
      <c r="O665" s="10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2.0" customHeight="1">
      <c r="A666" s="22"/>
      <c r="B666" s="4"/>
      <c r="C666" s="10"/>
      <c r="D666" s="9"/>
      <c r="E666" s="9"/>
      <c r="F666" s="11"/>
      <c r="G666" s="15"/>
      <c r="H666" s="11"/>
      <c r="I666" s="9"/>
      <c r="J666" s="9"/>
      <c r="K666" s="9"/>
      <c r="L666" s="10"/>
      <c r="M666" s="9"/>
      <c r="N666" s="10"/>
      <c r="O666" s="10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2.0" customHeight="1">
      <c r="A667" s="22"/>
      <c r="B667" s="4"/>
      <c r="C667" s="10"/>
      <c r="D667" s="9"/>
      <c r="E667" s="9"/>
      <c r="F667" s="11"/>
      <c r="G667" s="15"/>
      <c r="H667" s="11"/>
      <c r="I667" s="9"/>
      <c r="J667" s="9"/>
      <c r="K667" s="9"/>
      <c r="L667" s="10"/>
      <c r="M667" s="9"/>
      <c r="N667" s="10"/>
      <c r="O667" s="10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2.0" customHeight="1">
      <c r="A668" s="22"/>
      <c r="B668" s="4"/>
      <c r="C668" s="10"/>
      <c r="D668" s="9"/>
      <c r="E668" s="9"/>
      <c r="F668" s="11"/>
      <c r="G668" s="15"/>
      <c r="H668" s="11"/>
      <c r="I668" s="9"/>
      <c r="J668" s="9"/>
      <c r="K668" s="9"/>
      <c r="L668" s="10"/>
      <c r="M668" s="9"/>
      <c r="N668" s="10"/>
      <c r="O668" s="10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2.0" customHeight="1">
      <c r="A669" s="22"/>
      <c r="B669" s="4"/>
      <c r="C669" s="10"/>
      <c r="D669" s="9"/>
      <c r="E669" s="9"/>
      <c r="F669" s="11"/>
      <c r="G669" s="15"/>
      <c r="H669" s="11"/>
      <c r="I669" s="9"/>
      <c r="J669" s="9"/>
      <c r="K669" s="9"/>
      <c r="L669" s="10"/>
      <c r="M669" s="9"/>
      <c r="N669" s="10"/>
      <c r="O669" s="10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2.0" customHeight="1">
      <c r="A670" s="22"/>
      <c r="B670" s="4"/>
      <c r="C670" s="10"/>
      <c r="D670" s="9"/>
      <c r="E670" s="9"/>
      <c r="F670" s="11"/>
      <c r="G670" s="15"/>
      <c r="H670" s="11"/>
      <c r="I670" s="9"/>
      <c r="J670" s="9"/>
      <c r="K670" s="9"/>
      <c r="L670" s="10"/>
      <c r="M670" s="9"/>
      <c r="N670" s="10"/>
      <c r="O670" s="10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2.0" customHeight="1">
      <c r="A671" s="22"/>
      <c r="B671" s="4"/>
      <c r="C671" s="10"/>
      <c r="D671" s="9"/>
      <c r="E671" s="9"/>
      <c r="F671" s="11"/>
      <c r="G671" s="15"/>
      <c r="H671" s="11"/>
      <c r="I671" s="9"/>
      <c r="J671" s="9"/>
      <c r="K671" s="9"/>
      <c r="L671" s="10"/>
      <c r="M671" s="9"/>
      <c r="N671" s="10"/>
      <c r="O671" s="10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2.0" customHeight="1">
      <c r="A672" s="22"/>
      <c r="B672" s="4"/>
      <c r="C672" s="10"/>
      <c r="D672" s="9"/>
      <c r="E672" s="9"/>
      <c r="F672" s="11"/>
      <c r="G672" s="15"/>
      <c r="H672" s="11"/>
      <c r="I672" s="9"/>
      <c r="J672" s="9"/>
      <c r="K672" s="9"/>
      <c r="L672" s="10"/>
      <c r="M672" s="9"/>
      <c r="N672" s="10"/>
      <c r="O672" s="10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2.0" customHeight="1">
      <c r="A673" s="22"/>
      <c r="B673" s="4"/>
      <c r="C673" s="10"/>
      <c r="D673" s="9"/>
      <c r="E673" s="9"/>
      <c r="F673" s="11"/>
      <c r="G673" s="15"/>
      <c r="H673" s="11"/>
      <c r="I673" s="9"/>
      <c r="J673" s="9"/>
      <c r="K673" s="9"/>
      <c r="L673" s="10"/>
      <c r="M673" s="9"/>
      <c r="N673" s="10"/>
      <c r="O673" s="10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2.0" customHeight="1">
      <c r="A674" s="22"/>
      <c r="B674" s="4"/>
      <c r="C674" s="10"/>
      <c r="D674" s="9"/>
      <c r="E674" s="9"/>
      <c r="F674" s="11"/>
      <c r="G674" s="15"/>
      <c r="H674" s="11"/>
      <c r="I674" s="9"/>
      <c r="J674" s="9"/>
      <c r="K674" s="9"/>
      <c r="L674" s="10"/>
      <c r="M674" s="9"/>
      <c r="N674" s="10"/>
      <c r="O674" s="10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2.0" customHeight="1">
      <c r="A675" s="22"/>
      <c r="B675" s="4"/>
      <c r="C675" s="10"/>
      <c r="D675" s="9"/>
      <c r="E675" s="9"/>
      <c r="F675" s="11"/>
      <c r="G675" s="15"/>
      <c r="H675" s="11"/>
      <c r="I675" s="9"/>
      <c r="J675" s="9"/>
      <c r="K675" s="9"/>
      <c r="L675" s="10"/>
      <c r="M675" s="9"/>
      <c r="N675" s="10"/>
      <c r="O675" s="10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2.0" customHeight="1">
      <c r="A676" s="22"/>
      <c r="B676" s="4"/>
      <c r="C676" s="10"/>
      <c r="D676" s="9"/>
      <c r="E676" s="9"/>
      <c r="F676" s="11"/>
      <c r="G676" s="15"/>
      <c r="H676" s="11"/>
      <c r="I676" s="9"/>
      <c r="J676" s="9"/>
      <c r="K676" s="9"/>
      <c r="L676" s="10"/>
      <c r="M676" s="9"/>
      <c r="N676" s="10"/>
      <c r="O676" s="10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2.0" customHeight="1">
      <c r="A677" s="22"/>
      <c r="B677" s="4"/>
      <c r="C677" s="10"/>
      <c r="D677" s="9"/>
      <c r="E677" s="9"/>
      <c r="F677" s="11"/>
      <c r="G677" s="15"/>
      <c r="H677" s="11"/>
      <c r="I677" s="9"/>
      <c r="J677" s="9"/>
      <c r="K677" s="9"/>
      <c r="L677" s="10"/>
      <c r="M677" s="9"/>
      <c r="N677" s="10"/>
      <c r="O677" s="10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2.0" customHeight="1">
      <c r="A678" s="22"/>
      <c r="B678" s="4"/>
      <c r="C678" s="10"/>
      <c r="D678" s="9"/>
      <c r="E678" s="9"/>
      <c r="F678" s="11"/>
      <c r="G678" s="15"/>
      <c r="H678" s="11"/>
      <c r="I678" s="9"/>
      <c r="J678" s="9"/>
      <c r="K678" s="9"/>
      <c r="L678" s="10"/>
      <c r="M678" s="9"/>
      <c r="N678" s="10"/>
      <c r="O678" s="10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2.0" customHeight="1">
      <c r="A679" s="22"/>
      <c r="B679" s="4"/>
      <c r="C679" s="10"/>
      <c r="D679" s="9"/>
      <c r="E679" s="9"/>
      <c r="F679" s="11"/>
      <c r="G679" s="15"/>
      <c r="H679" s="11"/>
      <c r="I679" s="9"/>
      <c r="J679" s="9"/>
      <c r="K679" s="9"/>
      <c r="L679" s="10"/>
      <c r="M679" s="9"/>
      <c r="N679" s="10"/>
      <c r="O679" s="10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2.0" customHeight="1">
      <c r="A680" s="22"/>
      <c r="B680" s="4"/>
      <c r="C680" s="10"/>
      <c r="D680" s="9"/>
      <c r="E680" s="9"/>
      <c r="F680" s="11"/>
      <c r="G680" s="15"/>
      <c r="H680" s="11"/>
      <c r="I680" s="9"/>
      <c r="J680" s="9"/>
      <c r="K680" s="9"/>
      <c r="L680" s="10"/>
      <c r="M680" s="9"/>
      <c r="N680" s="10"/>
      <c r="O680" s="10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2.0" customHeight="1">
      <c r="A681" s="22"/>
      <c r="B681" s="4"/>
      <c r="C681" s="10"/>
      <c r="D681" s="9"/>
      <c r="E681" s="9"/>
      <c r="F681" s="11"/>
      <c r="G681" s="15"/>
      <c r="H681" s="11"/>
      <c r="I681" s="9"/>
      <c r="J681" s="9"/>
      <c r="K681" s="9"/>
      <c r="L681" s="10"/>
      <c r="M681" s="9"/>
      <c r="N681" s="10"/>
      <c r="O681" s="10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2.0" customHeight="1">
      <c r="A682" s="22"/>
      <c r="B682" s="4"/>
      <c r="C682" s="10"/>
      <c r="D682" s="9"/>
      <c r="E682" s="9"/>
      <c r="F682" s="11"/>
      <c r="G682" s="15"/>
      <c r="H682" s="11"/>
      <c r="I682" s="9"/>
      <c r="J682" s="9"/>
      <c r="K682" s="9"/>
      <c r="L682" s="10"/>
      <c r="M682" s="9"/>
      <c r="N682" s="10"/>
      <c r="O682" s="10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2.0" customHeight="1">
      <c r="A683" s="22"/>
      <c r="B683" s="4"/>
      <c r="C683" s="10"/>
      <c r="D683" s="9"/>
      <c r="E683" s="9"/>
      <c r="F683" s="11"/>
      <c r="G683" s="15"/>
      <c r="H683" s="11"/>
      <c r="I683" s="9"/>
      <c r="J683" s="9"/>
      <c r="K683" s="9"/>
      <c r="L683" s="10"/>
      <c r="M683" s="9"/>
      <c r="N683" s="10"/>
      <c r="O683" s="10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2.0" customHeight="1">
      <c r="A684" s="22"/>
      <c r="B684" s="4"/>
      <c r="C684" s="10"/>
      <c r="D684" s="9"/>
      <c r="E684" s="9"/>
      <c r="F684" s="11"/>
      <c r="G684" s="15"/>
      <c r="H684" s="11"/>
      <c r="I684" s="9"/>
      <c r="J684" s="9"/>
      <c r="K684" s="9"/>
      <c r="L684" s="10"/>
      <c r="M684" s="9"/>
      <c r="N684" s="10"/>
      <c r="O684" s="10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2.0" customHeight="1">
      <c r="A685" s="22"/>
      <c r="B685" s="4"/>
      <c r="C685" s="10"/>
      <c r="D685" s="9"/>
      <c r="E685" s="9"/>
      <c r="F685" s="11"/>
      <c r="G685" s="15"/>
      <c r="H685" s="11"/>
      <c r="I685" s="9"/>
      <c r="J685" s="9"/>
      <c r="K685" s="9"/>
      <c r="L685" s="10"/>
      <c r="M685" s="9"/>
      <c r="N685" s="10"/>
      <c r="O685" s="10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2.0" customHeight="1">
      <c r="A686" s="22"/>
      <c r="B686" s="4"/>
      <c r="C686" s="10"/>
      <c r="D686" s="9"/>
      <c r="E686" s="9"/>
      <c r="F686" s="11"/>
      <c r="G686" s="15"/>
      <c r="H686" s="11"/>
      <c r="I686" s="9"/>
      <c r="J686" s="9"/>
      <c r="K686" s="9"/>
      <c r="L686" s="10"/>
      <c r="M686" s="9"/>
      <c r="N686" s="10"/>
      <c r="O686" s="10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2.0" customHeight="1">
      <c r="A687" s="22"/>
      <c r="B687" s="4"/>
      <c r="C687" s="10"/>
      <c r="D687" s="9"/>
      <c r="E687" s="9"/>
      <c r="F687" s="11"/>
      <c r="G687" s="15"/>
      <c r="H687" s="11"/>
      <c r="I687" s="9"/>
      <c r="J687" s="9"/>
      <c r="K687" s="9"/>
      <c r="L687" s="10"/>
      <c r="M687" s="9"/>
      <c r="N687" s="10"/>
      <c r="O687" s="10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2.0" customHeight="1">
      <c r="A688" s="22"/>
      <c r="B688" s="4"/>
      <c r="C688" s="10"/>
      <c r="D688" s="9"/>
      <c r="E688" s="9"/>
      <c r="F688" s="11"/>
      <c r="G688" s="15"/>
      <c r="H688" s="11"/>
      <c r="I688" s="9"/>
      <c r="J688" s="9"/>
      <c r="K688" s="9"/>
      <c r="L688" s="10"/>
      <c r="M688" s="9"/>
      <c r="N688" s="10"/>
      <c r="O688" s="10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2.0" customHeight="1">
      <c r="A689" s="22"/>
      <c r="B689" s="4"/>
      <c r="C689" s="10"/>
      <c r="D689" s="9"/>
      <c r="E689" s="9"/>
      <c r="F689" s="11"/>
      <c r="G689" s="15"/>
      <c r="H689" s="11"/>
      <c r="I689" s="9"/>
      <c r="J689" s="9"/>
      <c r="K689" s="9"/>
      <c r="L689" s="10"/>
      <c r="M689" s="9"/>
      <c r="N689" s="10"/>
      <c r="O689" s="10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2.0" customHeight="1">
      <c r="A690" s="22"/>
      <c r="B690" s="4"/>
      <c r="C690" s="10"/>
      <c r="D690" s="9"/>
      <c r="E690" s="9"/>
      <c r="F690" s="11"/>
      <c r="G690" s="15"/>
      <c r="H690" s="11"/>
      <c r="I690" s="9"/>
      <c r="J690" s="9"/>
      <c r="K690" s="9"/>
      <c r="L690" s="10"/>
      <c r="M690" s="9"/>
      <c r="N690" s="10"/>
      <c r="O690" s="10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2.0" customHeight="1">
      <c r="A691" s="22"/>
      <c r="B691" s="4"/>
      <c r="C691" s="10"/>
      <c r="D691" s="9"/>
      <c r="E691" s="9"/>
      <c r="F691" s="11"/>
      <c r="G691" s="15"/>
      <c r="H691" s="11"/>
      <c r="I691" s="9"/>
      <c r="J691" s="9"/>
      <c r="K691" s="9"/>
      <c r="L691" s="10"/>
      <c r="M691" s="9"/>
      <c r="N691" s="10"/>
      <c r="O691" s="10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2.0" customHeight="1">
      <c r="A692" s="22"/>
      <c r="B692" s="4"/>
      <c r="C692" s="10"/>
      <c r="D692" s="9"/>
      <c r="E692" s="9"/>
      <c r="F692" s="11"/>
      <c r="G692" s="15"/>
      <c r="H692" s="11"/>
      <c r="I692" s="9"/>
      <c r="J692" s="9"/>
      <c r="K692" s="9"/>
      <c r="L692" s="10"/>
      <c r="M692" s="9"/>
      <c r="N692" s="10"/>
      <c r="O692" s="10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2.0" customHeight="1">
      <c r="A693" s="22"/>
      <c r="B693" s="4"/>
      <c r="C693" s="10"/>
      <c r="D693" s="9"/>
      <c r="E693" s="9"/>
      <c r="F693" s="11"/>
      <c r="G693" s="15"/>
      <c r="H693" s="11"/>
      <c r="I693" s="9"/>
      <c r="J693" s="9"/>
      <c r="K693" s="9"/>
      <c r="L693" s="10"/>
      <c r="M693" s="9"/>
      <c r="N693" s="10"/>
      <c r="O693" s="10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2.0" customHeight="1">
      <c r="A694" s="22"/>
      <c r="B694" s="4"/>
      <c r="C694" s="10"/>
      <c r="D694" s="9"/>
      <c r="E694" s="9"/>
      <c r="F694" s="11"/>
      <c r="G694" s="15"/>
      <c r="H694" s="11"/>
      <c r="I694" s="9"/>
      <c r="J694" s="9"/>
      <c r="K694" s="9"/>
      <c r="L694" s="10"/>
      <c r="M694" s="9"/>
      <c r="N694" s="10"/>
      <c r="O694" s="10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2.0" customHeight="1">
      <c r="A695" s="22"/>
      <c r="B695" s="4"/>
      <c r="C695" s="10"/>
      <c r="D695" s="9"/>
      <c r="E695" s="9"/>
      <c r="F695" s="11"/>
      <c r="G695" s="15"/>
      <c r="H695" s="11"/>
      <c r="I695" s="9"/>
      <c r="J695" s="9"/>
      <c r="K695" s="9"/>
      <c r="L695" s="10"/>
      <c r="M695" s="9"/>
      <c r="N695" s="10"/>
      <c r="O695" s="10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2.0" customHeight="1">
      <c r="A696" s="22"/>
      <c r="B696" s="4"/>
      <c r="C696" s="10"/>
      <c r="D696" s="9"/>
      <c r="E696" s="9"/>
      <c r="F696" s="11"/>
      <c r="G696" s="15"/>
      <c r="H696" s="11"/>
      <c r="I696" s="9"/>
      <c r="J696" s="9"/>
      <c r="K696" s="9"/>
      <c r="L696" s="10"/>
      <c r="M696" s="9"/>
      <c r="N696" s="10"/>
      <c r="O696" s="10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2.0" customHeight="1">
      <c r="A697" s="22"/>
      <c r="B697" s="4"/>
      <c r="C697" s="10"/>
      <c r="D697" s="9"/>
      <c r="E697" s="9"/>
      <c r="F697" s="11"/>
      <c r="G697" s="15"/>
      <c r="H697" s="11"/>
      <c r="I697" s="9"/>
      <c r="J697" s="9"/>
      <c r="K697" s="9"/>
      <c r="L697" s="10"/>
      <c r="M697" s="9"/>
      <c r="N697" s="10"/>
      <c r="O697" s="10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2.0" customHeight="1">
      <c r="A698" s="22"/>
      <c r="B698" s="4"/>
      <c r="C698" s="10"/>
      <c r="D698" s="9"/>
      <c r="E698" s="9"/>
      <c r="F698" s="11"/>
      <c r="G698" s="15"/>
      <c r="H698" s="11"/>
      <c r="I698" s="9"/>
      <c r="J698" s="9"/>
      <c r="K698" s="9"/>
      <c r="L698" s="10"/>
      <c r="M698" s="9"/>
      <c r="N698" s="10"/>
      <c r="O698" s="10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2.0" customHeight="1">
      <c r="A699" s="22"/>
      <c r="B699" s="4"/>
      <c r="C699" s="10"/>
      <c r="D699" s="9"/>
      <c r="E699" s="9"/>
      <c r="F699" s="11"/>
      <c r="G699" s="15"/>
      <c r="H699" s="11"/>
      <c r="I699" s="9"/>
      <c r="J699" s="9"/>
      <c r="K699" s="9"/>
      <c r="L699" s="10"/>
      <c r="M699" s="9"/>
      <c r="N699" s="10"/>
      <c r="O699" s="10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2.0" customHeight="1">
      <c r="A700" s="22"/>
      <c r="B700" s="4"/>
      <c r="C700" s="10"/>
      <c r="D700" s="9"/>
      <c r="E700" s="9"/>
      <c r="F700" s="11"/>
      <c r="G700" s="15"/>
      <c r="H700" s="11"/>
      <c r="I700" s="9"/>
      <c r="J700" s="9"/>
      <c r="K700" s="9"/>
      <c r="L700" s="10"/>
      <c r="M700" s="9"/>
      <c r="N700" s="10"/>
      <c r="O700" s="10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2.0" customHeight="1">
      <c r="A701" s="22"/>
      <c r="B701" s="4"/>
      <c r="C701" s="10"/>
      <c r="D701" s="9"/>
      <c r="E701" s="9"/>
      <c r="F701" s="11"/>
      <c r="G701" s="15"/>
      <c r="H701" s="11"/>
      <c r="I701" s="9"/>
      <c r="J701" s="9"/>
      <c r="K701" s="9"/>
      <c r="L701" s="10"/>
      <c r="M701" s="9"/>
      <c r="N701" s="10"/>
      <c r="O701" s="10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2.0" customHeight="1">
      <c r="A702" s="22"/>
      <c r="B702" s="4"/>
      <c r="C702" s="10"/>
      <c r="D702" s="9"/>
      <c r="E702" s="9"/>
      <c r="F702" s="11"/>
      <c r="G702" s="15"/>
      <c r="H702" s="11"/>
      <c r="I702" s="9"/>
      <c r="J702" s="9"/>
      <c r="K702" s="9"/>
      <c r="L702" s="10"/>
      <c r="M702" s="9"/>
      <c r="N702" s="10"/>
      <c r="O702" s="10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2.0" customHeight="1">
      <c r="A703" s="22"/>
      <c r="B703" s="4"/>
      <c r="C703" s="10"/>
      <c r="D703" s="9"/>
      <c r="E703" s="9"/>
      <c r="F703" s="11"/>
      <c r="G703" s="15"/>
      <c r="H703" s="11"/>
      <c r="I703" s="9"/>
      <c r="J703" s="9"/>
      <c r="K703" s="9"/>
      <c r="L703" s="10"/>
      <c r="M703" s="9"/>
      <c r="N703" s="10"/>
      <c r="O703" s="10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2.0" customHeight="1">
      <c r="A704" s="22"/>
      <c r="B704" s="4"/>
      <c r="C704" s="10"/>
      <c r="D704" s="9"/>
      <c r="E704" s="9"/>
      <c r="F704" s="11"/>
      <c r="G704" s="15"/>
      <c r="H704" s="11"/>
      <c r="I704" s="9"/>
      <c r="J704" s="9"/>
      <c r="K704" s="9"/>
      <c r="L704" s="10"/>
      <c r="M704" s="9"/>
      <c r="N704" s="10"/>
      <c r="O704" s="10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2.0" customHeight="1">
      <c r="A705" s="22"/>
      <c r="B705" s="4"/>
      <c r="C705" s="10"/>
      <c r="D705" s="9"/>
      <c r="E705" s="9"/>
      <c r="F705" s="11"/>
      <c r="G705" s="15"/>
      <c r="H705" s="11"/>
      <c r="I705" s="9"/>
      <c r="J705" s="9"/>
      <c r="K705" s="9"/>
      <c r="L705" s="10"/>
      <c r="M705" s="9"/>
      <c r="N705" s="10"/>
      <c r="O705" s="10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2.0" customHeight="1">
      <c r="A706" s="22"/>
      <c r="B706" s="4"/>
      <c r="C706" s="10"/>
      <c r="D706" s="9"/>
      <c r="E706" s="9"/>
      <c r="F706" s="11"/>
      <c r="G706" s="15"/>
      <c r="H706" s="11"/>
      <c r="I706" s="9"/>
      <c r="J706" s="9"/>
      <c r="K706" s="9"/>
      <c r="L706" s="10"/>
      <c r="M706" s="9"/>
      <c r="N706" s="10"/>
      <c r="O706" s="10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2.0" customHeight="1">
      <c r="A707" s="22"/>
      <c r="B707" s="4"/>
      <c r="C707" s="10"/>
      <c r="D707" s="9"/>
      <c r="E707" s="9"/>
      <c r="F707" s="11"/>
      <c r="G707" s="15"/>
      <c r="H707" s="11"/>
      <c r="I707" s="9"/>
      <c r="J707" s="9"/>
      <c r="K707" s="9"/>
      <c r="L707" s="10"/>
      <c r="M707" s="9"/>
      <c r="N707" s="10"/>
      <c r="O707" s="10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2.0" customHeight="1">
      <c r="A708" s="22"/>
      <c r="B708" s="4"/>
      <c r="C708" s="10"/>
      <c r="D708" s="9"/>
      <c r="E708" s="9"/>
      <c r="F708" s="11"/>
      <c r="G708" s="15"/>
      <c r="H708" s="11"/>
      <c r="I708" s="9"/>
      <c r="J708" s="9"/>
      <c r="K708" s="9"/>
      <c r="L708" s="10"/>
      <c r="M708" s="9"/>
      <c r="N708" s="10"/>
      <c r="O708" s="10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2.0" customHeight="1">
      <c r="A709" s="22"/>
      <c r="B709" s="4"/>
      <c r="C709" s="10"/>
      <c r="D709" s="9"/>
      <c r="E709" s="9"/>
      <c r="F709" s="11"/>
      <c r="G709" s="15"/>
      <c r="H709" s="11"/>
      <c r="I709" s="9"/>
      <c r="J709" s="9"/>
      <c r="K709" s="9"/>
      <c r="L709" s="10"/>
      <c r="M709" s="9"/>
      <c r="N709" s="10"/>
      <c r="O709" s="10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2.0" customHeight="1">
      <c r="A710" s="22"/>
      <c r="B710" s="4"/>
      <c r="C710" s="10"/>
      <c r="D710" s="9"/>
      <c r="E710" s="9"/>
      <c r="F710" s="11"/>
      <c r="G710" s="15"/>
      <c r="H710" s="11"/>
      <c r="I710" s="9"/>
      <c r="J710" s="9"/>
      <c r="K710" s="9"/>
      <c r="L710" s="10"/>
      <c r="M710" s="9"/>
      <c r="N710" s="10"/>
      <c r="O710" s="10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2.0" customHeight="1">
      <c r="A711" s="22"/>
      <c r="B711" s="4"/>
      <c r="C711" s="10"/>
      <c r="D711" s="9"/>
      <c r="E711" s="9"/>
      <c r="F711" s="11"/>
      <c r="G711" s="15"/>
      <c r="H711" s="11"/>
      <c r="I711" s="9"/>
      <c r="J711" s="9"/>
      <c r="K711" s="9"/>
      <c r="L711" s="10"/>
      <c r="M711" s="9"/>
      <c r="N711" s="10"/>
      <c r="O711" s="10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2.0" customHeight="1">
      <c r="A712" s="22"/>
      <c r="B712" s="4"/>
      <c r="C712" s="10"/>
      <c r="D712" s="9"/>
      <c r="E712" s="9"/>
      <c r="F712" s="11"/>
      <c r="G712" s="15"/>
      <c r="H712" s="11"/>
      <c r="I712" s="9"/>
      <c r="J712" s="9"/>
      <c r="K712" s="9"/>
      <c r="L712" s="10"/>
      <c r="M712" s="9"/>
      <c r="N712" s="10"/>
      <c r="O712" s="10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2.0" customHeight="1">
      <c r="A713" s="22"/>
      <c r="B713" s="4"/>
      <c r="C713" s="10"/>
      <c r="D713" s="9"/>
      <c r="E713" s="9"/>
      <c r="F713" s="11"/>
      <c r="G713" s="15"/>
      <c r="H713" s="11"/>
      <c r="I713" s="9"/>
      <c r="J713" s="9"/>
      <c r="K713" s="9"/>
      <c r="L713" s="10"/>
      <c r="M713" s="9"/>
      <c r="N713" s="10"/>
      <c r="O713" s="10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2.0" customHeight="1">
      <c r="A714" s="22"/>
      <c r="B714" s="4"/>
      <c r="C714" s="10"/>
      <c r="D714" s="9"/>
      <c r="E714" s="9"/>
      <c r="F714" s="11"/>
      <c r="G714" s="15"/>
      <c r="H714" s="11"/>
      <c r="I714" s="9"/>
      <c r="J714" s="9"/>
      <c r="K714" s="9"/>
      <c r="L714" s="10"/>
      <c r="M714" s="9"/>
      <c r="N714" s="10"/>
      <c r="O714" s="10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2.0" customHeight="1">
      <c r="A715" s="22"/>
      <c r="B715" s="4"/>
      <c r="C715" s="10"/>
      <c r="D715" s="9"/>
      <c r="E715" s="9"/>
      <c r="F715" s="11"/>
      <c r="G715" s="19"/>
      <c r="L715" s="10"/>
      <c r="M715" s="9"/>
      <c r="N715" s="10"/>
      <c r="O715" s="10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2.0" customHeight="1">
      <c r="A716" s="22"/>
      <c r="B716" s="4"/>
      <c r="C716" s="10"/>
      <c r="D716" s="9"/>
      <c r="E716" s="9"/>
      <c r="F716" s="11"/>
      <c r="G716" s="19"/>
      <c r="L716" s="10"/>
      <c r="M716" s="9"/>
      <c r="N716" s="10"/>
      <c r="O716" s="10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2.0" customHeight="1">
      <c r="A717" s="22"/>
      <c r="B717" s="4"/>
      <c r="C717" s="10"/>
      <c r="D717" s="9"/>
      <c r="E717" s="9"/>
      <c r="F717" s="11"/>
      <c r="G717" s="19"/>
      <c r="L717" s="10"/>
      <c r="M717" s="9"/>
      <c r="N717" s="10"/>
      <c r="O717" s="10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2.0" customHeight="1">
      <c r="A718" s="22"/>
      <c r="B718" s="4"/>
      <c r="C718" s="10"/>
      <c r="D718" s="9"/>
      <c r="E718" s="9"/>
      <c r="F718" s="11"/>
      <c r="G718" s="19"/>
      <c r="L718" s="10"/>
      <c r="M718" s="9"/>
      <c r="N718" s="10"/>
      <c r="O718" s="10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2.0" customHeight="1">
      <c r="A719" s="22"/>
      <c r="B719" s="4"/>
      <c r="C719" s="10"/>
      <c r="D719" s="9"/>
      <c r="E719" s="9"/>
      <c r="F719" s="11"/>
      <c r="G719" s="19"/>
      <c r="L719" s="10"/>
      <c r="M719" s="9"/>
      <c r="N719" s="10"/>
      <c r="O719" s="10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2.0" customHeight="1">
      <c r="A720" s="22"/>
      <c r="B720" s="4"/>
      <c r="C720" s="10"/>
      <c r="D720" s="9"/>
      <c r="E720" s="9"/>
      <c r="F720" s="11"/>
      <c r="G720" s="19"/>
      <c r="L720" s="10"/>
      <c r="M720" s="9"/>
      <c r="N720" s="10"/>
      <c r="O720" s="10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5.75" customHeight="1">
      <c r="A721" s="249"/>
      <c r="C721" s="250"/>
      <c r="G721" s="19"/>
    </row>
    <row r="722" ht="15.75" customHeight="1">
      <c r="A722" s="249"/>
      <c r="C722" s="250"/>
      <c r="G722" s="19"/>
    </row>
    <row r="723" ht="15.75" customHeight="1">
      <c r="A723" s="249"/>
      <c r="C723" s="250"/>
      <c r="G723" s="19"/>
    </row>
    <row r="724" ht="15.75" customHeight="1">
      <c r="A724" s="249"/>
      <c r="C724" s="250"/>
      <c r="G724" s="19"/>
    </row>
    <row r="725" ht="15.75" customHeight="1">
      <c r="A725" s="249"/>
      <c r="C725" s="250"/>
      <c r="G725" s="19"/>
    </row>
    <row r="726" ht="15.75" customHeight="1">
      <c r="A726" s="249"/>
      <c r="C726" s="250"/>
      <c r="G726" s="19"/>
    </row>
    <row r="727" ht="15.75" customHeight="1">
      <c r="A727" s="249"/>
      <c r="C727" s="250"/>
      <c r="G727" s="19"/>
    </row>
    <row r="728" ht="15.75" customHeight="1">
      <c r="A728" s="249"/>
      <c r="C728" s="250"/>
      <c r="G728" s="19"/>
    </row>
    <row r="729" ht="15.75" customHeight="1">
      <c r="A729" s="249"/>
      <c r="C729" s="250"/>
      <c r="G729" s="19"/>
    </row>
    <row r="730" ht="15.75" customHeight="1">
      <c r="A730" s="249"/>
      <c r="C730" s="250"/>
      <c r="G730" s="19"/>
    </row>
    <row r="731" ht="15.75" customHeight="1">
      <c r="A731" s="249"/>
      <c r="C731" s="250"/>
      <c r="G731" s="19"/>
    </row>
    <row r="732" ht="15.75" customHeight="1">
      <c r="A732" s="249"/>
      <c r="C732" s="250"/>
      <c r="G732" s="19"/>
    </row>
    <row r="733" ht="15.75" customHeight="1">
      <c r="A733" s="249"/>
      <c r="C733" s="250"/>
      <c r="G733" s="19"/>
    </row>
    <row r="734" ht="15.75" customHeight="1">
      <c r="A734" s="249"/>
      <c r="C734" s="250"/>
      <c r="G734" s="19"/>
    </row>
    <row r="735" ht="15.75" customHeight="1">
      <c r="A735" s="249"/>
      <c r="C735" s="250"/>
      <c r="G735" s="19"/>
    </row>
    <row r="736" ht="15.75" customHeight="1">
      <c r="A736" s="249"/>
      <c r="C736" s="250"/>
      <c r="G736" s="19"/>
    </row>
    <row r="737" ht="15.75" customHeight="1">
      <c r="A737" s="249"/>
      <c r="C737" s="250"/>
      <c r="G737" s="19"/>
    </row>
    <row r="738" ht="15.75" customHeight="1">
      <c r="A738" s="249"/>
      <c r="C738" s="250"/>
      <c r="G738" s="19"/>
    </row>
    <row r="739" ht="15.75" customHeight="1">
      <c r="A739" s="249"/>
      <c r="C739" s="250"/>
      <c r="G739" s="19"/>
    </row>
    <row r="740" ht="15.75" customHeight="1">
      <c r="A740" s="249"/>
      <c r="C740" s="250"/>
      <c r="G740" s="19"/>
    </row>
    <row r="741" ht="15.75" customHeight="1">
      <c r="A741" s="249"/>
      <c r="C741" s="250"/>
      <c r="G741" s="19"/>
    </row>
    <row r="742" ht="15.75" customHeight="1">
      <c r="A742" s="249"/>
      <c r="C742" s="250"/>
      <c r="G742" s="19"/>
    </row>
    <row r="743" ht="15.75" customHeight="1">
      <c r="A743" s="249"/>
      <c r="C743" s="250"/>
      <c r="G743" s="19"/>
    </row>
    <row r="744" ht="15.75" customHeight="1">
      <c r="A744" s="249"/>
      <c r="C744" s="250"/>
      <c r="G744" s="19"/>
    </row>
    <row r="745" ht="15.75" customHeight="1">
      <c r="A745" s="249"/>
      <c r="C745" s="250"/>
      <c r="G745" s="19"/>
    </row>
    <row r="746" ht="15.75" customHeight="1">
      <c r="A746" s="249"/>
      <c r="C746" s="250"/>
      <c r="G746" s="19"/>
    </row>
    <row r="747" ht="15.75" customHeight="1">
      <c r="A747" s="249"/>
      <c r="C747" s="250"/>
      <c r="G747" s="19"/>
    </row>
    <row r="748" ht="15.75" customHeight="1">
      <c r="A748" s="249"/>
      <c r="C748" s="250"/>
      <c r="G748" s="19"/>
    </row>
    <row r="749" ht="15.75" customHeight="1">
      <c r="A749" s="249"/>
      <c r="C749" s="250"/>
      <c r="G749" s="19"/>
    </row>
    <row r="750" ht="15.75" customHeight="1">
      <c r="A750" s="249"/>
      <c r="C750" s="250"/>
      <c r="G750" s="19"/>
    </row>
    <row r="751" ht="15.75" customHeight="1">
      <c r="A751" s="249"/>
      <c r="C751" s="250"/>
      <c r="G751" s="19"/>
    </row>
    <row r="752" ht="15.75" customHeight="1">
      <c r="A752" s="249"/>
      <c r="C752" s="250"/>
      <c r="G752" s="19"/>
    </row>
    <row r="753" ht="15.75" customHeight="1">
      <c r="A753" s="249"/>
      <c r="C753" s="250"/>
      <c r="G753" s="19"/>
    </row>
    <row r="754" ht="15.75" customHeight="1">
      <c r="A754" s="249"/>
      <c r="C754" s="250"/>
      <c r="G754" s="19"/>
    </row>
    <row r="755" ht="15.75" customHeight="1">
      <c r="A755" s="249"/>
      <c r="C755" s="250"/>
      <c r="G755" s="19"/>
    </row>
    <row r="756" ht="15.75" customHeight="1">
      <c r="A756" s="249"/>
      <c r="C756" s="250"/>
      <c r="G756" s="19"/>
    </row>
    <row r="757" ht="15.75" customHeight="1">
      <c r="A757" s="249"/>
      <c r="C757" s="250"/>
      <c r="G757" s="19"/>
    </row>
    <row r="758" ht="15.75" customHeight="1">
      <c r="A758" s="249"/>
      <c r="C758" s="250"/>
      <c r="G758" s="19"/>
    </row>
    <row r="759" ht="15.75" customHeight="1">
      <c r="A759" s="249"/>
      <c r="C759" s="250"/>
      <c r="G759" s="19"/>
    </row>
    <row r="760" ht="15.75" customHeight="1">
      <c r="A760" s="249"/>
      <c r="C760" s="250"/>
      <c r="G760" s="19"/>
    </row>
    <row r="761" ht="15.75" customHeight="1">
      <c r="A761" s="249"/>
      <c r="C761" s="250"/>
      <c r="G761" s="19"/>
    </row>
    <row r="762" ht="15.75" customHeight="1">
      <c r="A762" s="249"/>
      <c r="C762" s="250"/>
      <c r="G762" s="19"/>
    </row>
    <row r="763" ht="15.75" customHeight="1">
      <c r="A763" s="249"/>
      <c r="C763" s="250"/>
      <c r="G763" s="19"/>
    </row>
    <row r="764" ht="15.75" customHeight="1">
      <c r="A764" s="249"/>
      <c r="C764" s="250"/>
      <c r="G764" s="19"/>
    </row>
    <row r="765" ht="15.75" customHeight="1">
      <c r="A765" s="249"/>
      <c r="C765" s="250"/>
      <c r="G765" s="19"/>
    </row>
    <row r="766" ht="15.75" customHeight="1">
      <c r="A766" s="249"/>
      <c r="C766" s="250"/>
      <c r="G766" s="19"/>
    </row>
    <row r="767" ht="15.75" customHeight="1">
      <c r="A767" s="249"/>
      <c r="C767" s="250"/>
      <c r="G767" s="19"/>
    </row>
    <row r="768" ht="15.75" customHeight="1">
      <c r="A768" s="249"/>
      <c r="C768" s="250"/>
      <c r="G768" s="19"/>
    </row>
    <row r="769" ht="15.75" customHeight="1">
      <c r="A769" s="249"/>
      <c r="C769" s="250"/>
      <c r="G769" s="19"/>
    </row>
    <row r="770" ht="15.75" customHeight="1">
      <c r="A770" s="249"/>
      <c r="C770" s="250"/>
      <c r="G770" s="19"/>
    </row>
    <row r="771" ht="15.75" customHeight="1">
      <c r="A771" s="249"/>
      <c r="C771" s="250"/>
      <c r="G771" s="19"/>
    </row>
    <row r="772" ht="15.75" customHeight="1">
      <c r="A772" s="249"/>
      <c r="C772" s="250"/>
      <c r="G772" s="19"/>
    </row>
    <row r="773" ht="15.75" customHeight="1">
      <c r="A773" s="249"/>
      <c r="C773" s="250"/>
      <c r="G773" s="19"/>
    </row>
    <row r="774" ht="15.75" customHeight="1">
      <c r="A774" s="249"/>
      <c r="C774" s="250"/>
      <c r="G774" s="19"/>
    </row>
    <row r="775" ht="15.75" customHeight="1">
      <c r="A775" s="249"/>
      <c r="C775" s="250"/>
      <c r="G775" s="19"/>
    </row>
    <row r="776" ht="15.75" customHeight="1">
      <c r="A776" s="249"/>
      <c r="C776" s="250"/>
      <c r="G776" s="19"/>
    </row>
    <row r="777" ht="15.75" customHeight="1">
      <c r="A777" s="249"/>
      <c r="C777" s="250"/>
      <c r="G777" s="19"/>
    </row>
    <row r="778" ht="15.75" customHeight="1">
      <c r="A778" s="249"/>
      <c r="C778" s="250"/>
      <c r="G778" s="19"/>
    </row>
    <row r="779" ht="15.75" customHeight="1">
      <c r="A779" s="249"/>
      <c r="C779" s="250"/>
      <c r="G779" s="19"/>
    </row>
    <row r="780" ht="15.75" customHeight="1">
      <c r="A780" s="249"/>
      <c r="C780" s="250"/>
      <c r="G780" s="19"/>
    </row>
    <row r="781" ht="15.75" customHeight="1">
      <c r="A781" s="249"/>
      <c r="C781" s="250"/>
      <c r="G781" s="19"/>
    </row>
    <row r="782" ht="15.75" customHeight="1">
      <c r="A782" s="249"/>
      <c r="C782" s="250"/>
      <c r="G782" s="19"/>
    </row>
    <row r="783" ht="15.75" customHeight="1">
      <c r="A783" s="249"/>
      <c r="C783" s="250"/>
      <c r="G783" s="19"/>
    </row>
    <row r="784" ht="15.75" customHeight="1">
      <c r="A784" s="249"/>
      <c r="C784" s="250"/>
      <c r="G784" s="19"/>
    </row>
    <row r="785" ht="15.75" customHeight="1">
      <c r="A785" s="249"/>
      <c r="C785" s="250"/>
      <c r="G785" s="19"/>
    </row>
    <row r="786" ht="15.75" customHeight="1">
      <c r="A786" s="249"/>
      <c r="C786" s="250"/>
      <c r="G786" s="19"/>
    </row>
    <row r="787" ht="15.75" customHeight="1">
      <c r="A787" s="249"/>
      <c r="C787" s="250"/>
      <c r="G787" s="19"/>
    </row>
    <row r="788" ht="15.75" customHeight="1">
      <c r="A788" s="249"/>
      <c r="C788" s="250"/>
      <c r="G788" s="19"/>
    </row>
    <row r="789" ht="15.75" customHeight="1">
      <c r="A789" s="249"/>
      <c r="C789" s="250"/>
      <c r="G789" s="19"/>
    </row>
    <row r="790" ht="15.75" customHeight="1">
      <c r="A790" s="249"/>
      <c r="C790" s="250"/>
      <c r="G790" s="19"/>
    </row>
    <row r="791" ht="15.75" customHeight="1">
      <c r="A791" s="249"/>
      <c r="C791" s="250"/>
      <c r="G791" s="19"/>
    </row>
    <row r="792" ht="15.75" customHeight="1">
      <c r="A792" s="249"/>
      <c r="C792" s="250"/>
      <c r="G792" s="19"/>
    </row>
    <row r="793" ht="15.75" customHeight="1">
      <c r="A793" s="249"/>
      <c r="C793" s="250"/>
      <c r="G793" s="19"/>
    </row>
    <row r="794" ht="15.75" customHeight="1">
      <c r="A794" s="249"/>
      <c r="C794" s="250"/>
      <c r="G794" s="19"/>
    </row>
    <row r="795" ht="15.75" customHeight="1">
      <c r="A795" s="249"/>
      <c r="C795" s="250"/>
      <c r="G795" s="19"/>
    </row>
    <row r="796" ht="15.75" customHeight="1">
      <c r="A796" s="249"/>
      <c r="C796" s="250"/>
      <c r="G796" s="19"/>
    </row>
    <row r="797" ht="15.75" customHeight="1">
      <c r="A797" s="249"/>
      <c r="C797" s="250"/>
      <c r="G797" s="19"/>
    </row>
    <row r="798" ht="15.75" customHeight="1">
      <c r="A798" s="249"/>
      <c r="C798" s="250"/>
      <c r="G798" s="19"/>
    </row>
    <row r="799" ht="15.75" customHeight="1">
      <c r="A799" s="249"/>
      <c r="C799" s="250"/>
      <c r="G799" s="19"/>
    </row>
    <row r="800" ht="15.75" customHeight="1">
      <c r="A800" s="249"/>
      <c r="C800" s="250"/>
      <c r="G800" s="19"/>
    </row>
    <row r="801" ht="15.75" customHeight="1">
      <c r="A801" s="249"/>
      <c r="C801" s="250"/>
      <c r="G801" s="19"/>
    </row>
    <row r="802" ht="15.75" customHeight="1">
      <c r="A802" s="249"/>
      <c r="C802" s="250"/>
      <c r="G802" s="19"/>
    </row>
    <row r="803" ht="15.75" customHeight="1">
      <c r="A803" s="249"/>
      <c r="C803" s="250"/>
      <c r="G803" s="19"/>
    </row>
    <row r="804" ht="15.75" customHeight="1">
      <c r="A804" s="249"/>
      <c r="C804" s="250"/>
      <c r="G804" s="19"/>
    </row>
    <row r="805" ht="15.75" customHeight="1">
      <c r="A805" s="249"/>
      <c r="C805" s="250"/>
      <c r="G805" s="19"/>
    </row>
    <row r="806" ht="15.75" customHeight="1">
      <c r="A806" s="249"/>
      <c r="C806" s="250"/>
      <c r="G806" s="19"/>
    </row>
    <row r="807" ht="15.75" customHeight="1">
      <c r="A807" s="249"/>
      <c r="C807" s="250"/>
      <c r="G807" s="19"/>
    </row>
    <row r="808" ht="15.75" customHeight="1">
      <c r="A808" s="249"/>
      <c r="C808" s="250"/>
      <c r="G808" s="19"/>
    </row>
    <row r="809" ht="15.75" customHeight="1">
      <c r="A809" s="249"/>
      <c r="C809" s="250"/>
      <c r="G809" s="19"/>
    </row>
    <row r="810" ht="15.75" customHeight="1">
      <c r="A810" s="249"/>
      <c r="C810" s="250"/>
      <c r="G810" s="19"/>
    </row>
    <row r="811" ht="15.75" customHeight="1">
      <c r="A811" s="249"/>
      <c r="C811" s="250"/>
      <c r="G811" s="19"/>
    </row>
    <row r="812" ht="15.75" customHeight="1">
      <c r="A812" s="249"/>
      <c r="C812" s="250"/>
      <c r="G812" s="19"/>
    </row>
    <row r="813" ht="15.75" customHeight="1">
      <c r="A813" s="249"/>
      <c r="C813" s="250"/>
      <c r="G813" s="19"/>
    </row>
    <row r="814" ht="15.75" customHeight="1">
      <c r="A814" s="249"/>
      <c r="C814" s="250"/>
      <c r="G814" s="19"/>
    </row>
    <row r="815" ht="15.75" customHeight="1">
      <c r="A815" s="249"/>
      <c r="C815" s="250"/>
      <c r="G815" s="19"/>
    </row>
    <row r="816" ht="15.75" customHeight="1">
      <c r="A816" s="249"/>
      <c r="C816" s="250"/>
      <c r="G816" s="19"/>
    </row>
    <row r="817" ht="15.75" customHeight="1">
      <c r="A817" s="249"/>
      <c r="C817" s="250"/>
      <c r="G817" s="19"/>
    </row>
    <row r="818" ht="15.75" customHeight="1">
      <c r="A818" s="249"/>
      <c r="C818" s="250"/>
      <c r="G818" s="19"/>
    </row>
    <row r="819" ht="15.75" customHeight="1">
      <c r="A819" s="249"/>
      <c r="C819" s="250"/>
      <c r="G819" s="19"/>
    </row>
    <row r="820" ht="15.75" customHeight="1">
      <c r="A820" s="249"/>
      <c r="C820" s="250"/>
      <c r="G820" s="19"/>
    </row>
    <row r="821" ht="15.75" customHeight="1">
      <c r="A821" s="249"/>
      <c r="C821" s="250"/>
      <c r="G821" s="19"/>
    </row>
    <row r="822" ht="15.75" customHeight="1">
      <c r="A822" s="249"/>
      <c r="C822" s="250"/>
      <c r="G822" s="19"/>
    </row>
    <row r="823" ht="15.75" customHeight="1">
      <c r="A823" s="249"/>
      <c r="C823" s="250"/>
      <c r="G823" s="19"/>
    </row>
    <row r="824" ht="15.75" customHeight="1">
      <c r="A824" s="249"/>
      <c r="C824" s="250"/>
      <c r="G824" s="19"/>
    </row>
    <row r="825" ht="15.75" customHeight="1">
      <c r="A825" s="249"/>
      <c r="C825" s="250"/>
      <c r="G825" s="19"/>
    </row>
    <row r="826" ht="15.75" customHeight="1">
      <c r="A826" s="249"/>
      <c r="C826" s="250"/>
      <c r="G826" s="19"/>
    </row>
    <row r="827" ht="15.75" customHeight="1">
      <c r="A827" s="249"/>
      <c r="C827" s="250"/>
      <c r="G827" s="19"/>
    </row>
    <row r="828" ht="15.75" customHeight="1">
      <c r="A828" s="249"/>
      <c r="C828" s="250"/>
      <c r="G828" s="19"/>
    </row>
    <row r="829" ht="15.75" customHeight="1">
      <c r="A829" s="249"/>
      <c r="C829" s="250"/>
      <c r="G829" s="19"/>
    </row>
    <row r="830" ht="15.75" customHeight="1">
      <c r="A830" s="249"/>
      <c r="C830" s="250"/>
      <c r="G830" s="19"/>
    </row>
    <row r="831" ht="15.75" customHeight="1">
      <c r="A831" s="249"/>
      <c r="C831" s="250"/>
      <c r="G831" s="19"/>
    </row>
    <row r="832" ht="15.75" customHeight="1">
      <c r="A832" s="249"/>
      <c r="C832" s="250"/>
      <c r="G832" s="19"/>
    </row>
    <row r="833" ht="15.75" customHeight="1">
      <c r="A833" s="249"/>
      <c r="C833" s="250"/>
      <c r="G833" s="19"/>
    </row>
    <row r="834" ht="15.75" customHeight="1">
      <c r="A834" s="249"/>
      <c r="C834" s="250"/>
      <c r="G834" s="19"/>
    </row>
    <row r="835" ht="15.75" customHeight="1">
      <c r="A835" s="249"/>
      <c r="C835" s="250"/>
      <c r="G835" s="19"/>
    </row>
    <row r="836" ht="15.75" customHeight="1">
      <c r="A836" s="249"/>
      <c r="C836" s="250"/>
      <c r="G836" s="19"/>
    </row>
    <row r="837" ht="15.75" customHeight="1">
      <c r="A837" s="249"/>
      <c r="C837" s="250"/>
      <c r="G837" s="19"/>
    </row>
    <row r="838" ht="15.75" customHeight="1">
      <c r="A838" s="249"/>
      <c r="C838" s="250"/>
      <c r="G838" s="19"/>
    </row>
    <row r="839" ht="15.75" customHeight="1">
      <c r="A839" s="249"/>
      <c r="C839" s="250"/>
      <c r="G839" s="19"/>
    </row>
    <row r="840" ht="15.75" customHeight="1">
      <c r="A840" s="249"/>
      <c r="C840" s="250"/>
      <c r="G840" s="19"/>
    </row>
    <row r="841" ht="15.75" customHeight="1">
      <c r="A841" s="249"/>
      <c r="C841" s="250"/>
      <c r="G841" s="19"/>
    </row>
    <row r="842" ht="15.75" customHeight="1">
      <c r="A842" s="249"/>
      <c r="C842" s="250"/>
      <c r="G842" s="19"/>
    </row>
    <row r="843" ht="15.75" customHeight="1">
      <c r="A843" s="249"/>
      <c r="C843" s="250"/>
      <c r="G843" s="19"/>
    </row>
    <row r="844" ht="15.75" customHeight="1">
      <c r="A844" s="249"/>
      <c r="C844" s="250"/>
      <c r="G844" s="19"/>
    </row>
    <row r="845" ht="15.75" customHeight="1">
      <c r="A845" s="249"/>
      <c r="C845" s="250"/>
      <c r="G845" s="19"/>
    </row>
    <row r="846" ht="15.75" customHeight="1">
      <c r="A846" s="249"/>
      <c r="C846" s="250"/>
      <c r="G846" s="19"/>
    </row>
    <row r="847" ht="15.75" customHeight="1">
      <c r="A847" s="249"/>
      <c r="C847" s="250"/>
      <c r="G847" s="19"/>
    </row>
    <row r="848" ht="15.75" customHeight="1">
      <c r="A848" s="249"/>
      <c r="C848" s="250"/>
      <c r="G848" s="19"/>
    </row>
    <row r="849" ht="15.75" customHeight="1">
      <c r="A849" s="249"/>
      <c r="C849" s="250"/>
      <c r="G849" s="19"/>
    </row>
    <row r="850" ht="15.75" customHeight="1">
      <c r="A850" s="249"/>
      <c r="C850" s="250"/>
      <c r="G850" s="19"/>
    </row>
    <row r="851" ht="15.75" customHeight="1">
      <c r="A851" s="249"/>
      <c r="C851" s="250"/>
      <c r="G851" s="19"/>
    </row>
    <row r="852" ht="15.75" customHeight="1">
      <c r="A852" s="249"/>
      <c r="C852" s="250"/>
      <c r="G852" s="19"/>
    </row>
    <row r="853" ht="15.75" customHeight="1">
      <c r="A853" s="249"/>
      <c r="C853" s="250"/>
      <c r="G853" s="19"/>
    </row>
    <row r="854" ht="15.75" customHeight="1">
      <c r="A854" s="249"/>
      <c r="C854" s="250"/>
      <c r="G854" s="19"/>
    </row>
    <row r="855" ht="15.75" customHeight="1">
      <c r="A855" s="249"/>
      <c r="C855" s="250"/>
      <c r="G855" s="19"/>
    </row>
    <row r="856" ht="15.75" customHeight="1">
      <c r="A856" s="249"/>
      <c r="C856" s="250"/>
      <c r="G856" s="19"/>
    </row>
    <row r="857" ht="15.75" customHeight="1">
      <c r="A857" s="249"/>
      <c r="C857" s="250"/>
      <c r="G857" s="19"/>
    </row>
    <row r="858" ht="15.75" customHeight="1">
      <c r="A858" s="249"/>
      <c r="C858" s="250"/>
      <c r="G858" s="19"/>
    </row>
    <row r="859" ht="15.75" customHeight="1">
      <c r="A859" s="249"/>
      <c r="C859" s="250"/>
      <c r="G859" s="19"/>
    </row>
    <row r="860" ht="15.75" customHeight="1">
      <c r="A860" s="249"/>
      <c r="C860" s="250"/>
      <c r="G860" s="19"/>
    </row>
    <row r="861" ht="15.75" customHeight="1">
      <c r="A861" s="249"/>
      <c r="C861" s="250"/>
      <c r="G861" s="19"/>
    </row>
    <row r="862" ht="15.75" customHeight="1">
      <c r="A862" s="249"/>
      <c r="C862" s="250"/>
      <c r="G862" s="19"/>
    </row>
    <row r="863" ht="15.75" customHeight="1">
      <c r="A863" s="249"/>
      <c r="C863" s="250"/>
      <c r="G863" s="19"/>
    </row>
    <row r="864" ht="15.75" customHeight="1">
      <c r="A864" s="249"/>
      <c r="C864" s="250"/>
      <c r="G864" s="19"/>
    </row>
    <row r="865" ht="15.75" customHeight="1">
      <c r="A865" s="249"/>
      <c r="C865" s="250"/>
      <c r="G865" s="19"/>
    </row>
    <row r="866" ht="15.75" customHeight="1">
      <c r="A866" s="249"/>
      <c r="C866" s="250"/>
      <c r="G866" s="19"/>
    </row>
    <row r="867" ht="15.75" customHeight="1">
      <c r="A867" s="249"/>
      <c r="C867" s="250"/>
      <c r="G867" s="19"/>
    </row>
    <row r="868" ht="15.75" customHeight="1">
      <c r="A868" s="249"/>
      <c r="C868" s="250"/>
      <c r="G868" s="19"/>
    </row>
    <row r="869" ht="15.75" customHeight="1">
      <c r="A869" s="249"/>
      <c r="C869" s="250"/>
      <c r="G869" s="19"/>
    </row>
    <row r="870" ht="15.75" customHeight="1">
      <c r="A870" s="249"/>
      <c r="C870" s="250"/>
      <c r="G870" s="19"/>
    </row>
    <row r="871" ht="15.75" customHeight="1">
      <c r="A871" s="249"/>
      <c r="C871" s="250"/>
      <c r="G871" s="19"/>
    </row>
    <row r="872" ht="15.75" customHeight="1">
      <c r="A872" s="249"/>
      <c r="C872" s="250"/>
      <c r="G872" s="19"/>
    </row>
    <row r="873" ht="15.75" customHeight="1">
      <c r="A873" s="249"/>
      <c r="C873" s="250"/>
      <c r="G873" s="19"/>
    </row>
    <row r="874" ht="15.75" customHeight="1">
      <c r="A874" s="249"/>
      <c r="C874" s="250"/>
      <c r="G874" s="19"/>
    </row>
    <row r="875" ht="15.75" customHeight="1">
      <c r="A875" s="249"/>
      <c r="C875" s="250"/>
      <c r="G875" s="19"/>
    </row>
    <row r="876" ht="15.75" customHeight="1">
      <c r="A876" s="249"/>
      <c r="C876" s="250"/>
      <c r="G876" s="19"/>
    </row>
    <row r="877" ht="15.75" customHeight="1">
      <c r="A877" s="249"/>
      <c r="C877" s="250"/>
      <c r="G877" s="19"/>
    </row>
    <row r="878" ht="15.75" customHeight="1">
      <c r="A878" s="249"/>
      <c r="C878" s="250"/>
      <c r="G878" s="19"/>
    </row>
    <row r="879" ht="15.75" customHeight="1">
      <c r="A879" s="249"/>
      <c r="C879" s="250"/>
      <c r="G879" s="19"/>
    </row>
    <row r="880" ht="15.75" customHeight="1">
      <c r="A880" s="249"/>
      <c r="C880" s="250"/>
      <c r="G880" s="19"/>
    </row>
    <row r="881" ht="15.75" customHeight="1">
      <c r="A881" s="249"/>
      <c r="C881" s="250"/>
      <c r="G881" s="19"/>
    </row>
    <row r="882" ht="15.75" customHeight="1">
      <c r="A882" s="249"/>
      <c r="C882" s="250"/>
      <c r="G882" s="19"/>
    </row>
    <row r="883" ht="15.75" customHeight="1">
      <c r="A883" s="249"/>
      <c r="C883" s="250"/>
      <c r="G883" s="19"/>
    </row>
    <row r="884" ht="15.75" customHeight="1">
      <c r="A884" s="249"/>
      <c r="C884" s="250"/>
      <c r="G884" s="19"/>
    </row>
    <row r="885" ht="15.75" customHeight="1">
      <c r="A885" s="249"/>
      <c r="C885" s="250"/>
      <c r="G885" s="19"/>
    </row>
    <row r="886" ht="15.75" customHeight="1">
      <c r="A886" s="249"/>
      <c r="C886" s="250"/>
      <c r="G886" s="19"/>
    </row>
    <row r="887" ht="15.75" customHeight="1">
      <c r="A887" s="249"/>
      <c r="C887" s="250"/>
      <c r="G887" s="19"/>
    </row>
    <row r="888" ht="15.75" customHeight="1">
      <c r="A888" s="249"/>
      <c r="C888" s="250"/>
      <c r="G888" s="19"/>
    </row>
    <row r="889" ht="15.75" customHeight="1">
      <c r="A889" s="249"/>
      <c r="C889" s="250"/>
      <c r="G889" s="19"/>
    </row>
    <row r="890" ht="15.75" customHeight="1">
      <c r="A890" s="249"/>
      <c r="C890" s="250"/>
      <c r="G890" s="19"/>
    </row>
    <row r="891" ht="15.75" customHeight="1">
      <c r="A891" s="249"/>
      <c r="C891" s="250"/>
      <c r="G891" s="19"/>
    </row>
    <row r="892" ht="15.75" customHeight="1">
      <c r="A892" s="249"/>
      <c r="C892" s="250"/>
      <c r="G892" s="19"/>
    </row>
    <row r="893" ht="15.75" customHeight="1">
      <c r="A893" s="249"/>
      <c r="C893" s="250"/>
      <c r="G893" s="19"/>
    </row>
    <row r="894" ht="15.75" customHeight="1">
      <c r="A894" s="249"/>
      <c r="C894" s="250"/>
      <c r="G894" s="19"/>
    </row>
    <row r="895" ht="15.75" customHeight="1">
      <c r="A895" s="249"/>
      <c r="C895" s="250"/>
      <c r="G895" s="19"/>
    </row>
    <row r="896" ht="15.75" customHeight="1">
      <c r="A896" s="249"/>
      <c r="C896" s="250"/>
      <c r="G896" s="19"/>
    </row>
    <row r="897" ht="15.75" customHeight="1">
      <c r="A897" s="249"/>
      <c r="C897" s="250"/>
      <c r="G897" s="19"/>
    </row>
    <row r="898" ht="15.75" customHeight="1">
      <c r="A898" s="249"/>
      <c r="C898" s="250"/>
      <c r="G898" s="19"/>
    </row>
    <row r="899" ht="15.75" customHeight="1">
      <c r="A899" s="249"/>
      <c r="C899" s="250"/>
      <c r="G899" s="19"/>
    </row>
    <row r="900" ht="15.75" customHeight="1">
      <c r="A900" s="249"/>
      <c r="C900" s="250"/>
      <c r="G900" s="19"/>
    </row>
    <row r="901" ht="15.75" customHeight="1">
      <c r="A901" s="249"/>
      <c r="C901" s="250"/>
      <c r="G901" s="19"/>
    </row>
    <row r="902" ht="15.75" customHeight="1">
      <c r="A902" s="249"/>
      <c r="C902" s="250"/>
      <c r="G902" s="19"/>
    </row>
    <row r="903" ht="15.75" customHeight="1">
      <c r="A903" s="249"/>
      <c r="C903" s="250"/>
      <c r="G903" s="19"/>
    </row>
    <row r="904" ht="15.75" customHeight="1">
      <c r="A904" s="249"/>
      <c r="C904" s="250"/>
      <c r="G904" s="19"/>
    </row>
    <row r="905" ht="15.75" customHeight="1">
      <c r="A905" s="249"/>
      <c r="C905" s="250"/>
      <c r="G905" s="19"/>
    </row>
    <row r="906" ht="15.75" customHeight="1">
      <c r="A906" s="249"/>
      <c r="C906" s="250"/>
      <c r="G906" s="19"/>
    </row>
    <row r="907" ht="15.75" customHeight="1">
      <c r="A907" s="249"/>
      <c r="C907" s="250"/>
      <c r="G907" s="19"/>
    </row>
    <row r="908" ht="15.75" customHeight="1">
      <c r="A908" s="249"/>
      <c r="C908" s="250"/>
      <c r="G908" s="19"/>
    </row>
    <row r="909" ht="15.75" customHeight="1">
      <c r="A909" s="249"/>
      <c r="C909" s="250"/>
      <c r="G909" s="19"/>
    </row>
    <row r="910" ht="15.75" customHeight="1">
      <c r="A910" s="249"/>
      <c r="C910" s="250"/>
      <c r="G910" s="19"/>
    </row>
    <row r="911" ht="15.75" customHeight="1">
      <c r="A911" s="249"/>
      <c r="C911" s="250"/>
      <c r="G911" s="19"/>
    </row>
    <row r="912" ht="15.75" customHeight="1">
      <c r="A912" s="249"/>
      <c r="C912" s="250"/>
      <c r="G912" s="19"/>
    </row>
    <row r="913" ht="15.75" customHeight="1">
      <c r="A913" s="249"/>
      <c r="C913" s="250"/>
      <c r="G913" s="19"/>
    </row>
    <row r="914" ht="15.75" customHeight="1">
      <c r="A914" s="249"/>
      <c r="C914" s="250"/>
      <c r="G914" s="19"/>
    </row>
    <row r="915" ht="15.75" customHeight="1">
      <c r="A915" s="249"/>
      <c r="C915" s="250"/>
      <c r="G915" s="19"/>
    </row>
    <row r="916" ht="15.75" customHeight="1">
      <c r="A916" s="249"/>
      <c r="C916" s="250"/>
      <c r="G916" s="19"/>
    </row>
    <row r="917" ht="15.75" customHeight="1">
      <c r="A917" s="249"/>
      <c r="C917" s="250"/>
      <c r="G917" s="19"/>
    </row>
    <row r="918" ht="15.75" customHeight="1">
      <c r="A918" s="249"/>
      <c r="C918" s="250"/>
      <c r="G918" s="19"/>
    </row>
    <row r="919" ht="15.75" customHeight="1">
      <c r="A919" s="249"/>
      <c r="C919" s="250"/>
      <c r="G919" s="19"/>
    </row>
    <row r="920" ht="15.75" customHeight="1">
      <c r="A920" s="249"/>
      <c r="C920" s="250"/>
      <c r="G920" s="19"/>
    </row>
    <row r="921" ht="15.75" customHeight="1">
      <c r="A921" s="249"/>
      <c r="C921" s="250"/>
      <c r="G921" s="19"/>
    </row>
    <row r="922" ht="15.75" customHeight="1">
      <c r="A922" s="249"/>
      <c r="C922" s="250"/>
      <c r="G922" s="19"/>
    </row>
    <row r="923" ht="15.75" customHeight="1">
      <c r="A923" s="249"/>
      <c r="C923" s="250"/>
      <c r="G923" s="19"/>
    </row>
    <row r="924" ht="15.75" customHeight="1">
      <c r="A924" s="249"/>
      <c r="C924" s="250"/>
      <c r="G924" s="19"/>
    </row>
    <row r="925" ht="15.75" customHeight="1">
      <c r="A925" s="249"/>
      <c r="C925" s="250"/>
      <c r="G925" s="19"/>
    </row>
    <row r="926" ht="15.75" customHeight="1">
      <c r="A926" s="249"/>
      <c r="C926" s="250"/>
      <c r="G926" s="19"/>
    </row>
    <row r="927" ht="15.75" customHeight="1">
      <c r="A927" s="249"/>
      <c r="C927" s="250"/>
      <c r="G927" s="19"/>
    </row>
    <row r="928" ht="15.75" customHeight="1">
      <c r="A928" s="249"/>
      <c r="C928" s="250"/>
      <c r="G928" s="19"/>
    </row>
    <row r="929" ht="15.75" customHeight="1">
      <c r="A929" s="249"/>
      <c r="C929" s="250"/>
      <c r="G929" s="19"/>
    </row>
    <row r="930" ht="15.75" customHeight="1">
      <c r="A930" s="249"/>
      <c r="C930" s="250"/>
      <c r="G930" s="19"/>
    </row>
    <row r="931" ht="15.75" customHeight="1">
      <c r="A931" s="249"/>
      <c r="C931" s="250"/>
      <c r="G931" s="19"/>
    </row>
    <row r="932" ht="15.75" customHeight="1">
      <c r="A932" s="249"/>
      <c r="C932" s="250"/>
      <c r="G932" s="19"/>
    </row>
    <row r="933" ht="15.75" customHeight="1">
      <c r="A933" s="249"/>
      <c r="C933" s="250"/>
      <c r="G933" s="19"/>
    </row>
    <row r="934" ht="15.75" customHeight="1">
      <c r="A934" s="249"/>
      <c r="C934" s="250"/>
      <c r="G934" s="19"/>
    </row>
    <row r="935" ht="15.75" customHeight="1">
      <c r="A935" s="249"/>
      <c r="C935" s="250"/>
      <c r="G935" s="19"/>
    </row>
    <row r="936" ht="15.75" customHeight="1">
      <c r="A936" s="249"/>
      <c r="C936" s="250"/>
      <c r="G936" s="19"/>
    </row>
    <row r="937" ht="15.75" customHeight="1">
      <c r="A937" s="249"/>
      <c r="C937" s="250"/>
      <c r="G937" s="19"/>
    </row>
    <row r="938" ht="15.75" customHeight="1">
      <c r="A938" s="249"/>
      <c r="C938" s="250"/>
      <c r="G938" s="19"/>
    </row>
    <row r="939" ht="15.75" customHeight="1">
      <c r="A939" s="249"/>
      <c r="C939" s="250"/>
      <c r="G939" s="19"/>
    </row>
    <row r="940" ht="15.75" customHeight="1">
      <c r="A940" s="249"/>
      <c r="C940" s="250"/>
      <c r="G940" s="19"/>
    </row>
    <row r="941" ht="15.75" customHeight="1">
      <c r="A941" s="249"/>
      <c r="C941" s="250"/>
      <c r="G941" s="19"/>
    </row>
    <row r="942" ht="15.75" customHeight="1">
      <c r="A942" s="249"/>
      <c r="C942" s="250"/>
      <c r="G942" s="19"/>
    </row>
    <row r="943" ht="15.75" customHeight="1">
      <c r="A943" s="249"/>
      <c r="C943" s="250"/>
      <c r="G943" s="19"/>
    </row>
    <row r="944" ht="15.75" customHeight="1">
      <c r="A944" s="249"/>
      <c r="C944" s="250"/>
      <c r="G944" s="19"/>
    </row>
    <row r="945" ht="15.75" customHeight="1">
      <c r="A945" s="249"/>
      <c r="C945" s="250"/>
      <c r="G945" s="19"/>
    </row>
    <row r="946" ht="15.75" customHeight="1">
      <c r="A946" s="249"/>
      <c r="C946" s="250"/>
      <c r="G946" s="19"/>
    </row>
    <row r="947" ht="15.75" customHeight="1">
      <c r="A947" s="249"/>
      <c r="C947" s="250"/>
      <c r="G947" s="19"/>
    </row>
    <row r="948" ht="15.75" customHeight="1">
      <c r="A948" s="249"/>
      <c r="C948" s="250"/>
      <c r="G948" s="19"/>
    </row>
    <row r="949" ht="15.75" customHeight="1">
      <c r="A949" s="249"/>
      <c r="C949" s="250"/>
      <c r="G949" s="19"/>
    </row>
    <row r="950" ht="15.75" customHeight="1">
      <c r="A950" s="249"/>
      <c r="C950" s="250"/>
      <c r="G950" s="19"/>
    </row>
    <row r="951" ht="15.75" customHeight="1">
      <c r="A951" s="249"/>
      <c r="C951" s="250"/>
      <c r="G951" s="19"/>
    </row>
    <row r="952" ht="15.75" customHeight="1">
      <c r="A952" s="249"/>
      <c r="C952" s="250"/>
      <c r="G952" s="19"/>
    </row>
    <row r="953" ht="15.75" customHeight="1">
      <c r="A953" s="249"/>
      <c r="C953" s="250"/>
      <c r="G953" s="19"/>
    </row>
    <row r="954" ht="15.75" customHeight="1">
      <c r="A954" s="249"/>
      <c r="C954" s="250"/>
      <c r="G954" s="19"/>
    </row>
    <row r="955" ht="15.75" customHeight="1">
      <c r="A955" s="249"/>
      <c r="C955" s="250"/>
      <c r="G955" s="19"/>
    </row>
    <row r="956" ht="15.75" customHeight="1">
      <c r="A956" s="249"/>
      <c r="C956" s="250"/>
      <c r="G956" s="19"/>
    </row>
    <row r="957" ht="15.75" customHeight="1">
      <c r="A957" s="249"/>
      <c r="C957" s="250"/>
      <c r="G957" s="19"/>
    </row>
    <row r="958" ht="15.75" customHeight="1">
      <c r="A958" s="249"/>
      <c r="C958" s="250"/>
      <c r="G958" s="19"/>
    </row>
    <row r="959" ht="15.75" customHeight="1">
      <c r="A959" s="249"/>
      <c r="C959" s="250"/>
      <c r="G959" s="19"/>
    </row>
    <row r="960" ht="15.75" customHeight="1">
      <c r="A960" s="249"/>
      <c r="C960" s="250"/>
      <c r="G960" s="19"/>
    </row>
    <row r="961" ht="15.75" customHeight="1">
      <c r="A961" s="249"/>
      <c r="C961" s="250"/>
      <c r="G961" s="19"/>
    </row>
    <row r="962" ht="15.75" customHeight="1">
      <c r="A962" s="249"/>
      <c r="C962" s="250"/>
      <c r="G962" s="19"/>
    </row>
    <row r="963" ht="15.75" customHeight="1">
      <c r="A963" s="249"/>
      <c r="C963" s="250"/>
      <c r="G963" s="19"/>
    </row>
    <row r="964" ht="15.75" customHeight="1">
      <c r="A964" s="249"/>
      <c r="C964" s="250"/>
      <c r="G964" s="19"/>
    </row>
    <row r="965" ht="15.75" customHeight="1">
      <c r="A965" s="249"/>
      <c r="C965" s="250"/>
      <c r="G965" s="19"/>
    </row>
    <row r="966" ht="15.75" customHeight="1">
      <c r="A966" s="249"/>
      <c r="C966" s="250"/>
      <c r="G966" s="19"/>
    </row>
    <row r="967" ht="15.75" customHeight="1">
      <c r="A967" s="249"/>
      <c r="C967" s="250"/>
      <c r="G967" s="19"/>
    </row>
    <row r="968" ht="15.75" customHeight="1">
      <c r="A968" s="249"/>
      <c r="C968" s="250"/>
      <c r="G968" s="19"/>
    </row>
    <row r="969" ht="15.75" customHeight="1">
      <c r="A969" s="249"/>
      <c r="C969" s="250"/>
      <c r="G969" s="19"/>
    </row>
    <row r="970" ht="15.75" customHeight="1">
      <c r="A970" s="249"/>
      <c r="C970" s="250"/>
      <c r="G970" s="19"/>
    </row>
    <row r="971" ht="15.75" customHeight="1">
      <c r="A971" s="249"/>
      <c r="C971" s="250"/>
      <c r="G971" s="19"/>
    </row>
    <row r="972" ht="15.75" customHeight="1">
      <c r="A972" s="249"/>
      <c r="C972" s="250"/>
      <c r="G972" s="19"/>
    </row>
    <row r="973" ht="15.75" customHeight="1">
      <c r="A973" s="249"/>
      <c r="C973" s="250"/>
      <c r="G973" s="19"/>
    </row>
    <row r="974" ht="15.75" customHeight="1">
      <c r="A974" s="249"/>
      <c r="C974" s="250"/>
      <c r="G974" s="19"/>
    </row>
    <row r="975" ht="15.75" customHeight="1">
      <c r="A975" s="249"/>
      <c r="C975" s="250"/>
      <c r="G975" s="19"/>
    </row>
    <row r="976" ht="15.75" customHeight="1">
      <c r="A976" s="249"/>
      <c r="C976" s="250"/>
      <c r="G976" s="19"/>
    </row>
    <row r="977" ht="15.75" customHeight="1">
      <c r="A977" s="249"/>
      <c r="C977" s="250"/>
      <c r="G977" s="19"/>
    </row>
    <row r="978" ht="15.75" customHeight="1">
      <c r="A978" s="249"/>
      <c r="C978" s="250"/>
      <c r="G978" s="19"/>
    </row>
    <row r="979" ht="15.75" customHeight="1">
      <c r="A979" s="249"/>
      <c r="C979" s="250"/>
      <c r="G979" s="19"/>
    </row>
    <row r="980" ht="15.75" customHeight="1">
      <c r="A980" s="249"/>
      <c r="C980" s="250"/>
      <c r="G980" s="19"/>
    </row>
    <row r="981" ht="15.75" customHeight="1">
      <c r="A981" s="249"/>
      <c r="C981" s="250"/>
      <c r="G981" s="19"/>
    </row>
    <row r="982" ht="15.75" customHeight="1">
      <c r="A982" s="249"/>
      <c r="C982" s="250"/>
      <c r="G982" s="19"/>
    </row>
    <row r="983" ht="15.75" customHeight="1">
      <c r="A983" s="249"/>
      <c r="C983" s="250"/>
      <c r="G983" s="19"/>
    </row>
    <row r="984" ht="15.75" customHeight="1">
      <c r="A984" s="249"/>
      <c r="C984" s="250"/>
      <c r="G984" s="19"/>
    </row>
    <row r="985" ht="15.75" customHeight="1">
      <c r="A985" s="249"/>
      <c r="C985" s="250"/>
      <c r="G985" s="19"/>
    </row>
    <row r="986" ht="15.75" customHeight="1">
      <c r="A986" s="249"/>
      <c r="C986" s="250"/>
      <c r="G986" s="19"/>
    </row>
    <row r="987" ht="15.75" customHeight="1">
      <c r="A987" s="249"/>
      <c r="C987" s="250"/>
      <c r="G987" s="19"/>
    </row>
    <row r="988" ht="15.75" customHeight="1">
      <c r="A988" s="249"/>
      <c r="C988" s="250"/>
      <c r="G988" s="19"/>
    </row>
    <row r="989" ht="15.75" customHeight="1">
      <c r="A989" s="249"/>
      <c r="C989" s="250"/>
      <c r="G989" s="19"/>
    </row>
    <row r="990" ht="15.75" customHeight="1">
      <c r="A990" s="249"/>
      <c r="C990" s="250"/>
      <c r="G990" s="19"/>
    </row>
    <row r="991" ht="15.75" customHeight="1">
      <c r="A991" s="249"/>
      <c r="C991" s="250"/>
      <c r="G991" s="19"/>
    </row>
    <row r="992" ht="15.75" customHeight="1">
      <c r="A992" s="249"/>
      <c r="C992" s="250"/>
      <c r="G992" s="19"/>
    </row>
    <row r="993" ht="15.75" customHeight="1">
      <c r="A993" s="249"/>
      <c r="C993" s="250"/>
      <c r="G993" s="19"/>
    </row>
    <row r="994" ht="15.75" customHeight="1">
      <c r="A994" s="249"/>
      <c r="C994" s="250"/>
      <c r="G994" s="19"/>
    </row>
    <row r="995" ht="15.75" customHeight="1">
      <c r="A995" s="249"/>
      <c r="C995" s="250"/>
      <c r="G995" s="19"/>
    </row>
    <row r="996" ht="15.75" customHeight="1">
      <c r="A996" s="249"/>
      <c r="C996" s="250"/>
      <c r="G996" s="19"/>
    </row>
    <row r="997" ht="15.75" customHeight="1">
      <c r="A997" s="249"/>
      <c r="C997" s="250"/>
      <c r="G997" s="19"/>
    </row>
    <row r="998" ht="15.75" customHeight="1">
      <c r="A998" s="249"/>
      <c r="C998" s="250"/>
      <c r="G998" s="19"/>
    </row>
    <row r="999" ht="15.75" customHeight="1">
      <c r="A999" s="249"/>
      <c r="C999" s="250"/>
      <c r="G999" s="19"/>
    </row>
    <row r="1000" ht="15.75" customHeight="1">
      <c r="A1000" s="249"/>
      <c r="C1000" s="250"/>
      <c r="G1000" s="19"/>
    </row>
    <row r="1001" ht="15.75" customHeight="1">
      <c r="A1001" s="249"/>
      <c r="C1001" s="250"/>
      <c r="G1001" s="19"/>
    </row>
    <row r="1002" ht="15.75" customHeight="1">
      <c r="A1002" s="249"/>
      <c r="C1002" s="250"/>
      <c r="G1002" s="19"/>
    </row>
    <row r="1003" ht="15.75" customHeight="1">
      <c r="A1003" s="249"/>
      <c r="C1003" s="250"/>
      <c r="G1003" s="19"/>
    </row>
    <row r="1004" ht="15.75" customHeight="1">
      <c r="A1004" s="249"/>
      <c r="C1004" s="250"/>
      <c r="G1004" s="19"/>
    </row>
    <row r="1005" ht="15.75" customHeight="1">
      <c r="A1005" s="249"/>
      <c r="C1005" s="250"/>
      <c r="G1005" s="19"/>
    </row>
    <row r="1006" ht="15.75" customHeight="1">
      <c r="A1006" s="249"/>
      <c r="C1006" s="250"/>
      <c r="G1006" s="19"/>
    </row>
    <row r="1007" ht="15.75" customHeight="1">
      <c r="A1007" s="249"/>
      <c r="C1007" s="250"/>
      <c r="G1007" s="19"/>
    </row>
    <row r="1008" ht="15.75" customHeight="1">
      <c r="A1008" s="249"/>
      <c r="C1008" s="250"/>
      <c r="G1008" s="19"/>
    </row>
    <row r="1009" ht="15.75" customHeight="1">
      <c r="A1009" s="249"/>
      <c r="C1009" s="250"/>
      <c r="G1009" s="19"/>
    </row>
    <row r="1010" ht="15.75" customHeight="1">
      <c r="A1010" s="249"/>
      <c r="C1010" s="250"/>
      <c r="G1010" s="19"/>
    </row>
    <row r="1011" ht="15.75" customHeight="1">
      <c r="A1011" s="249"/>
      <c r="C1011" s="250"/>
      <c r="G1011" s="19"/>
    </row>
    <row r="1012" ht="15.75" customHeight="1">
      <c r="A1012" s="249"/>
      <c r="C1012" s="250"/>
      <c r="G1012" s="19"/>
    </row>
    <row r="1013" ht="15.75" customHeight="1">
      <c r="A1013" s="249"/>
      <c r="C1013" s="250"/>
      <c r="G1013" s="19"/>
    </row>
    <row r="1014" ht="15.75" customHeight="1">
      <c r="A1014" s="249"/>
      <c r="C1014" s="250"/>
      <c r="G1014" s="19"/>
    </row>
    <row r="1015" ht="15.75" customHeight="1">
      <c r="A1015" s="249"/>
      <c r="C1015" s="250"/>
      <c r="G1015" s="19"/>
    </row>
    <row r="1016" ht="15.75" customHeight="1">
      <c r="A1016" s="249"/>
      <c r="C1016" s="250"/>
      <c r="G1016" s="19"/>
    </row>
    <row r="1017" ht="15.75" customHeight="1">
      <c r="A1017" s="249"/>
      <c r="C1017" s="250"/>
      <c r="G1017" s="19"/>
    </row>
    <row r="1018" ht="15.75" customHeight="1">
      <c r="A1018" s="249"/>
      <c r="C1018" s="250"/>
      <c r="G1018" s="19"/>
    </row>
    <row r="1019" ht="15.75" customHeight="1">
      <c r="A1019" s="249"/>
      <c r="C1019" s="250"/>
      <c r="G1019" s="19"/>
    </row>
    <row r="1020" ht="15.75" customHeight="1">
      <c r="A1020" s="249"/>
      <c r="C1020" s="250"/>
      <c r="G1020" s="19"/>
    </row>
    <row r="1021" ht="15.75" customHeight="1">
      <c r="A1021" s="249"/>
      <c r="C1021" s="250"/>
      <c r="G1021" s="19"/>
    </row>
    <row r="1022" ht="15.75" customHeight="1">
      <c r="A1022" s="249"/>
      <c r="C1022" s="250"/>
      <c r="G1022" s="19"/>
    </row>
    <row r="1023" ht="15.75" customHeight="1">
      <c r="A1023" s="249"/>
      <c r="C1023" s="250"/>
      <c r="G1023" s="19"/>
    </row>
    <row r="1024" ht="15.75" customHeight="1">
      <c r="A1024" s="249"/>
      <c r="C1024" s="250"/>
      <c r="G1024" s="19"/>
    </row>
    <row r="1025" ht="15.75" customHeight="1">
      <c r="A1025" s="249"/>
      <c r="C1025" s="250"/>
      <c r="G1025" s="19"/>
    </row>
    <row r="1026" ht="15.75" customHeight="1">
      <c r="A1026" s="249"/>
      <c r="C1026" s="250"/>
      <c r="G1026" s="19"/>
    </row>
    <row r="1027" ht="15.75" customHeight="1">
      <c r="A1027" s="249"/>
      <c r="C1027" s="250"/>
      <c r="G1027" s="19"/>
    </row>
    <row r="1028" ht="15.75" customHeight="1">
      <c r="A1028" s="249"/>
      <c r="C1028" s="250"/>
      <c r="G1028" s="19"/>
    </row>
    <row r="1029" ht="15.75" customHeight="1">
      <c r="A1029" s="249"/>
      <c r="C1029" s="250"/>
      <c r="G1029" s="19"/>
    </row>
    <row r="1030" ht="15.75" customHeight="1">
      <c r="A1030" s="249"/>
      <c r="C1030" s="250"/>
      <c r="G1030" s="19"/>
    </row>
    <row r="1031" ht="15.75" customHeight="1">
      <c r="A1031" s="249"/>
      <c r="C1031" s="250"/>
      <c r="G1031" s="19"/>
    </row>
    <row r="1032" ht="15.75" customHeight="1">
      <c r="A1032" s="249"/>
      <c r="C1032" s="250"/>
    </row>
    <row r="1033" ht="15.75" customHeight="1">
      <c r="A1033" s="249"/>
      <c r="C1033" s="250"/>
    </row>
    <row r="1034" ht="15.75" customHeight="1">
      <c r="A1034" s="249"/>
      <c r="C1034" s="250"/>
    </row>
    <row r="1035" ht="15.75" customHeight="1">
      <c r="A1035" s="249"/>
      <c r="C1035" s="250"/>
    </row>
    <row r="1036" ht="15.75" customHeight="1">
      <c r="A1036" s="249"/>
      <c r="C1036" s="250"/>
    </row>
    <row r="1037" ht="15.75" customHeight="1">
      <c r="A1037" s="249"/>
      <c r="C1037" s="250"/>
    </row>
  </sheetData>
  <mergeCells count="1">
    <mergeCell ref="H512:I512"/>
  </mergeCells>
  <conditionalFormatting sqref="G1:G2 G4:G5 G7:G1037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43"/>
    <col customWidth="1" min="6" max="6" width="12.29"/>
    <col customWidth="1" min="7" max="7" width="12.86"/>
    <col customWidth="1" min="8" max="8" width="11.86"/>
    <col customWidth="1" min="9" max="11" width="12.86"/>
    <col customWidth="1" min="12" max="12" width="15.71"/>
    <col customWidth="1" min="13" max="13" width="3.43"/>
    <col customWidth="1" min="14" max="14" width="11.43"/>
    <col customWidth="1" min="15" max="15" width="18.0"/>
    <col customWidth="1" min="16" max="16" width="11.43"/>
    <col customWidth="1" min="17" max="27" width="10.0"/>
  </cols>
  <sheetData>
    <row r="1" ht="12.0" customHeight="1">
      <c r="A1" s="251"/>
      <c r="B1" s="252"/>
      <c r="C1" s="253"/>
      <c r="D1" s="254"/>
      <c r="E1" s="255"/>
      <c r="F1" s="256" t="s">
        <v>1</v>
      </c>
      <c r="G1" s="257"/>
      <c r="H1" s="257" t="s">
        <v>177</v>
      </c>
      <c r="I1" s="258"/>
      <c r="J1" s="255"/>
      <c r="K1" s="255"/>
      <c r="L1" s="259"/>
      <c r="M1" s="260"/>
      <c r="N1" s="255"/>
      <c r="O1" s="255"/>
      <c r="P1" s="255"/>
    </row>
    <row r="2" ht="12.0" customHeight="1">
      <c r="A2" s="261"/>
      <c r="B2" s="255"/>
      <c r="C2" s="253"/>
      <c r="D2" s="254"/>
      <c r="E2" s="255"/>
      <c r="F2" s="255"/>
      <c r="G2" s="255"/>
      <c r="H2" s="255"/>
      <c r="I2" s="255"/>
      <c r="J2" s="255"/>
      <c r="K2" s="255"/>
      <c r="L2" s="262">
        <f>L38</f>
        <v>46222343.97</v>
      </c>
      <c r="M2" s="260"/>
      <c r="N2" s="255"/>
      <c r="O2" s="255"/>
      <c r="P2" s="255"/>
    </row>
    <row r="3" ht="12.0" customHeight="1">
      <c r="A3" s="263" t="s">
        <v>178</v>
      </c>
      <c r="B3" s="263" t="s">
        <v>8</v>
      </c>
      <c r="C3" s="263" t="s">
        <v>179</v>
      </c>
      <c r="D3" s="264" t="s">
        <v>180</v>
      </c>
      <c r="E3" s="265" t="s">
        <v>181</v>
      </c>
      <c r="F3" s="265" t="s">
        <v>182</v>
      </c>
      <c r="G3" s="265" t="s">
        <v>183</v>
      </c>
      <c r="H3" s="265" t="s">
        <v>184</v>
      </c>
      <c r="I3" s="265" t="s">
        <v>185</v>
      </c>
      <c r="J3" s="265" t="s">
        <v>186</v>
      </c>
      <c r="K3" s="265" t="s">
        <v>187</v>
      </c>
      <c r="L3" s="266" t="s">
        <v>188</v>
      </c>
      <c r="M3" s="267"/>
      <c r="N3" s="268" t="s">
        <v>189</v>
      </c>
      <c r="O3" s="268" t="s">
        <v>190</v>
      </c>
      <c r="P3" s="268" t="s">
        <v>8</v>
      </c>
    </row>
    <row r="4" ht="13.5" customHeight="1">
      <c r="A4" s="269" t="s">
        <v>191</v>
      </c>
      <c r="B4" s="270">
        <v>45352.0</v>
      </c>
      <c r="C4" s="271">
        <v>536660.0</v>
      </c>
      <c r="D4" s="272">
        <v>556534.0</v>
      </c>
      <c r="E4" s="271">
        <v>194750.0</v>
      </c>
      <c r="F4" s="273"/>
      <c r="G4" s="271">
        <v>30100.0</v>
      </c>
      <c r="H4" s="271">
        <v>214800.0</v>
      </c>
      <c r="I4" s="273"/>
      <c r="J4" s="273"/>
      <c r="K4" s="273"/>
      <c r="L4" s="273">
        <f t="shared" ref="L4:L5" si="1">SUM(C4:I4)</f>
        <v>1532844</v>
      </c>
      <c r="M4" s="274"/>
      <c r="N4" s="275"/>
      <c r="O4" s="275"/>
      <c r="P4" s="276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</row>
    <row r="5" ht="12.0" customHeight="1">
      <c r="A5" s="269" t="s">
        <v>192</v>
      </c>
      <c r="B5" s="270">
        <v>45353.0</v>
      </c>
      <c r="C5" s="271">
        <v>229200.0</v>
      </c>
      <c r="D5" s="272">
        <v>285000.0</v>
      </c>
      <c r="E5" s="271">
        <v>142400.0</v>
      </c>
      <c r="F5" s="271">
        <v>68450.0</v>
      </c>
      <c r="G5" s="271">
        <v>174600.0</v>
      </c>
      <c r="H5" s="271">
        <v>145800.0</v>
      </c>
      <c r="I5" s="273"/>
      <c r="J5" s="273"/>
      <c r="K5" s="273"/>
      <c r="L5" s="273">
        <f t="shared" si="1"/>
        <v>1045450</v>
      </c>
      <c r="M5" s="274"/>
      <c r="N5" s="275"/>
      <c r="O5" s="275"/>
      <c r="P5" s="276"/>
      <c r="Q5" s="260"/>
      <c r="R5" s="260"/>
      <c r="S5" s="260"/>
      <c r="T5" s="260"/>
      <c r="U5" s="260"/>
      <c r="V5" s="260"/>
      <c r="W5" s="260"/>
      <c r="X5" s="260"/>
      <c r="Y5" s="260"/>
      <c r="Z5" s="260"/>
      <c r="AA5" s="260"/>
    </row>
    <row r="6" ht="12.0" customHeight="1">
      <c r="A6" s="269" t="s">
        <v>193</v>
      </c>
      <c r="B6" s="270">
        <v>45354.0</v>
      </c>
      <c r="C6" s="271">
        <v>891334.0</v>
      </c>
      <c r="D6" s="272">
        <v>186633.0</v>
      </c>
      <c r="E6" s="271">
        <v>424983.0</v>
      </c>
      <c r="F6" s="271">
        <v>35700.0</v>
      </c>
      <c r="G6" s="271">
        <v>106000.0</v>
      </c>
      <c r="H6" s="271">
        <v>109850.0</v>
      </c>
      <c r="I6" s="273"/>
      <c r="J6" s="273"/>
      <c r="K6" s="273"/>
      <c r="L6" s="273">
        <f t="shared" ref="L6:L38" si="2">SUM(C6:K6)</f>
        <v>1754500</v>
      </c>
      <c r="M6" s="274"/>
      <c r="N6" s="275"/>
      <c r="O6" s="275"/>
      <c r="P6" s="276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</row>
    <row r="7" ht="12.0" customHeight="1">
      <c r="A7" s="269" t="s">
        <v>194</v>
      </c>
      <c r="B7" s="270">
        <v>45355.0</v>
      </c>
      <c r="C7" s="271">
        <v>429900.0</v>
      </c>
      <c r="D7" s="272">
        <v>317000.0</v>
      </c>
      <c r="E7" s="271">
        <v>231700.0</v>
      </c>
      <c r="F7" s="273"/>
      <c r="G7" s="271">
        <v>52800.0</v>
      </c>
      <c r="H7" s="271">
        <v>75600.0</v>
      </c>
      <c r="I7" s="271">
        <v>27700.0</v>
      </c>
      <c r="J7" s="273"/>
      <c r="K7" s="271">
        <v>20600.0</v>
      </c>
      <c r="L7" s="273">
        <f t="shared" si="2"/>
        <v>1155300</v>
      </c>
      <c r="M7" s="274"/>
      <c r="N7" s="275"/>
      <c r="O7" s="275"/>
      <c r="P7" s="277"/>
    </row>
    <row r="8" ht="12.0" customHeight="1">
      <c r="A8" s="269" t="s">
        <v>195</v>
      </c>
      <c r="B8" s="270">
        <v>45356.0</v>
      </c>
      <c r="C8" s="271">
        <v>707300.0</v>
      </c>
      <c r="D8" s="272">
        <v>123800.0</v>
      </c>
      <c r="E8" s="271">
        <v>222000.0</v>
      </c>
      <c r="F8" s="273"/>
      <c r="G8" s="271">
        <v>363000.0</v>
      </c>
      <c r="H8" s="271">
        <v>185800.0</v>
      </c>
      <c r="I8" s="273"/>
      <c r="J8" s="273"/>
      <c r="K8" s="273"/>
      <c r="L8" s="273">
        <f t="shared" si="2"/>
        <v>1601900</v>
      </c>
      <c r="M8" s="274"/>
      <c r="N8" s="275"/>
      <c r="O8" s="275"/>
      <c r="P8" s="277"/>
    </row>
    <row r="9" ht="12.0" customHeight="1">
      <c r="A9" s="269" t="s">
        <v>196</v>
      </c>
      <c r="B9" s="270">
        <v>45357.0</v>
      </c>
      <c r="C9" s="271">
        <v>530350.0</v>
      </c>
      <c r="D9" s="272">
        <v>193700.0</v>
      </c>
      <c r="E9" s="271">
        <v>96900.0</v>
      </c>
      <c r="F9" s="273"/>
      <c r="G9" s="271">
        <v>84900.0</v>
      </c>
      <c r="H9" s="271">
        <v>140800.0</v>
      </c>
      <c r="I9" s="273"/>
      <c r="J9" s="273"/>
      <c r="K9" s="273"/>
      <c r="L9" s="273">
        <f t="shared" si="2"/>
        <v>1046650</v>
      </c>
      <c r="M9" s="274"/>
      <c r="N9" s="275"/>
      <c r="O9" s="275"/>
      <c r="P9" s="277"/>
    </row>
    <row r="10" ht="12.0" customHeight="1">
      <c r="A10" s="269" t="s">
        <v>197</v>
      </c>
      <c r="B10" s="270">
        <v>45358.0</v>
      </c>
      <c r="C10" s="271">
        <v>780225.0</v>
      </c>
      <c r="D10" s="272">
        <v>281200.0</v>
      </c>
      <c r="E10" s="271">
        <v>385350.0</v>
      </c>
      <c r="F10" s="273"/>
      <c r="G10" s="271">
        <v>244775.0</v>
      </c>
      <c r="H10" s="271">
        <v>132350.0</v>
      </c>
      <c r="I10" s="273"/>
      <c r="J10" s="273"/>
      <c r="K10" s="271">
        <v>16500.0</v>
      </c>
      <c r="L10" s="273">
        <f t="shared" si="2"/>
        <v>1840400</v>
      </c>
      <c r="M10" s="274"/>
      <c r="N10" s="275"/>
      <c r="O10" s="275"/>
      <c r="P10" s="277"/>
    </row>
    <row r="11" ht="12.0" customHeight="1">
      <c r="A11" s="269" t="s">
        <v>191</v>
      </c>
      <c r="B11" s="270">
        <v>45359.0</v>
      </c>
      <c r="C11" s="271">
        <v>725213.0</v>
      </c>
      <c r="D11" s="272">
        <v>422260.0</v>
      </c>
      <c r="E11" s="271">
        <v>105134.0</v>
      </c>
      <c r="F11" s="273"/>
      <c r="G11" s="271">
        <v>181993.0</v>
      </c>
      <c r="H11" s="271">
        <v>168100.0</v>
      </c>
      <c r="I11" s="273"/>
      <c r="J11" s="273"/>
      <c r="K11" s="271">
        <v>17600.0</v>
      </c>
      <c r="L11" s="273">
        <f t="shared" si="2"/>
        <v>1620300</v>
      </c>
      <c r="M11" s="274"/>
      <c r="N11" s="275"/>
      <c r="O11" s="275"/>
      <c r="P11" s="277"/>
    </row>
    <row r="12" ht="12.0" customHeight="1">
      <c r="A12" s="269" t="s">
        <v>192</v>
      </c>
      <c r="B12" s="270">
        <v>45360.0</v>
      </c>
      <c r="C12" s="278">
        <v>387300.0</v>
      </c>
      <c r="D12" s="279">
        <v>364700.0</v>
      </c>
      <c r="E12" s="278">
        <v>198950.0</v>
      </c>
      <c r="F12" s="280"/>
      <c r="G12" s="278">
        <v>125950.0</v>
      </c>
      <c r="H12" s="278">
        <v>95800.0</v>
      </c>
      <c r="I12" s="280"/>
      <c r="J12" s="280"/>
      <c r="K12" s="280"/>
      <c r="L12" s="275">
        <f t="shared" si="2"/>
        <v>1172700</v>
      </c>
      <c r="M12" s="274"/>
      <c r="N12" s="275"/>
      <c r="O12" s="275"/>
      <c r="P12" s="277"/>
    </row>
    <row r="13" ht="12.0" customHeight="1">
      <c r="A13" s="269" t="s">
        <v>193</v>
      </c>
      <c r="B13" s="270">
        <v>45361.0</v>
      </c>
      <c r="C13" s="278">
        <v>680800.0</v>
      </c>
      <c r="D13" s="279">
        <v>356700.0</v>
      </c>
      <c r="E13" s="278">
        <v>123300.0</v>
      </c>
      <c r="F13" s="280"/>
      <c r="G13" s="278">
        <v>138900.0</v>
      </c>
      <c r="H13" s="278">
        <v>26200.0</v>
      </c>
      <c r="I13" s="278">
        <v>34400.0</v>
      </c>
      <c r="J13" s="280"/>
      <c r="K13" s="278">
        <v>7100.0</v>
      </c>
      <c r="L13" s="275">
        <f t="shared" si="2"/>
        <v>1367400</v>
      </c>
      <c r="M13" s="274"/>
      <c r="N13" s="275"/>
      <c r="O13" s="275"/>
      <c r="P13" s="277"/>
    </row>
    <row r="14" ht="12.0" customHeight="1">
      <c r="A14" s="269" t="s">
        <v>194</v>
      </c>
      <c r="B14" s="270">
        <v>45362.0</v>
      </c>
      <c r="C14" s="278">
        <v>490450.0</v>
      </c>
      <c r="D14" s="279">
        <v>116650.0</v>
      </c>
      <c r="E14" s="278">
        <v>83900.0</v>
      </c>
      <c r="F14" s="280"/>
      <c r="G14" s="278">
        <v>195400.0</v>
      </c>
      <c r="H14" s="278">
        <v>139700.0</v>
      </c>
      <c r="I14" s="280"/>
      <c r="J14" s="280"/>
      <c r="K14" s="278">
        <v>86400.0</v>
      </c>
      <c r="L14" s="275">
        <f t="shared" si="2"/>
        <v>1112500</v>
      </c>
      <c r="M14" s="274"/>
      <c r="N14" s="275"/>
      <c r="O14" s="275"/>
      <c r="P14" s="277"/>
    </row>
    <row r="15" ht="12.0" customHeight="1">
      <c r="A15" s="269" t="s">
        <v>195</v>
      </c>
      <c r="B15" s="270">
        <v>45363.0</v>
      </c>
      <c r="C15" s="278">
        <v>797800.0</v>
      </c>
      <c r="D15" s="279">
        <v>88100.0</v>
      </c>
      <c r="E15" s="278">
        <v>95000.0</v>
      </c>
      <c r="F15" s="280"/>
      <c r="G15" s="278">
        <v>222800.0</v>
      </c>
      <c r="H15" s="278">
        <v>138400.0</v>
      </c>
      <c r="I15" s="280"/>
      <c r="J15" s="280"/>
      <c r="K15" s="278">
        <v>71500.0</v>
      </c>
      <c r="L15" s="275">
        <f t="shared" si="2"/>
        <v>1413600</v>
      </c>
      <c r="M15" s="274">
        <v>1912.5</v>
      </c>
      <c r="N15" s="275"/>
      <c r="O15" s="275"/>
      <c r="P15" s="277"/>
    </row>
    <row r="16" ht="12.0" customHeight="1">
      <c r="A16" s="269" t="s">
        <v>196</v>
      </c>
      <c r="B16" s="270">
        <v>45364.0</v>
      </c>
      <c r="C16" s="278">
        <v>231500.0</v>
      </c>
      <c r="D16" s="279">
        <v>103700.0</v>
      </c>
      <c r="E16" s="278">
        <v>321900.0</v>
      </c>
      <c r="F16" s="280"/>
      <c r="G16" s="278">
        <v>181600.0</v>
      </c>
      <c r="H16" s="278">
        <v>431900.0</v>
      </c>
      <c r="I16" s="280"/>
      <c r="J16" s="280"/>
      <c r="K16" s="278">
        <v>129100.0</v>
      </c>
      <c r="L16" s="275">
        <f t="shared" si="2"/>
        <v>1399700</v>
      </c>
      <c r="M16" s="274">
        <v>1912.5</v>
      </c>
      <c r="N16" s="275"/>
      <c r="O16" s="275"/>
      <c r="P16" s="277"/>
    </row>
    <row r="17" ht="12.0" customHeight="1">
      <c r="A17" s="269" t="s">
        <v>197</v>
      </c>
      <c r="B17" s="270">
        <v>45365.0</v>
      </c>
      <c r="C17" s="278">
        <v>565000.0</v>
      </c>
      <c r="D17" s="279">
        <v>214100.0</v>
      </c>
      <c r="E17" s="278">
        <v>257400.0</v>
      </c>
      <c r="F17" s="280"/>
      <c r="G17" s="278">
        <v>578900.0</v>
      </c>
      <c r="H17" s="278">
        <v>394800.0</v>
      </c>
      <c r="I17" s="280"/>
      <c r="J17" s="280"/>
      <c r="K17" s="278">
        <v>19000.0</v>
      </c>
      <c r="L17" s="275">
        <f t="shared" si="2"/>
        <v>2029200</v>
      </c>
      <c r="M17" s="274"/>
      <c r="N17" s="275"/>
      <c r="O17" s="275"/>
      <c r="P17" s="277"/>
    </row>
    <row r="18" ht="12.0" customHeight="1">
      <c r="A18" s="269" t="s">
        <v>191</v>
      </c>
      <c r="B18" s="270">
        <v>45366.0</v>
      </c>
      <c r="C18" s="278">
        <v>768700.0</v>
      </c>
      <c r="D18" s="279">
        <v>363700.0</v>
      </c>
      <c r="E18" s="278">
        <v>188300.0</v>
      </c>
      <c r="F18" s="280"/>
      <c r="G18" s="278">
        <v>641900.0</v>
      </c>
      <c r="H18" s="278">
        <v>182400.0</v>
      </c>
      <c r="I18" s="280"/>
      <c r="J18" s="280"/>
      <c r="K18" s="278">
        <v>17200.0</v>
      </c>
      <c r="L18" s="275">
        <f t="shared" si="2"/>
        <v>2162200</v>
      </c>
      <c r="M18" s="274"/>
      <c r="N18" s="275"/>
      <c r="O18" s="275"/>
      <c r="P18" s="277"/>
    </row>
    <row r="19" ht="12.0" customHeight="1">
      <c r="A19" s="269" t="s">
        <v>192</v>
      </c>
      <c r="B19" s="270">
        <v>45367.0</v>
      </c>
      <c r="C19" s="278">
        <v>603000.0</v>
      </c>
      <c r="D19" s="279">
        <v>563000.0</v>
      </c>
      <c r="E19" s="278">
        <v>362250.0</v>
      </c>
      <c r="F19" s="280"/>
      <c r="G19" s="278">
        <v>322550.0</v>
      </c>
      <c r="H19" s="278">
        <v>29799.99</v>
      </c>
      <c r="I19" s="278">
        <v>27700.0</v>
      </c>
      <c r="J19" s="280"/>
      <c r="K19" s="280"/>
      <c r="L19" s="275">
        <f t="shared" si="2"/>
        <v>1908299.99</v>
      </c>
      <c r="M19" s="274"/>
      <c r="N19" s="275"/>
      <c r="O19" s="275"/>
      <c r="P19" s="276"/>
    </row>
    <row r="20" ht="12.0" customHeight="1">
      <c r="A20" s="269" t="s">
        <v>193</v>
      </c>
      <c r="B20" s="270">
        <v>45368.0</v>
      </c>
      <c r="C20" s="278">
        <v>1010700.0</v>
      </c>
      <c r="D20" s="279">
        <v>328500.0</v>
      </c>
      <c r="E20" s="278">
        <v>230200.0</v>
      </c>
      <c r="F20" s="280"/>
      <c r="G20" s="278">
        <v>134700.0</v>
      </c>
      <c r="H20" s="278">
        <v>475000.0</v>
      </c>
      <c r="I20" s="280"/>
      <c r="J20" s="280"/>
      <c r="K20" s="280"/>
      <c r="L20" s="280">
        <f t="shared" si="2"/>
        <v>2179100</v>
      </c>
      <c r="M20" s="274"/>
      <c r="N20" s="275"/>
      <c r="O20" s="275"/>
      <c r="P20" s="276"/>
    </row>
    <row r="21" ht="12.0" customHeight="1">
      <c r="A21" s="269" t="s">
        <v>194</v>
      </c>
      <c r="B21" s="270">
        <v>45369.0</v>
      </c>
      <c r="C21" s="278">
        <v>687825.0</v>
      </c>
      <c r="D21" s="279">
        <v>272125.0</v>
      </c>
      <c r="E21" s="278">
        <v>252225.0</v>
      </c>
      <c r="F21" s="280"/>
      <c r="G21" s="278">
        <v>175225.0</v>
      </c>
      <c r="H21" s="278">
        <v>262400.0</v>
      </c>
      <c r="I21" s="280"/>
      <c r="J21" s="280"/>
      <c r="K21" s="278">
        <v>25100.0</v>
      </c>
      <c r="L21" s="280">
        <f t="shared" si="2"/>
        <v>1674900</v>
      </c>
      <c r="M21" s="274"/>
      <c r="N21" s="275"/>
      <c r="O21" s="275"/>
      <c r="P21" s="276"/>
    </row>
    <row r="22" ht="12.0" customHeight="1">
      <c r="A22" s="269" t="s">
        <v>195</v>
      </c>
      <c r="B22" s="270">
        <v>45370.0</v>
      </c>
      <c r="C22" s="278">
        <v>748400.0</v>
      </c>
      <c r="D22" s="279">
        <v>196300.0</v>
      </c>
      <c r="E22" s="278">
        <v>137700.0</v>
      </c>
      <c r="F22" s="280"/>
      <c r="G22" s="278">
        <v>348300.0</v>
      </c>
      <c r="H22" s="278">
        <v>57000.0</v>
      </c>
      <c r="I22" s="280"/>
      <c r="J22" s="280"/>
      <c r="K22" s="278">
        <v>12000.0</v>
      </c>
      <c r="L22" s="280">
        <f t="shared" si="2"/>
        <v>1499700</v>
      </c>
      <c r="M22" s="274"/>
      <c r="N22" s="275"/>
      <c r="O22" s="275"/>
      <c r="P22" s="276"/>
    </row>
    <row r="23" ht="12.0" customHeight="1">
      <c r="A23" s="269" t="s">
        <v>196</v>
      </c>
      <c r="B23" s="270">
        <v>45371.0</v>
      </c>
      <c r="C23" s="278">
        <v>350200.0</v>
      </c>
      <c r="D23" s="279">
        <v>53200.0</v>
      </c>
      <c r="E23" s="278">
        <v>58600.0</v>
      </c>
      <c r="F23" s="280"/>
      <c r="G23" s="278">
        <v>233800.0</v>
      </c>
      <c r="H23" s="278">
        <v>59500.0</v>
      </c>
      <c r="I23" s="280"/>
      <c r="J23" s="280"/>
      <c r="K23" s="280"/>
      <c r="L23" s="280">
        <f t="shared" si="2"/>
        <v>755300</v>
      </c>
      <c r="M23" s="274"/>
      <c r="N23" s="275"/>
      <c r="O23" s="275"/>
      <c r="P23" s="276"/>
    </row>
    <row r="24" ht="12.0" customHeight="1">
      <c r="A24" s="269" t="s">
        <v>197</v>
      </c>
      <c r="B24" s="270">
        <v>45372.0</v>
      </c>
      <c r="C24" s="278">
        <v>921500.0</v>
      </c>
      <c r="D24" s="279">
        <v>149900.0</v>
      </c>
      <c r="E24" s="278">
        <v>177300.0</v>
      </c>
      <c r="F24" s="280"/>
      <c r="G24" s="278">
        <v>180800.0</v>
      </c>
      <c r="H24" s="278">
        <v>207699.99</v>
      </c>
      <c r="I24" s="280"/>
      <c r="J24" s="280"/>
      <c r="K24" s="280"/>
      <c r="L24" s="280">
        <f t="shared" si="2"/>
        <v>1637199.99</v>
      </c>
      <c r="M24" s="274"/>
      <c r="N24" s="275"/>
      <c r="O24" s="275"/>
      <c r="P24" s="276"/>
    </row>
    <row r="25" ht="12.0" customHeight="1">
      <c r="A25" s="269" t="s">
        <v>191</v>
      </c>
      <c r="B25" s="270">
        <v>45373.0</v>
      </c>
      <c r="C25" s="278">
        <v>651100.0</v>
      </c>
      <c r="D25" s="279">
        <v>251350.0</v>
      </c>
      <c r="E25" s="278">
        <v>445450.0</v>
      </c>
      <c r="F25" s="280"/>
      <c r="G25" s="278">
        <v>526800.0</v>
      </c>
      <c r="H25" s="278">
        <v>48700.0</v>
      </c>
      <c r="I25" s="278">
        <v>42300.0</v>
      </c>
      <c r="J25" s="280"/>
      <c r="K25" s="278">
        <v>47500.0</v>
      </c>
      <c r="L25" s="280">
        <f t="shared" si="2"/>
        <v>2013200</v>
      </c>
      <c r="M25" s="274"/>
      <c r="N25" s="275"/>
      <c r="O25" s="275"/>
      <c r="P25" s="276"/>
    </row>
    <row r="26" ht="12.0" customHeight="1">
      <c r="A26" s="269" t="s">
        <v>192</v>
      </c>
      <c r="B26" s="270">
        <v>45374.0</v>
      </c>
      <c r="C26" s="278">
        <v>332150.0</v>
      </c>
      <c r="D26" s="279">
        <v>608450.0</v>
      </c>
      <c r="E26" s="278">
        <v>102400.0</v>
      </c>
      <c r="F26" s="280"/>
      <c r="G26" s="278">
        <v>117100.0</v>
      </c>
      <c r="H26" s="278">
        <v>421600.0</v>
      </c>
      <c r="I26" s="280"/>
      <c r="J26" s="280"/>
      <c r="K26" s="280"/>
      <c r="L26" s="280">
        <f t="shared" si="2"/>
        <v>1581700</v>
      </c>
      <c r="M26" s="274"/>
      <c r="N26" s="275"/>
      <c r="O26" s="275"/>
      <c r="P26" s="276"/>
    </row>
    <row r="27" ht="12.0" customHeight="1">
      <c r="A27" s="269" t="s">
        <v>193</v>
      </c>
      <c r="B27" s="270">
        <v>45375.0</v>
      </c>
      <c r="C27" s="271">
        <v>640700.0</v>
      </c>
      <c r="D27" s="272">
        <v>373150.0</v>
      </c>
      <c r="E27" s="271">
        <v>189400.0</v>
      </c>
      <c r="F27" s="271">
        <v>35700.0</v>
      </c>
      <c r="G27" s="271">
        <v>94750.0</v>
      </c>
      <c r="H27" s="271">
        <v>137600.0</v>
      </c>
      <c r="I27" s="273"/>
      <c r="J27" s="273"/>
      <c r="K27" s="273"/>
      <c r="L27" s="280">
        <f t="shared" si="2"/>
        <v>1471300</v>
      </c>
      <c r="M27" s="281"/>
      <c r="N27" s="273"/>
      <c r="O27" s="273"/>
      <c r="P27" s="282"/>
      <c r="Q27" s="237"/>
      <c r="R27" s="237"/>
      <c r="S27" s="237"/>
      <c r="T27" s="237"/>
      <c r="U27" s="237"/>
      <c r="V27" s="237"/>
      <c r="W27" s="237"/>
      <c r="X27" s="237"/>
      <c r="Y27" s="237"/>
      <c r="Z27" s="237"/>
      <c r="AA27" s="237"/>
    </row>
    <row r="28" ht="12.0" customHeight="1">
      <c r="A28" s="269" t="s">
        <v>194</v>
      </c>
      <c r="B28" s="270">
        <v>45376.0</v>
      </c>
      <c r="C28" s="271">
        <v>521000.0</v>
      </c>
      <c r="D28" s="272">
        <v>214900.0</v>
      </c>
      <c r="E28" s="271">
        <v>86600.0</v>
      </c>
      <c r="F28" s="273"/>
      <c r="G28" s="271">
        <v>55300.0</v>
      </c>
      <c r="H28" s="271">
        <v>38000.0</v>
      </c>
      <c r="I28" s="273"/>
      <c r="J28" s="273"/>
      <c r="K28" s="271">
        <v>9500.0</v>
      </c>
      <c r="L28" s="280">
        <f t="shared" si="2"/>
        <v>925300</v>
      </c>
      <c r="M28" s="281"/>
      <c r="N28" s="273"/>
      <c r="O28" s="273"/>
      <c r="P28" s="282"/>
      <c r="Q28" s="237"/>
      <c r="R28" s="237"/>
      <c r="S28" s="237"/>
      <c r="T28" s="237"/>
      <c r="U28" s="237"/>
      <c r="V28" s="237"/>
      <c r="W28" s="237"/>
      <c r="X28" s="237"/>
      <c r="Y28" s="237"/>
      <c r="Z28" s="237"/>
      <c r="AA28" s="237"/>
    </row>
    <row r="29" ht="12.0" customHeight="1">
      <c r="A29" s="269" t="s">
        <v>195</v>
      </c>
      <c r="B29" s="270">
        <v>45377.0</v>
      </c>
      <c r="C29" s="271">
        <v>682100.0</v>
      </c>
      <c r="D29" s="272">
        <v>152700.0</v>
      </c>
      <c r="E29" s="271">
        <v>128600.0</v>
      </c>
      <c r="F29" s="273"/>
      <c r="G29" s="271">
        <v>362000.0</v>
      </c>
      <c r="H29" s="271">
        <v>320500.0</v>
      </c>
      <c r="I29" s="273"/>
      <c r="J29" s="273"/>
      <c r="K29" s="271">
        <v>85500.0</v>
      </c>
      <c r="L29" s="273">
        <f t="shared" si="2"/>
        <v>1731400</v>
      </c>
      <c r="M29" s="281"/>
      <c r="N29" s="273"/>
      <c r="O29" s="273"/>
      <c r="P29" s="276"/>
    </row>
    <row r="30" ht="12.0" customHeight="1">
      <c r="A30" s="269" t="s">
        <v>196</v>
      </c>
      <c r="B30" s="270">
        <v>45378.0</v>
      </c>
      <c r="C30" s="278">
        <v>566700.0</v>
      </c>
      <c r="D30" s="279">
        <v>267300.0</v>
      </c>
      <c r="E30" s="278">
        <v>166700.0</v>
      </c>
      <c r="F30" s="280"/>
      <c r="G30" s="278">
        <v>167100.0</v>
      </c>
      <c r="H30" s="278">
        <v>461500.0</v>
      </c>
      <c r="I30" s="280"/>
      <c r="J30" s="280"/>
      <c r="K30" s="278">
        <v>95000.0</v>
      </c>
      <c r="L30" s="280">
        <f t="shared" si="2"/>
        <v>1724300</v>
      </c>
      <c r="M30" s="274"/>
      <c r="N30" s="275"/>
      <c r="O30" s="275"/>
      <c r="P30" s="276"/>
    </row>
    <row r="31" ht="12.0" customHeight="1">
      <c r="A31" s="269" t="s">
        <v>197</v>
      </c>
      <c r="B31" s="270">
        <v>45379.0</v>
      </c>
      <c r="C31" s="278">
        <v>439900.0</v>
      </c>
      <c r="D31" s="279">
        <v>331400.0</v>
      </c>
      <c r="E31" s="278">
        <v>175500.0</v>
      </c>
      <c r="F31" s="280"/>
      <c r="G31" s="278">
        <v>88700.0</v>
      </c>
      <c r="H31" s="278">
        <v>153700.0</v>
      </c>
      <c r="I31" s="280"/>
      <c r="J31" s="280"/>
      <c r="K31" s="278">
        <v>19900.0</v>
      </c>
      <c r="L31" s="280">
        <f t="shared" si="2"/>
        <v>1209100</v>
      </c>
      <c r="M31" s="274"/>
      <c r="N31" s="275"/>
      <c r="O31" s="275"/>
      <c r="P31" s="276"/>
    </row>
    <row r="32" ht="12.0" customHeight="1">
      <c r="A32" s="269" t="s">
        <v>191</v>
      </c>
      <c r="B32" s="270">
        <v>45380.0</v>
      </c>
      <c r="C32" s="278">
        <v>307400.0</v>
      </c>
      <c r="D32" s="279">
        <v>150200.0</v>
      </c>
      <c r="E32" s="278">
        <v>32900.0</v>
      </c>
      <c r="F32" s="280"/>
      <c r="G32" s="278">
        <v>225600.0</v>
      </c>
      <c r="H32" s="278">
        <v>25700.0</v>
      </c>
      <c r="I32" s="280"/>
      <c r="J32" s="280"/>
      <c r="K32" s="280"/>
      <c r="L32" s="280">
        <f t="shared" si="2"/>
        <v>741800</v>
      </c>
      <c r="M32" s="274"/>
      <c r="N32" s="275"/>
      <c r="O32" s="275"/>
      <c r="P32" s="276"/>
    </row>
    <row r="33" ht="12.0" customHeight="1">
      <c r="A33" s="269" t="s">
        <v>192</v>
      </c>
      <c r="B33" s="270">
        <v>45381.0</v>
      </c>
      <c r="C33" s="278">
        <v>486310.0</v>
      </c>
      <c r="D33" s="279">
        <v>440340.0</v>
      </c>
      <c r="E33" s="278">
        <v>508350.0</v>
      </c>
      <c r="F33" s="278">
        <v>91200.0</v>
      </c>
      <c r="G33" s="278">
        <v>63100.0</v>
      </c>
      <c r="H33" s="278">
        <v>101500.0</v>
      </c>
      <c r="I33" s="278">
        <v>46100.0</v>
      </c>
      <c r="J33" s="280"/>
      <c r="K33" s="280"/>
      <c r="L33" s="280">
        <f t="shared" si="2"/>
        <v>1736900</v>
      </c>
      <c r="M33" s="274"/>
      <c r="N33" s="275"/>
      <c r="O33" s="275"/>
      <c r="P33" s="276"/>
    </row>
    <row r="34" ht="12.0" customHeight="1">
      <c r="A34" s="269" t="s">
        <v>193</v>
      </c>
      <c r="B34" s="270">
        <v>45382.0</v>
      </c>
      <c r="C34" s="278">
        <v>500900.0</v>
      </c>
      <c r="D34" s="279">
        <v>280900.0</v>
      </c>
      <c r="E34" s="278">
        <v>23000.0</v>
      </c>
      <c r="F34" s="280"/>
      <c r="G34" s="278">
        <v>265000.0</v>
      </c>
      <c r="H34" s="278">
        <v>108399.99</v>
      </c>
      <c r="I34" s="280"/>
      <c r="J34" s="280"/>
      <c r="K34" s="280"/>
      <c r="L34" s="280">
        <f t="shared" si="2"/>
        <v>1178199.99</v>
      </c>
      <c r="M34" s="274"/>
      <c r="N34" s="275"/>
      <c r="O34" s="275"/>
      <c r="P34" s="276"/>
    </row>
    <row r="35" ht="12.0" customHeight="1">
      <c r="A35" s="269" t="s">
        <v>194</v>
      </c>
      <c r="B35" s="270">
        <v>45383.0</v>
      </c>
      <c r="C35" s="280"/>
      <c r="D35" s="283"/>
      <c r="E35" s="280"/>
      <c r="F35" s="280"/>
      <c r="G35" s="280"/>
      <c r="H35" s="280"/>
      <c r="I35" s="280"/>
      <c r="J35" s="280"/>
      <c r="K35" s="280"/>
      <c r="L35" s="280">
        <f t="shared" si="2"/>
        <v>0</v>
      </c>
      <c r="M35" s="274"/>
      <c r="N35" s="275"/>
      <c r="O35" s="275"/>
      <c r="P35" s="276"/>
    </row>
    <row r="36" ht="12.0" customHeight="1">
      <c r="A36" s="269" t="s">
        <v>195</v>
      </c>
      <c r="B36" s="270">
        <v>45384.0</v>
      </c>
      <c r="C36" s="280"/>
      <c r="D36" s="283"/>
      <c r="E36" s="280"/>
      <c r="F36" s="280"/>
      <c r="G36" s="280"/>
      <c r="H36" s="280"/>
      <c r="I36" s="280"/>
      <c r="J36" s="280"/>
      <c r="K36" s="280"/>
      <c r="L36" s="280">
        <f t="shared" si="2"/>
        <v>0</v>
      </c>
      <c r="M36" s="274"/>
      <c r="N36" s="275"/>
      <c r="O36" s="275"/>
      <c r="P36" s="276"/>
    </row>
    <row r="37" ht="12.75" customHeight="1">
      <c r="A37" s="269" t="s">
        <v>196</v>
      </c>
      <c r="B37" s="270">
        <v>45385.0</v>
      </c>
      <c r="C37" s="280"/>
      <c r="D37" s="283"/>
      <c r="E37" s="280"/>
      <c r="F37" s="280"/>
      <c r="G37" s="280"/>
      <c r="H37" s="284"/>
      <c r="I37" s="284"/>
      <c r="J37" s="284"/>
      <c r="K37" s="284"/>
      <c r="L37" s="280">
        <f t="shared" si="2"/>
        <v>0</v>
      </c>
      <c r="M37" s="274"/>
      <c r="N37" s="275"/>
      <c r="O37" s="275"/>
      <c r="P37" s="276"/>
    </row>
    <row r="38" ht="12.75" customHeight="1">
      <c r="A38" s="285" t="s">
        <v>191</v>
      </c>
      <c r="B38" s="286"/>
      <c r="C38" s="287">
        <f t="shared" ref="C38:G38" si="3">SUM(C4:C37)</f>
        <v>18201617</v>
      </c>
      <c r="D38" s="288">
        <f t="shared" si="3"/>
        <v>8607492</v>
      </c>
      <c r="E38" s="287">
        <f t="shared" si="3"/>
        <v>6149142</v>
      </c>
      <c r="F38" s="287">
        <f t="shared" si="3"/>
        <v>231050</v>
      </c>
      <c r="G38" s="289">
        <f t="shared" si="3"/>
        <v>6684443</v>
      </c>
      <c r="H38" s="290">
        <f t="shared" ref="H38:I38" si="4">SUM(H4:H34)</f>
        <v>5490899.97</v>
      </c>
      <c r="I38" s="290">
        <f t="shared" si="4"/>
        <v>178200</v>
      </c>
      <c r="J38" s="290"/>
      <c r="K38" s="290">
        <f>SUM(K4:K34)</f>
        <v>679500</v>
      </c>
      <c r="L38" s="290">
        <f t="shared" si="2"/>
        <v>46222343.97</v>
      </c>
      <c r="M38" s="274"/>
      <c r="N38" s="275"/>
      <c r="O38" s="275"/>
      <c r="P38" s="276"/>
    </row>
    <row r="39" ht="12.75" customHeight="1">
      <c r="A39" s="285" t="s">
        <v>192</v>
      </c>
      <c r="B39" s="291"/>
      <c r="C39" s="253"/>
      <c r="D39" s="254"/>
      <c r="E39" s="255"/>
      <c r="F39" s="255"/>
      <c r="G39" s="255"/>
      <c r="H39" s="255"/>
      <c r="I39" s="255"/>
      <c r="J39" s="255"/>
      <c r="K39" s="255"/>
      <c r="L39" s="292">
        <f>SUM(C38:I38)</f>
        <v>45542843.97</v>
      </c>
      <c r="M39" s="274"/>
      <c r="N39" s="255"/>
      <c r="O39" s="255"/>
      <c r="P39" s="255"/>
    </row>
    <row r="40" ht="12.0" customHeight="1">
      <c r="A40" s="285" t="s">
        <v>191</v>
      </c>
      <c r="B40" s="291"/>
      <c r="C40" s="253"/>
      <c r="D40" s="254"/>
      <c r="E40" s="255"/>
      <c r="F40" s="255"/>
      <c r="G40" s="255"/>
      <c r="H40" s="255"/>
      <c r="I40" s="255"/>
      <c r="J40" s="255"/>
      <c r="K40" s="255"/>
      <c r="L40" s="259"/>
      <c r="M40" s="260"/>
      <c r="N40" s="255"/>
      <c r="O40" s="255"/>
      <c r="P40" s="255"/>
    </row>
    <row r="41" ht="12.0" customHeight="1">
      <c r="A41" s="285" t="s">
        <v>192</v>
      </c>
      <c r="B41" s="291"/>
      <c r="C41" s="253"/>
      <c r="D41" s="254"/>
      <c r="E41" s="255"/>
      <c r="F41" s="255"/>
      <c r="G41" s="255"/>
      <c r="H41" s="255"/>
      <c r="I41" s="255"/>
      <c r="J41" s="255"/>
      <c r="K41" s="255"/>
      <c r="L41" s="259"/>
      <c r="M41" s="260"/>
      <c r="N41" s="255"/>
      <c r="O41" s="255"/>
      <c r="P41" s="255"/>
    </row>
    <row r="42" ht="12.0" customHeight="1">
      <c r="A42" s="285" t="s">
        <v>191</v>
      </c>
      <c r="B42" s="291"/>
      <c r="C42" s="253"/>
      <c r="D42" s="254"/>
      <c r="E42" s="255"/>
      <c r="F42" s="255"/>
      <c r="G42" s="255"/>
      <c r="H42" s="255"/>
      <c r="I42" s="255"/>
      <c r="J42" s="255"/>
      <c r="K42" s="255"/>
      <c r="L42" s="259"/>
      <c r="M42" s="260"/>
      <c r="N42" s="255"/>
      <c r="O42" s="255"/>
      <c r="P42" s="255"/>
    </row>
    <row r="43" ht="12.0" customHeight="1">
      <c r="A43" s="285" t="s">
        <v>192</v>
      </c>
      <c r="B43" s="291"/>
      <c r="C43" s="253"/>
      <c r="D43" s="254"/>
      <c r="E43" s="255"/>
      <c r="F43" s="255"/>
      <c r="G43" s="255"/>
      <c r="H43" s="255"/>
      <c r="I43" s="255"/>
      <c r="J43" s="255"/>
      <c r="K43" s="255"/>
      <c r="L43" s="259"/>
      <c r="M43" s="260"/>
      <c r="N43" s="255"/>
      <c r="O43" s="255"/>
      <c r="P43" s="255"/>
    </row>
    <row r="44" ht="12.0" customHeight="1">
      <c r="A44" s="285" t="s">
        <v>193</v>
      </c>
      <c r="B44" s="291"/>
      <c r="C44" s="253"/>
      <c r="D44" s="254"/>
      <c r="E44" s="255"/>
      <c r="F44" s="255"/>
      <c r="G44" s="255"/>
      <c r="H44" s="255"/>
      <c r="I44" s="255"/>
      <c r="J44" s="255"/>
      <c r="K44" s="255"/>
      <c r="L44" s="259"/>
      <c r="M44" s="260"/>
      <c r="N44" s="255"/>
      <c r="O44" s="255"/>
      <c r="P44" s="255"/>
    </row>
    <row r="45" ht="12.0" customHeight="1">
      <c r="A45" s="285"/>
      <c r="B45" s="291"/>
      <c r="C45" s="253"/>
      <c r="D45" s="254"/>
      <c r="E45" s="255"/>
      <c r="F45" s="255"/>
      <c r="G45" s="255"/>
      <c r="H45" s="255"/>
      <c r="I45" s="255"/>
      <c r="J45" s="255"/>
      <c r="K45" s="255"/>
      <c r="L45" s="259"/>
      <c r="M45" s="260"/>
      <c r="N45" s="255"/>
      <c r="O45" s="255"/>
      <c r="P45" s="255"/>
    </row>
    <row r="46" ht="12.0" customHeight="1">
      <c r="A46" s="285"/>
      <c r="B46" s="291"/>
      <c r="C46" s="253"/>
      <c r="D46" s="254"/>
      <c r="E46" s="255"/>
      <c r="F46" s="255"/>
      <c r="G46" s="255"/>
      <c r="H46" s="255"/>
      <c r="I46" s="255"/>
      <c r="J46" s="255"/>
      <c r="K46" s="255"/>
      <c r="L46" s="259"/>
      <c r="M46" s="260"/>
      <c r="N46" s="255"/>
      <c r="O46" s="255"/>
      <c r="P46" s="255"/>
    </row>
    <row r="47" ht="12.0" customHeight="1">
      <c r="A47" s="285"/>
      <c r="B47" s="291"/>
      <c r="C47" s="253"/>
      <c r="D47" s="254"/>
      <c r="E47" s="255"/>
      <c r="F47" s="255"/>
      <c r="G47" s="255"/>
      <c r="H47" s="255"/>
      <c r="I47" s="255"/>
      <c r="J47" s="255"/>
      <c r="K47" s="255"/>
      <c r="L47" s="259"/>
      <c r="M47" s="260"/>
      <c r="N47" s="255"/>
      <c r="O47" s="255"/>
      <c r="P47" s="255"/>
    </row>
    <row r="48" ht="12.0" customHeight="1">
      <c r="A48" s="251"/>
      <c r="B48" s="291"/>
      <c r="C48" s="253"/>
      <c r="D48" s="254"/>
      <c r="E48" s="255"/>
      <c r="F48" s="255"/>
      <c r="G48" s="255"/>
      <c r="H48" s="255"/>
      <c r="I48" s="255"/>
      <c r="J48" s="255"/>
      <c r="K48" s="255"/>
      <c r="L48" s="259"/>
      <c r="M48" s="260"/>
      <c r="N48" s="255"/>
      <c r="O48" s="255"/>
      <c r="P48" s="255"/>
    </row>
    <row r="49" ht="12.0" customHeight="1">
      <c r="A49" s="251"/>
      <c r="B49" s="291"/>
      <c r="C49" s="253"/>
      <c r="D49" s="254"/>
      <c r="E49" s="255"/>
      <c r="F49" s="255"/>
      <c r="G49" s="255"/>
      <c r="H49" s="255"/>
      <c r="I49" s="255"/>
      <c r="J49" s="255"/>
      <c r="K49" s="255"/>
      <c r="L49" s="259"/>
      <c r="M49" s="260"/>
      <c r="N49" s="255"/>
      <c r="O49" s="255"/>
      <c r="P49" s="255"/>
    </row>
    <row r="50" ht="12.0" customHeight="1">
      <c r="A50" s="251"/>
      <c r="B50" s="291"/>
      <c r="C50" s="253"/>
      <c r="D50" s="254"/>
      <c r="E50" s="255"/>
      <c r="F50" s="255"/>
      <c r="G50" s="255"/>
      <c r="H50" s="255"/>
      <c r="I50" s="255"/>
      <c r="J50" s="255"/>
      <c r="K50" s="255"/>
      <c r="L50" s="259"/>
      <c r="M50" s="260"/>
      <c r="N50" s="255"/>
      <c r="O50" s="255"/>
      <c r="P50" s="255"/>
    </row>
    <row r="51" ht="12.0" customHeight="1">
      <c r="A51" s="251"/>
      <c r="B51" s="291"/>
      <c r="C51" s="253"/>
      <c r="D51" s="254"/>
      <c r="E51" s="255"/>
      <c r="F51" s="255"/>
      <c r="G51" s="255"/>
      <c r="H51" s="255"/>
      <c r="I51" s="255"/>
      <c r="J51" s="255"/>
      <c r="K51" s="255"/>
      <c r="L51" s="259"/>
      <c r="M51" s="260"/>
      <c r="N51" s="255"/>
      <c r="O51" s="255"/>
      <c r="P51" s="255"/>
    </row>
    <row r="52" ht="12.0" customHeight="1">
      <c r="A52" s="251"/>
      <c r="B52" s="291"/>
      <c r="C52" s="253"/>
      <c r="D52" s="254"/>
      <c r="E52" s="255"/>
      <c r="F52" s="255"/>
      <c r="G52" s="255"/>
      <c r="H52" s="255"/>
      <c r="I52" s="255"/>
      <c r="J52" s="255"/>
      <c r="K52" s="255"/>
      <c r="L52" s="259"/>
      <c r="M52" s="260"/>
      <c r="N52" s="255"/>
      <c r="O52" s="255"/>
      <c r="P52" s="255"/>
    </row>
    <row r="53" ht="12.0" customHeight="1">
      <c r="A53" s="251"/>
      <c r="B53" s="291"/>
      <c r="C53" s="253"/>
      <c r="D53" s="254"/>
      <c r="E53" s="255"/>
      <c r="F53" s="255"/>
      <c r="G53" s="255"/>
      <c r="H53" s="255"/>
      <c r="I53" s="255"/>
      <c r="J53" s="255"/>
      <c r="K53" s="255"/>
      <c r="L53" s="259"/>
      <c r="M53" s="260"/>
      <c r="N53" s="255"/>
      <c r="O53" s="255"/>
      <c r="P53" s="255"/>
    </row>
    <row r="54" ht="12.0" customHeight="1">
      <c r="A54" s="251"/>
      <c r="B54" s="291"/>
      <c r="C54" s="253"/>
      <c r="D54" s="254"/>
      <c r="E54" s="255"/>
      <c r="F54" s="255"/>
      <c r="G54" s="255"/>
      <c r="H54" s="255"/>
      <c r="I54" s="255"/>
      <c r="J54" s="255"/>
      <c r="K54" s="255"/>
      <c r="L54" s="259"/>
      <c r="M54" s="260"/>
      <c r="N54" s="255"/>
      <c r="O54" s="255"/>
      <c r="P54" s="255"/>
    </row>
    <row r="55" ht="12.0" customHeight="1">
      <c r="A55" s="251"/>
      <c r="B55" s="291"/>
      <c r="C55" s="253"/>
      <c r="D55" s="254"/>
      <c r="E55" s="255"/>
      <c r="F55" s="255"/>
      <c r="G55" s="255"/>
      <c r="H55" s="255"/>
      <c r="I55" s="255"/>
      <c r="J55" s="255"/>
      <c r="K55" s="255"/>
      <c r="L55" s="259"/>
      <c r="M55" s="260"/>
      <c r="N55" s="255"/>
      <c r="O55" s="255"/>
      <c r="P55" s="255"/>
    </row>
    <row r="56" ht="12.0" customHeight="1">
      <c r="A56" s="251"/>
      <c r="B56" s="291"/>
      <c r="C56" s="253"/>
      <c r="D56" s="254"/>
      <c r="E56" s="255"/>
      <c r="F56" s="255"/>
      <c r="G56" s="255"/>
      <c r="H56" s="255"/>
      <c r="I56" s="255"/>
      <c r="J56" s="255"/>
      <c r="K56" s="255"/>
      <c r="L56" s="259"/>
      <c r="M56" s="260"/>
      <c r="N56" s="255"/>
      <c r="O56" s="255"/>
      <c r="P56" s="255"/>
    </row>
    <row r="57" ht="12.0" customHeight="1">
      <c r="A57" s="251"/>
      <c r="B57" s="291"/>
      <c r="C57" s="253"/>
      <c r="D57" s="254"/>
      <c r="E57" s="255"/>
      <c r="F57" s="255"/>
      <c r="G57" s="255"/>
      <c r="H57" s="255"/>
      <c r="I57" s="255"/>
      <c r="J57" s="255"/>
      <c r="K57" s="255"/>
      <c r="L57" s="259"/>
      <c r="M57" s="260"/>
      <c r="N57" s="255"/>
      <c r="O57" s="255"/>
      <c r="P57" s="255"/>
    </row>
    <row r="58" ht="12.0" customHeight="1">
      <c r="A58" s="251"/>
      <c r="B58" s="291"/>
      <c r="C58" s="253"/>
      <c r="D58" s="254"/>
      <c r="E58" s="255"/>
      <c r="F58" s="255"/>
      <c r="G58" s="255"/>
      <c r="H58" s="255"/>
      <c r="I58" s="255"/>
      <c r="J58" s="255"/>
      <c r="K58" s="255"/>
      <c r="L58" s="259"/>
      <c r="M58" s="260"/>
      <c r="N58" s="255"/>
      <c r="O58" s="255"/>
      <c r="P58" s="255"/>
    </row>
    <row r="59" ht="12.0" customHeight="1">
      <c r="A59" s="251"/>
      <c r="B59" s="291"/>
      <c r="C59" s="253"/>
      <c r="D59" s="254"/>
      <c r="E59" s="255"/>
      <c r="F59" s="255"/>
      <c r="G59" s="255"/>
      <c r="H59" s="255"/>
      <c r="I59" s="255"/>
      <c r="J59" s="255"/>
      <c r="K59" s="255"/>
      <c r="L59" s="259"/>
      <c r="M59" s="260"/>
      <c r="N59" s="255"/>
      <c r="O59" s="255"/>
      <c r="P59" s="255"/>
    </row>
    <row r="60" ht="12.0" customHeight="1">
      <c r="A60" s="251"/>
      <c r="B60" s="291"/>
      <c r="C60" s="253"/>
      <c r="D60" s="254"/>
      <c r="E60" s="255"/>
      <c r="F60" s="255"/>
      <c r="G60" s="255"/>
      <c r="H60" s="255"/>
      <c r="I60" s="255"/>
      <c r="J60" s="255"/>
      <c r="K60" s="255"/>
      <c r="L60" s="259"/>
      <c r="M60" s="260"/>
      <c r="N60" s="255"/>
      <c r="O60" s="255"/>
      <c r="P60" s="255"/>
    </row>
    <row r="61" ht="12.0" customHeight="1">
      <c r="A61" s="251"/>
      <c r="B61" s="291"/>
      <c r="C61" s="253"/>
      <c r="D61" s="254"/>
      <c r="E61" s="255"/>
      <c r="F61" s="255"/>
      <c r="G61" s="255"/>
      <c r="H61" s="255"/>
      <c r="I61" s="255"/>
      <c r="J61" s="255"/>
      <c r="K61" s="255"/>
      <c r="L61" s="259"/>
      <c r="M61" s="260"/>
      <c r="N61" s="255"/>
      <c r="O61" s="255"/>
      <c r="P61" s="255"/>
    </row>
    <row r="62" ht="12.0" customHeight="1">
      <c r="A62" s="251"/>
      <c r="B62" s="291"/>
      <c r="C62" s="253"/>
      <c r="D62" s="254"/>
      <c r="E62" s="255"/>
      <c r="F62" s="255"/>
      <c r="G62" s="255"/>
      <c r="H62" s="255"/>
      <c r="I62" s="255"/>
      <c r="J62" s="255"/>
      <c r="K62" s="255"/>
      <c r="L62" s="259"/>
      <c r="M62" s="260"/>
      <c r="N62" s="255"/>
      <c r="O62" s="255"/>
      <c r="P62" s="255"/>
    </row>
    <row r="63" ht="12.0" customHeight="1">
      <c r="A63" s="251"/>
      <c r="B63" s="291"/>
      <c r="C63" s="253"/>
      <c r="D63" s="254"/>
      <c r="E63" s="255"/>
      <c r="F63" s="255"/>
      <c r="G63" s="255"/>
      <c r="H63" s="255"/>
      <c r="I63" s="255"/>
      <c r="J63" s="255"/>
      <c r="K63" s="255"/>
      <c r="L63" s="259"/>
      <c r="M63" s="260"/>
      <c r="N63" s="255"/>
      <c r="O63" s="255"/>
      <c r="P63" s="255"/>
    </row>
    <row r="64" ht="12.0" customHeight="1">
      <c r="A64" s="251"/>
      <c r="B64" s="291"/>
      <c r="C64" s="253"/>
      <c r="D64" s="254"/>
      <c r="E64" s="255"/>
      <c r="F64" s="255"/>
      <c r="G64" s="255"/>
      <c r="H64" s="255"/>
      <c r="I64" s="255"/>
      <c r="J64" s="255"/>
      <c r="K64" s="255"/>
      <c r="L64" s="259"/>
      <c r="M64" s="260"/>
      <c r="N64" s="255"/>
      <c r="O64" s="255"/>
      <c r="P64" s="255"/>
    </row>
    <row r="65" ht="12.0" customHeight="1">
      <c r="A65" s="251"/>
      <c r="B65" s="291"/>
      <c r="C65" s="253"/>
      <c r="D65" s="254"/>
      <c r="E65" s="255"/>
      <c r="F65" s="255"/>
      <c r="G65" s="255"/>
      <c r="H65" s="255"/>
      <c r="I65" s="255"/>
      <c r="J65" s="255"/>
      <c r="K65" s="255"/>
      <c r="L65" s="259"/>
      <c r="M65" s="260"/>
      <c r="N65" s="255"/>
      <c r="O65" s="255"/>
      <c r="P65" s="255"/>
    </row>
    <row r="66" ht="12.0" customHeight="1">
      <c r="A66" s="251"/>
      <c r="B66" s="291"/>
      <c r="C66" s="253"/>
      <c r="D66" s="254"/>
      <c r="E66" s="255"/>
      <c r="F66" s="255"/>
      <c r="G66" s="255"/>
      <c r="H66" s="255"/>
      <c r="I66" s="255"/>
      <c r="J66" s="255"/>
      <c r="K66" s="255"/>
      <c r="L66" s="259"/>
      <c r="M66" s="260"/>
      <c r="N66" s="255"/>
      <c r="O66" s="255"/>
      <c r="P66" s="255"/>
    </row>
    <row r="67" ht="12.0" customHeight="1">
      <c r="A67" s="251"/>
      <c r="B67" s="291"/>
      <c r="C67" s="253"/>
      <c r="D67" s="254"/>
      <c r="E67" s="255"/>
      <c r="F67" s="255"/>
      <c r="G67" s="255"/>
      <c r="H67" s="255"/>
      <c r="I67" s="255"/>
      <c r="J67" s="255"/>
      <c r="K67" s="255"/>
      <c r="L67" s="259"/>
      <c r="M67" s="260"/>
      <c r="N67" s="255"/>
      <c r="O67" s="255"/>
      <c r="P67" s="255"/>
    </row>
    <row r="68" ht="12.0" customHeight="1">
      <c r="A68" s="251"/>
      <c r="B68" s="291"/>
      <c r="C68" s="253"/>
      <c r="D68" s="254"/>
      <c r="E68" s="255"/>
      <c r="F68" s="255"/>
      <c r="G68" s="255"/>
      <c r="H68" s="255"/>
      <c r="I68" s="255"/>
      <c r="J68" s="255"/>
      <c r="K68" s="255"/>
      <c r="L68" s="259"/>
      <c r="M68" s="260"/>
      <c r="N68" s="255"/>
      <c r="O68" s="255"/>
      <c r="P68" s="255"/>
    </row>
    <row r="69" ht="12.0" customHeight="1">
      <c r="A69" s="251"/>
      <c r="B69" s="252"/>
      <c r="C69" s="253"/>
      <c r="D69" s="254"/>
      <c r="E69" s="255"/>
      <c r="F69" s="255"/>
      <c r="G69" s="255"/>
      <c r="H69" s="255"/>
      <c r="I69" s="255"/>
      <c r="J69" s="255"/>
      <c r="K69" s="255"/>
      <c r="L69" s="259"/>
      <c r="M69" s="260"/>
      <c r="N69" s="255"/>
      <c r="O69" s="255"/>
      <c r="P69" s="255"/>
    </row>
    <row r="70" ht="12.0" customHeight="1">
      <c r="A70" s="251"/>
      <c r="B70" s="252"/>
      <c r="C70" s="253"/>
      <c r="D70" s="254"/>
      <c r="E70" s="255"/>
      <c r="F70" s="255"/>
      <c r="G70" s="255"/>
      <c r="H70" s="255"/>
      <c r="I70" s="255"/>
      <c r="J70" s="255"/>
      <c r="K70" s="255"/>
      <c r="L70" s="259"/>
      <c r="M70" s="260"/>
      <c r="N70" s="255"/>
      <c r="O70" s="255"/>
      <c r="P70" s="255"/>
    </row>
    <row r="71" ht="12.0" customHeight="1">
      <c r="A71" s="251"/>
      <c r="B71" s="252"/>
      <c r="C71" s="253"/>
      <c r="D71" s="254"/>
      <c r="E71" s="255"/>
      <c r="F71" s="255"/>
      <c r="G71" s="255"/>
      <c r="H71" s="255"/>
      <c r="I71" s="255"/>
      <c r="J71" s="255"/>
      <c r="K71" s="255"/>
      <c r="L71" s="259"/>
      <c r="M71" s="260"/>
      <c r="N71" s="255"/>
      <c r="O71" s="255"/>
      <c r="P71" s="255"/>
    </row>
    <row r="72" ht="12.0" customHeight="1">
      <c r="A72" s="251"/>
      <c r="B72" s="252"/>
      <c r="C72" s="253"/>
      <c r="D72" s="254"/>
      <c r="E72" s="255"/>
      <c r="F72" s="255"/>
      <c r="G72" s="255"/>
      <c r="H72" s="255"/>
      <c r="I72" s="255"/>
      <c r="J72" s="255"/>
      <c r="K72" s="255"/>
      <c r="L72" s="259"/>
      <c r="M72" s="260"/>
      <c r="N72" s="255"/>
      <c r="O72" s="255"/>
      <c r="P72" s="255"/>
    </row>
    <row r="73" ht="12.0" customHeight="1">
      <c r="A73" s="251"/>
      <c r="B73" s="252"/>
      <c r="C73" s="253"/>
      <c r="D73" s="254"/>
      <c r="E73" s="255"/>
      <c r="F73" s="255"/>
      <c r="G73" s="255"/>
      <c r="H73" s="255"/>
      <c r="I73" s="255"/>
      <c r="J73" s="255"/>
      <c r="K73" s="255"/>
      <c r="L73" s="259"/>
      <c r="M73" s="260"/>
      <c r="N73" s="255"/>
      <c r="O73" s="255"/>
      <c r="P73" s="255"/>
    </row>
    <row r="74" ht="12.0" customHeight="1">
      <c r="A74" s="251"/>
      <c r="B74" s="252"/>
      <c r="C74" s="253"/>
      <c r="D74" s="254"/>
      <c r="E74" s="255"/>
      <c r="F74" s="255"/>
      <c r="G74" s="255"/>
      <c r="H74" s="255"/>
      <c r="I74" s="255"/>
      <c r="J74" s="255"/>
      <c r="K74" s="255"/>
      <c r="L74" s="259"/>
      <c r="M74" s="260"/>
      <c r="N74" s="255"/>
      <c r="O74" s="255"/>
      <c r="P74" s="255"/>
    </row>
    <row r="75" ht="12.0" customHeight="1">
      <c r="A75" s="251"/>
      <c r="B75" s="252"/>
      <c r="C75" s="253"/>
      <c r="D75" s="254"/>
      <c r="E75" s="255"/>
      <c r="F75" s="255"/>
      <c r="G75" s="255"/>
      <c r="H75" s="255"/>
      <c r="I75" s="255"/>
      <c r="J75" s="255"/>
      <c r="K75" s="255"/>
      <c r="L75" s="259"/>
      <c r="M75" s="260"/>
      <c r="N75" s="255"/>
      <c r="O75" s="255"/>
      <c r="P75" s="255"/>
    </row>
    <row r="76" ht="12.0" customHeight="1">
      <c r="A76" s="251"/>
      <c r="B76" s="252"/>
      <c r="C76" s="253"/>
      <c r="D76" s="254"/>
      <c r="E76" s="255"/>
      <c r="F76" s="255"/>
      <c r="G76" s="255"/>
      <c r="H76" s="255"/>
      <c r="I76" s="255"/>
      <c r="J76" s="255"/>
      <c r="K76" s="255"/>
      <c r="L76" s="259"/>
      <c r="M76" s="260"/>
      <c r="N76" s="255"/>
      <c r="O76" s="255"/>
      <c r="P76" s="255"/>
    </row>
    <row r="77" ht="12.0" customHeight="1">
      <c r="A77" s="251"/>
      <c r="B77" s="252"/>
      <c r="C77" s="253"/>
      <c r="D77" s="254"/>
      <c r="E77" s="255"/>
      <c r="F77" s="255"/>
      <c r="G77" s="255"/>
      <c r="H77" s="255"/>
      <c r="I77" s="255"/>
      <c r="J77" s="255"/>
      <c r="K77" s="255"/>
      <c r="L77" s="259"/>
      <c r="M77" s="260"/>
      <c r="N77" s="255"/>
      <c r="O77" s="255"/>
      <c r="P77" s="255"/>
    </row>
    <row r="78" ht="12.0" customHeight="1">
      <c r="A78" s="251"/>
      <c r="B78" s="252"/>
      <c r="C78" s="253"/>
      <c r="D78" s="254"/>
      <c r="E78" s="255"/>
      <c r="F78" s="255"/>
      <c r="G78" s="255"/>
      <c r="H78" s="255"/>
      <c r="I78" s="255"/>
      <c r="J78" s="255"/>
      <c r="K78" s="255"/>
      <c r="L78" s="259"/>
      <c r="M78" s="260"/>
      <c r="N78" s="255"/>
      <c r="O78" s="255"/>
      <c r="P78" s="255"/>
    </row>
    <row r="79" ht="12.0" customHeight="1">
      <c r="A79" s="251"/>
      <c r="B79" s="252"/>
      <c r="C79" s="253"/>
      <c r="D79" s="254"/>
      <c r="E79" s="255"/>
      <c r="F79" s="255"/>
      <c r="G79" s="255"/>
      <c r="H79" s="255"/>
      <c r="I79" s="255"/>
      <c r="J79" s="255"/>
      <c r="K79" s="255"/>
      <c r="L79" s="259"/>
      <c r="M79" s="260"/>
      <c r="N79" s="255"/>
      <c r="O79" s="255"/>
      <c r="P79" s="255"/>
    </row>
    <row r="80" ht="12.0" customHeight="1">
      <c r="A80" s="251"/>
      <c r="B80" s="252"/>
      <c r="C80" s="253"/>
      <c r="D80" s="254"/>
      <c r="E80" s="255"/>
      <c r="F80" s="255"/>
      <c r="G80" s="255"/>
      <c r="H80" s="255"/>
      <c r="I80" s="255"/>
      <c r="J80" s="255"/>
      <c r="K80" s="255"/>
      <c r="L80" s="259"/>
      <c r="M80" s="260"/>
      <c r="N80" s="255"/>
      <c r="O80" s="255"/>
      <c r="P80" s="255"/>
    </row>
    <row r="81" ht="12.0" customHeight="1">
      <c r="A81" s="251"/>
      <c r="B81" s="252"/>
      <c r="C81" s="253"/>
      <c r="D81" s="254"/>
      <c r="E81" s="255"/>
      <c r="F81" s="255"/>
      <c r="G81" s="255"/>
      <c r="H81" s="255"/>
      <c r="I81" s="255"/>
      <c r="J81" s="255"/>
      <c r="K81" s="255"/>
      <c r="L81" s="259"/>
      <c r="M81" s="260"/>
      <c r="N81" s="255"/>
      <c r="O81" s="255"/>
      <c r="P81" s="255"/>
    </row>
    <row r="82" ht="12.0" customHeight="1">
      <c r="A82" s="251"/>
      <c r="B82" s="252"/>
      <c r="C82" s="253"/>
      <c r="D82" s="254"/>
      <c r="E82" s="255"/>
      <c r="F82" s="255"/>
      <c r="G82" s="255"/>
      <c r="H82" s="255"/>
      <c r="I82" s="255"/>
      <c r="J82" s="255"/>
      <c r="K82" s="255"/>
      <c r="L82" s="259"/>
      <c r="M82" s="260"/>
      <c r="N82" s="255"/>
      <c r="O82" s="255"/>
      <c r="P82" s="255"/>
    </row>
    <row r="83" ht="12.0" customHeight="1">
      <c r="A83" s="251"/>
      <c r="B83" s="252"/>
      <c r="C83" s="253"/>
      <c r="D83" s="254"/>
      <c r="E83" s="255"/>
      <c r="F83" s="255"/>
      <c r="G83" s="255"/>
      <c r="H83" s="255"/>
      <c r="I83" s="255"/>
      <c r="J83" s="255"/>
      <c r="K83" s="255"/>
      <c r="L83" s="259"/>
      <c r="M83" s="260"/>
      <c r="N83" s="255"/>
      <c r="O83" s="255"/>
      <c r="P83" s="255"/>
    </row>
    <row r="84" ht="12.0" customHeight="1">
      <c r="A84" s="251"/>
      <c r="B84" s="252"/>
      <c r="C84" s="253"/>
      <c r="D84" s="254"/>
      <c r="E84" s="255"/>
      <c r="F84" s="255"/>
      <c r="G84" s="255"/>
      <c r="H84" s="255"/>
      <c r="I84" s="255"/>
      <c r="J84" s="255"/>
      <c r="K84" s="255"/>
      <c r="L84" s="259"/>
      <c r="M84" s="260"/>
      <c r="N84" s="255"/>
      <c r="O84" s="255"/>
      <c r="P84" s="255"/>
    </row>
    <row r="85" ht="12.0" customHeight="1">
      <c r="A85" s="251"/>
      <c r="B85" s="252"/>
      <c r="C85" s="253"/>
      <c r="D85" s="254"/>
      <c r="E85" s="255"/>
      <c r="F85" s="255"/>
      <c r="G85" s="255"/>
      <c r="H85" s="255"/>
      <c r="I85" s="255"/>
      <c r="J85" s="255"/>
      <c r="K85" s="255"/>
      <c r="L85" s="259"/>
      <c r="M85" s="260"/>
      <c r="N85" s="255"/>
      <c r="O85" s="255"/>
      <c r="P85" s="255"/>
    </row>
    <row r="86" ht="12.0" customHeight="1">
      <c r="A86" s="251"/>
      <c r="B86" s="252"/>
      <c r="C86" s="253"/>
      <c r="D86" s="254"/>
      <c r="E86" s="255"/>
      <c r="F86" s="255"/>
      <c r="G86" s="255"/>
      <c r="H86" s="255"/>
      <c r="I86" s="255"/>
      <c r="J86" s="255"/>
      <c r="K86" s="255"/>
      <c r="L86" s="259"/>
      <c r="M86" s="260"/>
      <c r="N86" s="255"/>
      <c r="O86" s="255"/>
      <c r="P86" s="255"/>
    </row>
    <row r="87" ht="12.0" customHeight="1">
      <c r="A87" s="251"/>
      <c r="B87" s="252"/>
      <c r="C87" s="253"/>
      <c r="D87" s="254"/>
      <c r="E87" s="255"/>
      <c r="F87" s="255"/>
      <c r="G87" s="255"/>
      <c r="H87" s="255"/>
      <c r="I87" s="255"/>
      <c r="J87" s="255"/>
      <c r="K87" s="255"/>
      <c r="L87" s="259"/>
      <c r="M87" s="260"/>
      <c r="N87" s="255"/>
      <c r="O87" s="255"/>
      <c r="P87" s="255"/>
    </row>
    <row r="88" ht="12.0" customHeight="1">
      <c r="A88" s="251"/>
      <c r="B88" s="252"/>
      <c r="C88" s="253"/>
      <c r="D88" s="254"/>
      <c r="E88" s="255"/>
      <c r="F88" s="255"/>
      <c r="G88" s="255"/>
      <c r="H88" s="255"/>
      <c r="I88" s="255"/>
      <c r="J88" s="255"/>
      <c r="K88" s="255"/>
      <c r="L88" s="259"/>
      <c r="M88" s="260"/>
      <c r="N88" s="255"/>
      <c r="O88" s="255"/>
      <c r="P88" s="255"/>
    </row>
    <row r="89" ht="12.0" customHeight="1">
      <c r="A89" s="251"/>
      <c r="B89" s="252"/>
      <c r="C89" s="253"/>
      <c r="D89" s="254"/>
      <c r="E89" s="255"/>
      <c r="F89" s="255"/>
      <c r="G89" s="255"/>
      <c r="H89" s="255"/>
      <c r="I89" s="255"/>
      <c r="J89" s="255"/>
      <c r="K89" s="255"/>
      <c r="L89" s="259"/>
      <c r="M89" s="260"/>
      <c r="N89" s="255"/>
      <c r="O89" s="255"/>
      <c r="P89" s="255"/>
    </row>
    <row r="90" ht="12.0" customHeight="1">
      <c r="A90" s="251"/>
      <c r="B90" s="252"/>
      <c r="C90" s="253"/>
      <c r="D90" s="254"/>
      <c r="E90" s="255"/>
      <c r="F90" s="255"/>
      <c r="G90" s="255"/>
      <c r="H90" s="255"/>
      <c r="I90" s="255"/>
      <c r="J90" s="255"/>
      <c r="K90" s="255"/>
      <c r="L90" s="259"/>
      <c r="M90" s="260"/>
      <c r="N90" s="255"/>
      <c r="O90" s="255"/>
      <c r="P90" s="255"/>
    </row>
    <row r="91" ht="12.0" customHeight="1">
      <c r="A91" s="251"/>
      <c r="B91" s="252"/>
      <c r="C91" s="253"/>
      <c r="D91" s="254"/>
      <c r="E91" s="255"/>
      <c r="F91" s="255"/>
      <c r="G91" s="255"/>
      <c r="H91" s="255"/>
      <c r="I91" s="255"/>
      <c r="J91" s="255"/>
      <c r="K91" s="255"/>
      <c r="L91" s="259"/>
      <c r="M91" s="260"/>
      <c r="N91" s="255"/>
      <c r="O91" s="255"/>
      <c r="P91" s="255"/>
    </row>
    <row r="92" ht="12.0" customHeight="1">
      <c r="A92" s="251"/>
      <c r="B92" s="252"/>
      <c r="C92" s="253"/>
      <c r="D92" s="254"/>
      <c r="E92" s="255"/>
      <c r="F92" s="255"/>
      <c r="G92" s="255"/>
      <c r="H92" s="255"/>
      <c r="I92" s="255"/>
      <c r="J92" s="255"/>
      <c r="K92" s="255"/>
      <c r="L92" s="259"/>
      <c r="M92" s="260"/>
      <c r="N92" s="255"/>
      <c r="O92" s="255"/>
      <c r="P92" s="255"/>
    </row>
    <row r="93" ht="12.0" customHeight="1">
      <c r="A93" s="251"/>
      <c r="B93" s="252"/>
      <c r="C93" s="253"/>
      <c r="D93" s="254"/>
      <c r="E93" s="255"/>
      <c r="F93" s="255"/>
      <c r="G93" s="255"/>
      <c r="H93" s="255"/>
      <c r="I93" s="255"/>
      <c r="J93" s="255"/>
      <c r="K93" s="255"/>
      <c r="L93" s="259"/>
      <c r="M93" s="260"/>
      <c r="N93" s="255"/>
      <c r="O93" s="255"/>
      <c r="P93" s="255"/>
    </row>
    <row r="94" ht="12.0" customHeight="1">
      <c r="A94" s="251"/>
      <c r="B94" s="252"/>
      <c r="C94" s="253"/>
      <c r="D94" s="254"/>
      <c r="E94" s="255"/>
      <c r="F94" s="255"/>
      <c r="G94" s="255"/>
      <c r="H94" s="255"/>
      <c r="I94" s="255"/>
      <c r="J94" s="255"/>
      <c r="K94" s="255"/>
      <c r="L94" s="259"/>
      <c r="M94" s="260"/>
      <c r="N94" s="255"/>
      <c r="O94" s="255"/>
      <c r="P94" s="255"/>
    </row>
    <row r="95" ht="12.0" customHeight="1">
      <c r="A95" s="251"/>
      <c r="B95" s="252"/>
      <c r="C95" s="253"/>
      <c r="D95" s="254"/>
      <c r="E95" s="255"/>
      <c r="F95" s="255"/>
      <c r="G95" s="255"/>
      <c r="H95" s="255"/>
      <c r="I95" s="255"/>
      <c r="J95" s="255"/>
      <c r="K95" s="255"/>
      <c r="L95" s="259"/>
      <c r="M95" s="260"/>
      <c r="N95" s="255"/>
      <c r="O95" s="255"/>
      <c r="P95" s="255"/>
    </row>
    <row r="96" ht="12.0" customHeight="1">
      <c r="A96" s="251"/>
      <c r="B96" s="252"/>
      <c r="C96" s="253"/>
      <c r="D96" s="254"/>
      <c r="E96" s="255"/>
      <c r="F96" s="255"/>
      <c r="G96" s="255"/>
      <c r="H96" s="255"/>
      <c r="I96" s="255"/>
      <c r="J96" s="255"/>
      <c r="K96" s="255"/>
      <c r="L96" s="259"/>
      <c r="M96" s="260"/>
      <c r="N96" s="255"/>
      <c r="O96" s="255"/>
      <c r="P96" s="255"/>
    </row>
    <row r="97" ht="12.0" customHeight="1">
      <c r="A97" s="251"/>
      <c r="B97" s="252"/>
      <c r="C97" s="253"/>
      <c r="D97" s="254"/>
      <c r="E97" s="255"/>
      <c r="F97" s="255"/>
      <c r="G97" s="255"/>
      <c r="H97" s="255"/>
      <c r="I97" s="255"/>
      <c r="J97" s="255"/>
      <c r="K97" s="255"/>
      <c r="L97" s="259"/>
      <c r="M97" s="260"/>
      <c r="N97" s="255"/>
      <c r="O97" s="255"/>
      <c r="P97" s="255"/>
    </row>
    <row r="98" ht="12.0" customHeight="1">
      <c r="A98" s="251"/>
      <c r="B98" s="252"/>
      <c r="C98" s="253"/>
      <c r="D98" s="254"/>
      <c r="E98" s="255"/>
      <c r="F98" s="255"/>
      <c r="G98" s="255"/>
      <c r="H98" s="255"/>
      <c r="I98" s="255"/>
      <c r="J98" s="255"/>
      <c r="K98" s="255"/>
      <c r="L98" s="259"/>
      <c r="M98" s="260"/>
      <c r="N98" s="255"/>
      <c r="O98" s="255"/>
      <c r="P98" s="255"/>
    </row>
    <row r="99" ht="12.0" customHeight="1">
      <c r="A99" s="251"/>
      <c r="B99" s="252"/>
      <c r="C99" s="253"/>
      <c r="D99" s="254"/>
      <c r="E99" s="255"/>
      <c r="F99" s="255"/>
      <c r="G99" s="255"/>
      <c r="H99" s="255"/>
      <c r="I99" s="255"/>
      <c r="J99" s="255"/>
      <c r="K99" s="255"/>
      <c r="L99" s="259"/>
      <c r="M99" s="260"/>
      <c r="N99" s="255"/>
      <c r="O99" s="255"/>
      <c r="P99" s="255"/>
    </row>
    <row r="100" ht="12.0" customHeight="1">
      <c r="A100" s="251"/>
      <c r="B100" s="252"/>
      <c r="C100" s="253"/>
      <c r="D100" s="254"/>
      <c r="E100" s="255"/>
      <c r="F100" s="255"/>
      <c r="G100" s="255"/>
      <c r="H100" s="255"/>
      <c r="I100" s="255"/>
      <c r="J100" s="255"/>
      <c r="K100" s="255"/>
      <c r="L100" s="259"/>
      <c r="M100" s="260"/>
      <c r="N100" s="255"/>
      <c r="O100" s="255"/>
      <c r="P100" s="255"/>
    </row>
    <row r="101" ht="12.0" customHeight="1">
      <c r="A101" s="251"/>
      <c r="B101" s="252"/>
      <c r="C101" s="253"/>
      <c r="D101" s="254"/>
      <c r="E101" s="255"/>
      <c r="F101" s="255"/>
      <c r="G101" s="255"/>
      <c r="H101" s="255"/>
      <c r="I101" s="255"/>
      <c r="J101" s="255"/>
      <c r="K101" s="255"/>
      <c r="L101" s="259"/>
      <c r="M101" s="260"/>
      <c r="N101" s="255"/>
      <c r="O101" s="255"/>
      <c r="P101" s="255"/>
    </row>
    <row r="102" ht="12.0" customHeight="1">
      <c r="A102" s="251"/>
      <c r="B102" s="252"/>
      <c r="C102" s="253"/>
      <c r="D102" s="254"/>
      <c r="E102" s="255"/>
      <c r="F102" s="255"/>
      <c r="G102" s="255"/>
      <c r="H102" s="255"/>
      <c r="I102" s="255"/>
      <c r="J102" s="255"/>
      <c r="K102" s="255"/>
      <c r="L102" s="259"/>
      <c r="M102" s="260"/>
      <c r="N102" s="255"/>
      <c r="O102" s="255"/>
      <c r="P102" s="255"/>
    </row>
    <row r="103" ht="12.0" customHeight="1">
      <c r="A103" s="251"/>
      <c r="B103" s="252"/>
      <c r="C103" s="253"/>
      <c r="D103" s="254"/>
      <c r="E103" s="255"/>
      <c r="F103" s="255"/>
      <c r="G103" s="255"/>
      <c r="H103" s="255"/>
      <c r="I103" s="255"/>
      <c r="J103" s="255"/>
      <c r="K103" s="255"/>
      <c r="L103" s="259"/>
      <c r="M103" s="260"/>
      <c r="N103" s="255"/>
      <c r="O103" s="255"/>
      <c r="P103" s="255"/>
    </row>
    <row r="104" ht="12.0" customHeight="1">
      <c r="A104" s="251"/>
      <c r="B104" s="252"/>
      <c r="C104" s="253"/>
      <c r="D104" s="254"/>
      <c r="E104" s="255"/>
      <c r="F104" s="255"/>
      <c r="G104" s="255"/>
      <c r="H104" s="255"/>
      <c r="I104" s="255"/>
      <c r="J104" s="255"/>
      <c r="K104" s="255"/>
      <c r="L104" s="259"/>
      <c r="M104" s="260"/>
      <c r="N104" s="255"/>
      <c r="O104" s="255"/>
      <c r="P104" s="255"/>
    </row>
    <row r="105" ht="12.0" customHeight="1">
      <c r="A105" s="251"/>
      <c r="B105" s="252"/>
      <c r="C105" s="253"/>
      <c r="D105" s="254"/>
      <c r="E105" s="255"/>
      <c r="F105" s="255"/>
      <c r="G105" s="255"/>
      <c r="H105" s="255"/>
      <c r="I105" s="255"/>
      <c r="J105" s="255"/>
      <c r="K105" s="255"/>
      <c r="L105" s="259"/>
      <c r="M105" s="260"/>
      <c r="N105" s="255"/>
      <c r="O105" s="255"/>
      <c r="P105" s="255"/>
    </row>
    <row r="106" ht="12.0" customHeight="1">
      <c r="A106" s="251"/>
      <c r="B106" s="252"/>
      <c r="C106" s="253"/>
      <c r="D106" s="254"/>
      <c r="E106" s="255"/>
      <c r="F106" s="255"/>
      <c r="G106" s="255"/>
      <c r="H106" s="255"/>
      <c r="I106" s="255"/>
      <c r="J106" s="255"/>
      <c r="K106" s="255"/>
      <c r="L106" s="259"/>
      <c r="M106" s="260"/>
      <c r="N106" s="255"/>
      <c r="O106" s="255"/>
      <c r="P106" s="255"/>
    </row>
    <row r="107" ht="12.0" customHeight="1">
      <c r="A107" s="251"/>
      <c r="B107" s="252"/>
      <c r="C107" s="253"/>
      <c r="D107" s="254"/>
      <c r="E107" s="255"/>
      <c r="F107" s="255"/>
      <c r="G107" s="255"/>
      <c r="H107" s="255"/>
      <c r="I107" s="255"/>
      <c r="J107" s="255"/>
      <c r="K107" s="255"/>
      <c r="L107" s="259"/>
      <c r="M107" s="260"/>
      <c r="N107" s="255"/>
      <c r="O107" s="255"/>
      <c r="P107" s="255"/>
    </row>
    <row r="108" ht="12.0" customHeight="1">
      <c r="A108" s="251"/>
      <c r="B108" s="252"/>
      <c r="C108" s="253"/>
      <c r="D108" s="254"/>
      <c r="E108" s="255"/>
      <c r="F108" s="255"/>
      <c r="G108" s="255"/>
      <c r="H108" s="255"/>
      <c r="I108" s="255"/>
      <c r="J108" s="255"/>
      <c r="K108" s="255"/>
      <c r="L108" s="259"/>
      <c r="M108" s="260"/>
      <c r="N108" s="255"/>
      <c r="O108" s="255"/>
      <c r="P108" s="255"/>
    </row>
    <row r="109" ht="12.0" customHeight="1">
      <c r="A109" s="251"/>
      <c r="B109" s="252"/>
      <c r="C109" s="253"/>
      <c r="D109" s="254"/>
      <c r="E109" s="255"/>
      <c r="F109" s="255"/>
      <c r="G109" s="255"/>
      <c r="H109" s="255"/>
      <c r="I109" s="255"/>
      <c r="J109" s="255"/>
      <c r="K109" s="255"/>
      <c r="L109" s="259"/>
      <c r="M109" s="260"/>
      <c r="N109" s="255"/>
      <c r="O109" s="255"/>
      <c r="P109" s="255"/>
    </row>
    <row r="110" ht="12.0" customHeight="1">
      <c r="A110" s="251"/>
      <c r="B110" s="252"/>
      <c r="C110" s="253"/>
      <c r="D110" s="254"/>
      <c r="E110" s="255"/>
      <c r="F110" s="255"/>
      <c r="G110" s="255"/>
      <c r="H110" s="255"/>
      <c r="I110" s="255"/>
      <c r="J110" s="255"/>
      <c r="K110" s="255"/>
      <c r="L110" s="259"/>
      <c r="M110" s="260"/>
      <c r="N110" s="255"/>
      <c r="O110" s="255"/>
      <c r="P110" s="255"/>
    </row>
    <row r="111" ht="12.0" customHeight="1">
      <c r="A111" s="251"/>
      <c r="B111" s="252"/>
      <c r="C111" s="253"/>
      <c r="D111" s="254"/>
      <c r="E111" s="255"/>
      <c r="F111" s="255"/>
      <c r="G111" s="255"/>
      <c r="H111" s="255"/>
      <c r="I111" s="255"/>
      <c r="J111" s="255"/>
      <c r="K111" s="255"/>
      <c r="L111" s="259"/>
      <c r="M111" s="260"/>
      <c r="N111" s="255"/>
      <c r="O111" s="255"/>
      <c r="P111" s="255"/>
    </row>
    <row r="112" ht="12.0" customHeight="1">
      <c r="A112" s="251"/>
      <c r="B112" s="252"/>
      <c r="C112" s="253"/>
      <c r="D112" s="254"/>
      <c r="E112" s="255"/>
      <c r="F112" s="255"/>
      <c r="G112" s="255"/>
      <c r="H112" s="255"/>
      <c r="I112" s="255"/>
      <c r="J112" s="255"/>
      <c r="K112" s="255"/>
      <c r="L112" s="259"/>
      <c r="M112" s="260"/>
      <c r="N112" s="255"/>
      <c r="O112" s="255"/>
      <c r="P112" s="255"/>
    </row>
    <row r="113" ht="12.0" customHeight="1">
      <c r="A113" s="251"/>
      <c r="B113" s="252"/>
      <c r="C113" s="253"/>
      <c r="D113" s="254"/>
      <c r="E113" s="255"/>
      <c r="F113" s="255"/>
      <c r="G113" s="255"/>
      <c r="H113" s="255"/>
      <c r="I113" s="255"/>
      <c r="J113" s="255"/>
      <c r="K113" s="255"/>
      <c r="L113" s="259"/>
      <c r="M113" s="260"/>
      <c r="N113" s="255"/>
      <c r="O113" s="255"/>
      <c r="P113" s="255"/>
    </row>
    <row r="114" ht="12.0" customHeight="1">
      <c r="A114" s="251"/>
      <c r="B114" s="252"/>
      <c r="C114" s="253"/>
      <c r="D114" s="254"/>
      <c r="E114" s="255"/>
      <c r="F114" s="255"/>
      <c r="G114" s="255"/>
      <c r="H114" s="255"/>
      <c r="I114" s="255"/>
      <c r="J114" s="255"/>
      <c r="K114" s="255"/>
      <c r="L114" s="259"/>
      <c r="M114" s="260"/>
      <c r="N114" s="255"/>
      <c r="O114" s="255"/>
      <c r="P114" s="255"/>
    </row>
    <row r="115" ht="12.0" customHeight="1">
      <c r="A115" s="251"/>
      <c r="B115" s="252"/>
      <c r="C115" s="253"/>
      <c r="D115" s="254"/>
      <c r="E115" s="255"/>
      <c r="F115" s="255"/>
      <c r="G115" s="255"/>
      <c r="H115" s="255"/>
      <c r="I115" s="255"/>
      <c r="J115" s="255"/>
      <c r="K115" s="255"/>
      <c r="L115" s="259"/>
      <c r="M115" s="260"/>
      <c r="N115" s="255"/>
      <c r="O115" s="255"/>
      <c r="P115" s="255"/>
    </row>
    <row r="116" ht="12.0" customHeight="1">
      <c r="A116" s="251"/>
      <c r="B116" s="252"/>
      <c r="C116" s="253"/>
      <c r="D116" s="254"/>
      <c r="E116" s="255"/>
      <c r="F116" s="255"/>
      <c r="G116" s="255"/>
      <c r="H116" s="255"/>
      <c r="I116" s="255"/>
      <c r="J116" s="255"/>
      <c r="K116" s="255"/>
      <c r="L116" s="259"/>
      <c r="M116" s="260"/>
      <c r="N116" s="255"/>
      <c r="O116" s="255"/>
      <c r="P116" s="255"/>
    </row>
    <row r="117" ht="12.0" customHeight="1">
      <c r="A117" s="251"/>
      <c r="B117" s="252"/>
      <c r="C117" s="253"/>
      <c r="D117" s="254"/>
      <c r="E117" s="255"/>
      <c r="F117" s="255"/>
      <c r="G117" s="255"/>
      <c r="H117" s="255"/>
      <c r="I117" s="255"/>
      <c r="J117" s="255"/>
      <c r="K117" s="255"/>
      <c r="L117" s="259"/>
      <c r="M117" s="260"/>
      <c r="N117" s="255"/>
      <c r="O117" s="255"/>
      <c r="P117" s="255"/>
    </row>
    <row r="118" ht="12.0" customHeight="1">
      <c r="A118" s="251"/>
      <c r="B118" s="252"/>
      <c r="C118" s="253"/>
      <c r="D118" s="254"/>
      <c r="E118" s="255"/>
      <c r="F118" s="255"/>
      <c r="G118" s="255"/>
      <c r="H118" s="255"/>
      <c r="I118" s="255"/>
      <c r="J118" s="255"/>
      <c r="K118" s="255"/>
      <c r="L118" s="259"/>
      <c r="M118" s="260"/>
      <c r="N118" s="255"/>
      <c r="O118" s="255"/>
      <c r="P118" s="255"/>
    </row>
    <row r="119" ht="12.0" customHeight="1">
      <c r="A119" s="251"/>
      <c r="B119" s="252"/>
      <c r="C119" s="253"/>
      <c r="D119" s="254"/>
      <c r="E119" s="255"/>
      <c r="F119" s="255"/>
      <c r="G119" s="255"/>
      <c r="H119" s="255"/>
      <c r="I119" s="255"/>
      <c r="J119" s="255"/>
      <c r="K119" s="255"/>
      <c r="L119" s="259"/>
      <c r="M119" s="260"/>
      <c r="N119" s="255"/>
      <c r="O119" s="255"/>
      <c r="P119" s="255"/>
    </row>
    <row r="120" ht="12.0" customHeight="1">
      <c r="A120" s="251"/>
      <c r="B120" s="252"/>
      <c r="C120" s="253"/>
      <c r="D120" s="254"/>
      <c r="E120" s="255"/>
      <c r="F120" s="255"/>
      <c r="G120" s="255"/>
      <c r="H120" s="255"/>
      <c r="I120" s="255"/>
      <c r="J120" s="255"/>
      <c r="K120" s="255"/>
      <c r="L120" s="259"/>
      <c r="M120" s="260"/>
      <c r="N120" s="255"/>
      <c r="O120" s="255"/>
      <c r="P120" s="255"/>
    </row>
    <row r="121" ht="12.0" customHeight="1">
      <c r="A121" s="251"/>
      <c r="B121" s="252"/>
      <c r="C121" s="253"/>
      <c r="D121" s="254"/>
      <c r="E121" s="255"/>
      <c r="F121" s="255"/>
      <c r="G121" s="255"/>
      <c r="H121" s="255"/>
      <c r="I121" s="255"/>
      <c r="J121" s="255"/>
      <c r="K121" s="255"/>
      <c r="L121" s="259"/>
      <c r="M121" s="260"/>
      <c r="N121" s="255"/>
      <c r="O121" s="255"/>
      <c r="P121" s="255"/>
    </row>
    <row r="122" ht="12.0" customHeight="1">
      <c r="A122" s="251"/>
      <c r="B122" s="252"/>
      <c r="C122" s="253"/>
      <c r="D122" s="254"/>
      <c r="E122" s="255"/>
      <c r="F122" s="255"/>
      <c r="G122" s="255"/>
      <c r="H122" s="255"/>
      <c r="I122" s="255"/>
      <c r="J122" s="255"/>
      <c r="K122" s="255"/>
      <c r="L122" s="259"/>
      <c r="M122" s="260"/>
      <c r="N122" s="255"/>
      <c r="O122" s="255"/>
      <c r="P122" s="255"/>
    </row>
    <row r="123" ht="12.0" customHeight="1">
      <c r="A123" s="251"/>
      <c r="B123" s="252"/>
      <c r="C123" s="253"/>
      <c r="D123" s="254"/>
      <c r="E123" s="255"/>
      <c r="F123" s="255"/>
      <c r="G123" s="255"/>
      <c r="H123" s="255"/>
      <c r="I123" s="255"/>
      <c r="J123" s="255"/>
      <c r="K123" s="255"/>
      <c r="L123" s="259"/>
      <c r="M123" s="260"/>
      <c r="N123" s="255"/>
      <c r="O123" s="255"/>
      <c r="P123" s="255"/>
    </row>
    <row r="124" ht="12.0" customHeight="1">
      <c r="A124" s="251"/>
      <c r="B124" s="252"/>
      <c r="C124" s="253"/>
      <c r="D124" s="254"/>
      <c r="E124" s="255"/>
      <c r="F124" s="255"/>
      <c r="G124" s="255"/>
      <c r="H124" s="255"/>
      <c r="I124" s="255"/>
      <c r="J124" s="255"/>
      <c r="K124" s="255"/>
      <c r="L124" s="259"/>
      <c r="M124" s="260"/>
      <c r="N124" s="255"/>
      <c r="O124" s="255"/>
      <c r="P124" s="255"/>
    </row>
    <row r="125" ht="12.0" customHeight="1">
      <c r="A125" s="251"/>
      <c r="B125" s="252"/>
      <c r="C125" s="253"/>
      <c r="D125" s="254"/>
      <c r="E125" s="255"/>
      <c r="F125" s="255"/>
      <c r="G125" s="255"/>
      <c r="H125" s="255"/>
      <c r="I125" s="255"/>
      <c r="J125" s="255"/>
      <c r="K125" s="255"/>
      <c r="L125" s="259"/>
      <c r="M125" s="260"/>
      <c r="N125" s="255"/>
      <c r="O125" s="255"/>
      <c r="P125" s="255"/>
    </row>
    <row r="126" ht="12.0" customHeight="1">
      <c r="A126" s="251"/>
      <c r="B126" s="252"/>
      <c r="C126" s="253"/>
      <c r="D126" s="254"/>
      <c r="E126" s="255"/>
      <c r="F126" s="255"/>
      <c r="G126" s="255"/>
      <c r="H126" s="255"/>
      <c r="I126" s="255"/>
      <c r="J126" s="255"/>
      <c r="K126" s="255"/>
      <c r="L126" s="259"/>
      <c r="M126" s="260"/>
      <c r="N126" s="255"/>
      <c r="O126" s="255"/>
      <c r="P126" s="255"/>
    </row>
    <row r="127" ht="12.0" customHeight="1">
      <c r="A127" s="251"/>
      <c r="B127" s="252"/>
      <c r="C127" s="253"/>
      <c r="D127" s="254"/>
      <c r="E127" s="255"/>
      <c r="F127" s="255"/>
      <c r="G127" s="255"/>
      <c r="H127" s="255"/>
      <c r="I127" s="255"/>
      <c r="J127" s="255"/>
      <c r="K127" s="255"/>
      <c r="L127" s="259"/>
      <c r="M127" s="260"/>
      <c r="N127" s="255"/>
      <c r="O127" s="255"/>
      <c r="P127" s="255"/>
    </row>
    <row r="128" ht="12.0" customHeight="1">
      <c r="A128" s="251"/>
      <c r="B128" s="252"/>
      <c r="C128" s="253"/>
      <c r="D128" s="254"/>
      <c r="E128" s="255"/>
      <c r="F128" s="255"/>
      <c r="G128" s="255"/>
      <c r="H128" s="255"/>
      <c r="I128" s="255"/>
      <c r="J128" s="255"/>
      <c r="K128" s="255"/>
      <c r="L128" s="259"/>
      <c r="M128" s="260"/>
      <c r="N128" s="255"/>
      <c r="O128" s="255"/>
      <c r="P128" s="255"/>
    </row>
    <row r="129" ht="12.0" customHeight="1">
      <c r="A129" s="251"/>
      <c r="B129" s="252"/>
      <c r="C129" s="253"/>
      <c r="D129" s="254"/>
      <c r="E129" s="255"/>
      <c r="F129" s="255"/>
      <c r="G129" s="255"/>
      <c r="H129" s="255"/>
      <c r="I129" s="255"/>
      <c r="J129" s="255"/>
      <c r="K129" s="255"/>
      <c r="L129" s="259"/>
      <c r="M129" s="260"/>
      <c r="N129" s="255"/>
      <c r="O129" s="255"/>
      <c r="P129" s="255"/>
    </row>
    <row r="130" ht="12.0" customHeight="1">
      <c r="A130" s="251"/>
      <c r="B130" s="252"/>
      <c r="C130" s="253"/>
      <c r="D130" s="254"/>
      <c r="E130" s="255"/>
      <c r="F130" s="255"/>
      <c r="G130" s="255"/>
      <c r="H130" s="255"/>
      <c r="I130" s="255"/>
      <c r="J130" s="255"/>
      <c r="K130" s="255"/>
      <c r="L130" s="259"/>
      <c r="M130" s="260"/>
      <c r="N130" s="255"/>
      <c r="O130" s="255"/>
      <c r="P130" s="255"/>
    </row>
    <row r="131" ht="12.0" customHeight="1">
      <c r="A131" s="251"/>
      <c r="B131" s="252"/>
      <c r="C131" s="253"/>
      <c r="D131" s="254"/>
      <c r="E131" s="255"/>
      <c r="F131" s="255"/>
      <c r="G131" s="255"/>
      <c r="H131" s="255"/>
      <c r="I131" s="255"/>
      <c r="J131" s="255"/>
      <c r="K131" s="255"/>
      <c r="L131" s="259"/>
      <c r="M131" s="260"/>
      <c r="N131" s="255"/>
      <c r="O131" s="255"/>
      <c r="P131" s="255"/>
    </row>
    <row r="132" ht="12.0" customHeight="1">
      <c r="A132" s="251"/>
      <c r="B132" s="252"/>
      <c r="C132" s="253"/>
      <c r="D132" s="254"/>
      <c r="E132" s="255"/>
      <c r="F132" s="255"/>
      <c r="G132" s="255"/>
      <c r="H132" s="255"/>
      <c r="I132" s="255"/>
      <c r="J132" s="255"/>
      <c r="K132" s="255"/>
      <c r="L132" s="259"/>
      <c r="M132" s="260"/>
      <c r="N132" s="255"/>
      <c r="O132" s="255"/>
      <c r="P132" s="255"/>
    </row>
    <row r="133" ht="12.0" customHeight="1">
      <c r="A133" s="251"/>
      <c r="B133" s="252"/>
      <c r="C133" s="253"/>
      <c r="D133" s="254"/>
      <c r="E133" s="255"/>
      <c r="F133" s="255"/>
      <c r="G133" s="255"/>
      <c r="H133" s="255"/>
      <c r="I133" s="255"/>
      <c r="J133" s="255"/>
      <c r="K133" s="255"/>
      <c r="L133" s="259"/>
      <c r="M133" s="260"/>
      <c r="N133" s="255"/>
      <c r="O133" s="255"/>
      <c r="P133" s="255"/>
    </row>
    <row r="134" ht="12.0" customHeight="1">
      <c r="A134" s="251"/>
      <c r="B134" s="252"/>
      <c r="C134" s="253"/>
      <c r="D134" s="254"/>
      <c r="E134" s="255"/>
      <c r="F134" s="255"/>
      <c r="G134" s="255"/>
      <c r="H134" s="255"/>
      <c r="I134" s="255"/>
      <c r="J134" s="255"/>
      <c r="K134" s="255"/>
      <c r="L134" s="259"/>
      <c r="M134" s="260"/>
      <c r="N134" s="255"/>
      <c r="O134" s="255"/>
      <c r="P134" s="255"/>
    </row>
    <row r="135" ht="12.0" customHeight="1">
      <c r="A135" s="251"/>
      <c r="B135" s="252"/>
      <c r="C135" s="253"/>
      <c r="D135" s="254"/>
      <c r="E135" s="255"/>
      <c r="F135" s="255"/>
      <c r="G135" s="255"/>
      <c r="H135" s="255"/>
      <c r="I135" s="255"/>
      <c r="J135" s="255"/>
      <c r="K135" s="255"/>
      <c r="L135" s="259"/>
      <c r="M135" s="260"/>
      <c r="N135" s="255"/>
      <c r="O135" s="255"/>
      <c r="P135" s="255"/>
    </row>
    <row r="136" ht="12.0" customHeight="1">
      <c r="A136" s="251"/>
      <c r="B136" s="252"/>
      <c r="C136" s="253"/>
      <c r="D136" s="254"/>
      <c r="E136" s="255"/>
      <c r="F136" s="255"/>
      <c r="G136" s="255"/>
      <c r="H136" s="255"/>
      <c r="I136" s="255"/>
      <c r="J136" s="255"/>
      <c r="K136" s="255"/>
      <c r="L136" s="259"/>
      <c r="M136" s="260"/>
      <c r="N136" s="255"/>
      <c r="O136" s="255"/>
      <c r="P136" s="255"/>
    </row>
    <row r="137" ht="12.0" customHeight="1">
      <c r="A137" s="251"/>
      <c r="B137" s="252"/>
      <c r="C137" s="253"/>
      <c r="D137" s="254"/>
      <c r="E137" s="255"/>
      <c r="F137" s="255"/>
      <c r="G137" s="255"/>
      <c r="H137" s="255"/>
      <c r="I137" s="255"/>
      <c r="J137" s="255"/>
      <c r="K137" s="255"/>
      <c r="L137" s="259"/>
      <c r="M137" s="260"/>
      <c r="N137" s="255"/>
      <c r="O137" s="255"/>
      <c r="P137" s="255"/>
    </row>
    <row r="138" ht="12.0" customHeight="1">
      <c r="A138" s="251"/>
      <c r="B138" s="252"/>
      <c r="C138" s="253"/>
      <c r="D138" s="254"/>
      <c r="E138" s="255"/>
      <c r="F138" s="255"/>
      <c r="G138" s="255"/>
      <c r="H138" s="255"/>
      <c r="I138" s="255"/>
      <c r="J138" s="255"/>
      <c r="K138" s="255"/>
      <c r="L138" s="259"/>
      <c r="M138" s="260"/>
      <c r="N138" s="255"/>
      <c r="O138" s="255"/>
      <c r="P138" s="255"/>
    </row>
    <row r="139" ht="12.0" customHeight="1">
      <c r="A139" s="251"/>
      <c r="B139" s="252"/>
      <c r="C139" s="253"/>
      <c r="D139" s="254"/>
      <c r="E139" s="255"/>
      <c r="F139" s="255"/>
      <c r="G139" s="255"/>
      <c r="H139" s="255"/>
      <c r="I139" s="255"/>
      <c r="J139" s="255"/>
      <c r="K139" s="255"/>
      <c r="L139" s="259"/>
      <c r="M139" s="260"/>
      <c r="N139" s="255"/>
      <c r="O139" s="255"/>
      <c r="P139" s="255"/>
    </row>
    <row r="140" ht="12.0" customHeight="1">
      <c r="A140" s="251"/>
      <c r="B140" s="252"/>
      <c r="C140" s="253"/>
      <c r="D140" s="254"/>
      <c r="E140" s="255"/>
      <c r="F140" s="255"/>
      <c r="G140" s="255"/>
      <c r="H140" s="255"/>
      <c r="I140" s="255"/>
      <c r="J140" s="255"/>
      <c r="K140" s="255"/>
      <c r="L140" s="259"/>
      <c r="M140" s="260"/>
      <c r="N140" s="255"/>
      <c r="O140" s="255"/>
      <c r="P140" s="255"/>
    </row>
    <row r="141" ht="12.0" customHeight="1">
      <c r="A141" s="251"/>
      <c r="B141" s="252"/>
      <c r="C141" s="253"/>
      <c r="D141" s="254"/>
      <c r="E141" s="255"/>
      <c r="F141" s="255"/>
      <c r="G141" s="255"/>
      <c r="H141" s="255"/>
      <c r="I141" s="255"/>
      <c r="J141" s="255"/>
      <c r="K141" s="255"/>
      <c r="L141" s="259"/>
      <c r="M141" s="260"/>
      <c r="N141" s="255"/>
      <c r="O141" s="255"/>
      <c r="P141" s="255"/>
    </row>
    <row r="142" ht="12.0" customHeight="1">
      <c r="A142" s="251"/>
      <c r="B142" s="252"/>
      <c r="C142" s="253"/>
      <c r="D142" s="254"/>
      <c r="E142" s="255"/>
      <c r="F142" s="255"/>
      <c r="G142" s="255"/>
      <c r="H142" s="255"/>
      <c r="I142" s="255"/>
      <c r="J142" s="255"/>
      <c r="K142" s="255"/>
      <c r="L142" s="259"/>
      <c r="M142" s="260"/>
      <c r="N142" s="255"/>
      <c r="O142" s="255"/>
      <c r="P142" s="255"/>
    </row>
    <row r="143" ht="12.0" customHeight="1">
      <c r="A143" s="251"/>
      <c r="B143" s="252"/>
      <c r="C143" s="253"/>
      <c r="D143" s="254"/>
      <c r="E143" s="255"/>
      <c r="F143" s="255"/>
      <c r="G143" s="255"/>
      <c r="H143" s="255"/>
      <c r="I143" s="255"/>
      <c r="J143" s="255"/>
      <c r="K143" s="255"/>
      <c r="L143" s="259"/>
      <c r="M143" s="260"/>
      <c r="N143" s="255"/>
      <c r="O143" s="255"/>
      <c r="P143" s="255"/>
    </row>
    <row r="144" ht="12.0" customHeight="1">
      <c r="A144" s="251"/>
      <c r="B144" s="252"/>
      <c r="C144" s="253"/>
      <c r="D144" s="254"/>
      <c r="E144" s="255"/>
      <c r="F144" s="255"/>
      <c r="G144" s="255"/>
      <c r="H144" s="255"/>
      <c r="I144" s="255"/>
      <c r="J144" s="255"/>
      <c r="K144" s="255"/>
      <c r="L144" s="259"/>
      <c r="M144" s="260"/>
      <c r="N144" s="255"/>
      <c r="O144" s="255"/>
      <c r="P144" s="255"/>
    </row>
    <row r="145" ht="12.0" customHeight="1">
      <c r="A145" s="251"/>
      <c r="B145" s="252"/>
      <c r="C145" s="253"/>
      <c r="D145" s="254"/>
      <c r="E145" s="255"/>
      <c r="F145" s="255"/>
      <c r="G145" s="255"/>
      <c r="H145" s="255"/>
      <c r="I145" s="255"/>
      <c r="J145" s="255"/>
      <c r="K145" s="255"/>
      <c r="L145" s="259"/>
      <c r="M145" s="260"/>
      <c r="N145" s="255"/>
      <c r="O145" s="255"/>
      <c r="P145" s="255"/>
    </row>
    <row r="146" ht="12.0" customHeight="1">
      <c r="A146" s="251"/>
      <c r="B146" s="252"/>
      <c r="C146" s="253"/>
      <c r="D146" s="254"/>
      <c r="E146" s="255"/>
      <c r="F146" s="255"/>
      <c r="G146" s="255"/>
      <c r="H146" s="255"/>
      <c r="I146" s="255"/>
      <c r="J146" s="255"/>
      <c r="K146" s="255"/>
      <c r="L146" s="259"/>
      <c r="M146" s="260"/>
      <c r="N146" s="255"/>
      <c r="O146" s="255"/>
      <c r="P146" s="255"/>
    </row>
    <row r="147" ht="12.0" customHeight="1">
      <c r="A147" s="251"/>
      <c r="B147" s="252"/>
      <c r="C147" s="253"/>
      <c r="D147" s="254"/>
      <c r="E147" s="255"/>
      <c r="F147" s="255"/>
      <c r="G147" s="255"/>
      <c r="H147" s="255"/>
      <c r="I147" s="255"/>
      <c r="J147" s="255"/>
      <c r="K147" s="255"/>
      <c r="L147" s="259"/>
      <c r="M147" s="260"/>
      <c r="N147" s="255"/>
      <c r="O147" s="255"/>
      <c r="P147" s="255"/>
    </row>
    <row r="148" ht="12.0" customHeight="1">
      <c r="A148" s="251"/>
      <c r="B148" s="252"/>
      <c r="C148" s="253"/>
      <c r="D148" s="254"/>
      <c r="E148" s="255"/>
      <c r="F148" s="255"/>
      <c r="G148" s="255"/>
      <c r="H148" s="255"/>
      <c r="I148" s="255"/>
      <c r="J148" s="255"/>
      <c r="K148" s="255"/>
      <c r="L148" s="259"/>
      <c r="M148" s="260"/>
      <c r="N148" s="255"/>
      <c r="O148" s="255"/>
      <c r="P148" s="255"/>
    </row>
    <row r="149" ht="12.0" customHeight="1">
      <c r="A149" s="251"/>
      <c r="B149" s="252"/>
      <c r="C149" s="253"/>
      <c r="D149" s="254"/>
      <c r="E149" s="255"/>
      <c r="F149" s="255"/>
      <c r="G149" s="255"/>
      <c r="H149" s="255"/>
      <c r="I149" s="255"/>
      <c r="J149" s="255"/>
      <c r="K149" s="255"/>
      <c r="L149" s="259"/>
      <c r="M149" s="260"/>
      <c r="N149" s="255"/>
      <c r="O149" s="255"/>
      <c r="P149" s="255"/>
    </row>
    <row r="150" ht="12.0" customHeight="1">
      <c r="A150" s="251"/>
      <c r="B150" s="252"/>
      <c r="C150" s="253"/>
      <c r="D150" s="254"/>
      <c r="E150" s="255"/>
      <c r="F150" s="255"/>
      <c r="G150" s="255"/>
      <c r="H150" s="255"/>
      <c r="I150" s="255"/>
      <c r="J150" s="255"/>
      <c r="K150" s="255"/>
      <c r="L150" s="259"/>
      <c r="M150" s="260"/>
      <c r="N150" s="255"/>
      <c r="O150" s="255"/>
      <c r="P150" s="255"/>
    </row>
    <row r="151" ht="12.0" customHeight="1">
      <c r="A151" s="251"/>
      <c r="B151" s="252"/>
      <c r="C151" s="253"/>
      <c r="D151" s="254"/>
      <c r="E151" s="255"/>
      <c r="F151" s="255"/>
      <c r="G151" s="255"/>
      <c r="H151" s="255"/>
      <c r="I151" s="255"/>
      <c r="J151" s="255"/>
      <c r="K151" s="255"/>
      <c r="L151" s="259"/>
      <c r="M151" s="260"/>
      <c r="N151" s="255"/>
      <c r="O151" s="255"/>
      <c r="P151" s="255"/>
    </row>
    <row r="152" ht="12.0" customHeight="1">
      <c r="A152" s="251"/>
      <c r="B152" s="252"/>
      <c r="C152" s="253"/>
      <c r="D152" s="254"/>
      <c r="E152" s="255"/>
      <c r="F152" s="255"/>
      <c r="G152" s="255"/>
      <c r="H152" s="255"/>
      <c r="I152" s="255"/>
      <c r="J152" s="255"/>
      <c r="K152" s="255"/>
      <c r="L152" s="259"/>
      <c r="M152" s="260"/>
      <c r="N152" s="255"/>
      <c r="O152" s="255"/>
      <c r="P152" s="255"/>
    </row>
    <row r="153" ht="12.0" customHeight="1">
      <c r="A153" s="251"/>
      <c r="B153" s="252"/>
      <c r="C153" s="253"/>
      <c r="D153" s="254"/>
      <c r="E153" s="255"/>
      <c r="F153" s="255"/>
      <c r="G153" s="255"/>
      <c r="H153" s="255"/>
      <c r="I153" s="255"/>
      <c r="J153" s="255"/>
      <c r="K153" s="255"/>
      <c r="L153" s="259"/>
      <c r="M153" s="260"/>
      <c r="N153" s="255"/>
      <c r="O153" s="255"/>
      <c r="P153" s="255"/>
    </row>
    <row r="154" ht="12.0" customHeight="1">
      <c r="A154" s="251"/>
      <c r="B154" s="252"/>
      <c r="C154" s="253"/>
      <c r="D154" s="254"/>
      <c r="E154" s="255"/>
      <c r="F154" s="255"/>
      <c r="G154" s="255"/>
      <c r="H154" s="255"/>
      <c r="I154" s="255"/>
      <c r="J154" s="255"/>
      <c r="K154" s="255"/>
      <c r="L154" s="259"/>
      <c r="M154" s="260"/>
      <c r="N154" s="255"/>
      <c r="O154" s="255"/>
      <c r="P154" s="255"/>
    </row>
    <row r="155" ht="12.0" customHeight="1">
      <c r="A155" s="251"/>
      <c r="B155" s="252"/>
      <c r="C155" s="253"/>
      <c r="D155" s="254"/>
      <c r="E155" s="255"/>
      <c r="F155" s="255"/>
      <c r="G155" s="255"/>
      <c r="H155" s="255"/>
      <c r="I155" s="255"/>
      <c r="J155" s="255"/>
      <c r="K155" s="255"/>
      <c r="L155" s="259"/>
      <c r="M155" s="260"/>
      <c r="N155" s="255"/>
      <c r="O155" s="255"/>
      <c r="P155" s="255"/>
    </row>
    <row r="156" ht="12.0" customHeight="1">
      <c r="A156" s="251"/>
      <c r="B156" s="252"/>
      <c r="C156" s="253"/>
      <c r="D156" s="254"/>
      <c r="E156" s="255"/>
      <c r="F156" s="255"/>
      <c r="G156" s="255"/>
      <c r="H156" s="255"/>
      <c r="I156" s="255"/>
      <c r="J156" s="255"/>
      <c r="K156" s="255"/>
      <c r="L156" s="259"/>
      <c r="M156" s="260"/>
      <c r="N156" s="255"/>
      <c r="O156" s="255"/>
      <c r="P156" s="255"/>
    </row>
    <row r="157" ht="12.0" customHeight="1">
      <c r="A157" s="251"/>
      <c r="B157" s="252"/>
      <c r="C157" s="253"/>
      <c r="D157" s="254"/>
      <c r="E157" s="255"/>
      <c r="F157" s="255"/>
      <c r="G157" s="255"/>
      <c r="H157" s="255"/>
      <c r="I157" s="255"/>
      <c r="J157" s="255"/>
      <c r="K157" s="255"/>
      <c r="L157" s="259"/>
      <c r="M157" s="260"/>
      <c r="N157" s="255"/>
      <c r="O157" s="255"/>
      <c r="P157" s="255"/>
    </row>
    <row r="158" ht="12.0" customHeight="1">
      <c r="A158" s="251"/>
      <c r="B158" s="252"/>
      <c r="C158" s="253"/>
      <c r="D158" s="254"/>
      <c r="E158" s="255"/>
      <c r="F158" s="255"/>
      <c r="G158" s="255"/>
      <c r="H158" s="255"/>
      <c r="I158" s="255"/>
      <c r="J158" s="255"/>
      <c r="K158" s="255"/>
      <c r="L158" s="259"/>
      <c r="M158" s="260"/>
      <c r="N158" s="255"/>
      <c r="O158" s="255"/>
      <c r="P158" s="255"/>
    </row>
    <row r="159" ht="12.0" customHeight="1">
      <c r="A159" s="251"/>
      <c r="B159" s="252"/>
      <c r="C159" s="253"/>
      <c r="D159" s="254"/>
      <c r="E159" s="255"/>
      <c r="F159" s="255"/>
      <c r="G159" s="255"/>
      <c r="H159" s="255"/>
      <c r="I159" s="255"/>
      <c r="J159" s="255"/>
      <c r="K159" s="255"/>
      <c r="L159" s="259"/>
      <c r="M159" s="260"/>
      <c r="N159" s="255"/>
      <c r="O159" s="255"/>
      <c r="P159" s="255"/>
    </row>
    <row r="160" ht="12.0" customHeight="1">
      <c r="A160" s="251"/>
      <c r="B160" s="252"/>
      <c r="C160" s="253"/>
      <c r="D160" s="254"/>
      <c r="E160" s="255"/>
      <c r="F160" s="255"/>
      <c r="G160" s="255"/>
      <c r="H160" s="255"/>
      <c r="I160" s="255"/>
      <c r="J160" s="255"/>
      <c r="K160" s="255"/>
      <c r="L160" s="259"/>
      <c r="M160" s="260"/>
      <c r="N160" s="255"/>
      <c r="O160" s="255"/>
      <c r="P160" s="255"/>
    </row>
    <row r="161" ht="12.0" customHeight="1">
      <c r="A161" s="251"/>
      <c r="B161" s="252"/>
      <c r="C161" s="253"/>
      <c r="D161" s="254"/>
      <c r="E161" s="255"/>
      <c r="F161" s="255"/>
      <c r="G161" s="255"/>
      <c r="H161" s="255"/>
      <c r="I161" s="255"/>
      <c r="J161" s="255"/>
      <c r="K161" s="255"/>
      <c r="L161" s="259"/>
      <c r="M161" s="260"/>
      <c r="N161" s="255"/>
      <c r="O161" s="255"/>
      <c r="P161" s="255"/>
    </row>
    <row r="162" ht="12.0" customHeight="1">
      <c r="A162" s="251"/>
      <c r="B162" s="252"/>
      <c r="C162" s="253"/>
      <c r="D162" s="254"/>
      <c r="E162" s="255"/>
      <c r="F162" s="255"/>
      <c r="G162" s="255"/>
      <c r="H162" s="255"/>
      <c r="I162" s="255"/>
      <c r="J162" s="255"/>
      <c r="K162" s="255"/>
      <c r="L162" s="259"/>
      <c r="M162" s="260"/>
      <c r="N162" s="255"/>
      <c r="O162" s="255"/>
      <c r="P162" s="255"/>
    </row>
    <row r="163" ht="12.0" customHeight="1">
      <c r="A163" s="251"/>
      <c r="B163" s="252"/>
      <c r="C163" s="253"/>
      <c r="D163" s="254"/>
      <c r="E163" s="255"/>
      <c r="F163" s="255"/>
      <c r="G163" s="255"/>
      <c r="H163" s="255"/>
      <c r="I163" s="255"/>
      <c r="J163" s="255"/>
      <c r="K163" s="255"/>
      <c r="L163" s="259"/>
      <c r="M163" s="260"/>
      <c r="N163" s="255"/>
      <c r="O163" s="255"/>
      <c r="P163" s="255"/>
    </row>
    <row r="164" ht="12.0" customHeight="1">
      <c r="A164" s="251"/>
      <c r="B164" s="252"/>
      <c r="C164" s="253"/>
      <c r="D164" s="254"/>
      <c r="E164" s="255"/>
      <c r="F164" s="255"/>
      <c r="G164" s="255"/>
      <c r="H164" s="255"/>
      <c r="I164" s="255"/>
      <c r="J164" s="255"/>
      <c r="K164" s="255"/>
      <c r="L164" s="259"/>
      <c r="M164" s="260"/>
      <c r="N164" s="255"/>
      <c r="O164" s="255"/>
      <c r="P164" s="255"/>
    </row>
    <row r="165" ht="12.0" customHeight="1">
      <c r="A165" s="251"/>
      <c r="B165" s="252"/>
      <c r="C165" s="253"/>
      <c r="D165" s="254"/>
      <c r="E165" s="255"/>
      <c r="F165" s="255"/>
      <c r="G165" s="255"/>
      <c r="H165" s="255"/>
      <c r="I165" s="255"/>
      <c r="J165" s="255"/>
      <c r="K165" s="255"/>
      <c r="L165" s="259"/>
      <c r="M165" s="260"/>
      <c r="N165" s="255"/>
      <c r="O165" s="255"/>
      <c r="P165" s="255"/>
    </row>
    <row r="166" ht="12.0" customHeight="1">
      <c r="A166" s="251"/>
      <c r="B166" s="252"/>
      <c r="C166" s="253"/>
      <c r="D166" s="254"/>
      <c r="E166" s="255"/>
      <c r="F166" s="255"/>
      <c r="G166" s="255"/>
      <c r="H166" s="255"/>
      <c r="I166" s="255"/>
      <c r="J166" s="255"/>
      <c r="K166" s="255"/>
      <c r="L166" s="259"/>
      <c r="M166" s="260"/>
      <c r="N166" s="255"/>
      <c r="O166" s="255"/>
      <c r="P166" s="255"/>
    </row>
    <row r="167" ht="12.0" customHeight="1">
      <c r="A167" s="251"/>
      <c r="B167" s="252"/>
      <c r="C167" s="253"/>
      <c r="D167" s="254"/>
      <c r="E167" s="255"/>
      <c r="F167" s="255"/>
      <c r="G167" s="255"/>
      <c r="H167" s="255"/>
      <c r="I167" s="255"/>
      <c r="J167" s="255"/>
      <c r="K167" s="255"/>
      <c r="L167" s="259"/>
      <c r="M167" s="260"/>
      <c r="N167" s="255"/>
      <c r="O167" s="255"/>
      <c r="P167" s="255"/>
    </row>
    <row r="168" ht="12.0" customHeight="1">
      <c r="A168" s="251"/>
      <c r="B168" s="252"/>
      <c r="C168" s="253"/>
      <c r="D168" s="254"/>
      <c r="E168" s="255"/>
      <c r="F168" s="255"/>
      <c r="G168" s="255"/>
      <c r="H168" s="255"/>
      <c r="I168" s="255"/>
      <c r="J168" s="255"/>
      <c r="K168" s="255"/>
      <c r="L168" s="259"/>
      <c r="M168" s="260"/>
      <c r="N168" s="255"/>
      <c r="O168" s="255"/>
      <c r="P168" s="255"/>
    </row>
    <row r="169" ht="12.0" customHeight="1">
      <c r="A169" s="251"/>
      <c r="B169" s="252"/>
      <c r="C169" s="253"/>
      <c r="D169" s="254"/>
      <c r="E169" s="255"/>
      <c r="F169" s="255"/>
      <c r="G169" s="255"/>
      <c r="H169" s="255"/>
      <c r="I169" s="255"/>
      <c r="J169" s="255"/>
      <c r="K169" s="255"/>
      <c r="L169" s="259"/>
      <c r="M169" s="260"/>
      <c r="N169" s="255"/>
      <c r="O169" s="255"/>
      <c r="P169" s="255"/>
    </row>
    <row r="170" ht="12.0" customHeight="1">
      <c r="A170" s="251"/>
      <c r="B170" s="252"/>
      <c r="C170" s="253"/>
      <c r="D170" s="254"/>
      <c r="E170" s="255"/>
      <c r="F170" s="255"/>
      <c r="G170" s="255"/>
      <c r="H170" s="255"/>
      <c r="I170" s="255"/>
      <c r="J170" s="255"/>
      <c r="K170" s="255"/>
      <c r="L170" s="259"/>
      <c r="M170" s="260"/>
      <c r="N170" s="255"/>
      <c r="O170" s="255"/>
      <c r="P170" s="255"/>
    </row>
    <row r="171" ht="12.0" customHeight="1">
      <c r="A171" s="251"/>
      <c r="B171" s="252"/>
      <c r="C171" s="253"/>
      <c r="D171" s="254"/>
      <c r="E171" s="255"/>
      <c r="F171" s="255"/>
      <c r="G171" s="255"/>
      <c r="H171" s="255"/>
      <c r="I171" s="255"/>
      <c r="J171" s="255"/>
      <c r="K171" s="255"/>
      <c r="L171" s="259"/>
      <c r="M171" s="260"/>
      <c r="N171" s="255"/>
      <c r="O171" s="255"/>
      <c r="P171" s="255"/>
    </row>
    <row r="172" ht="12.0" customHeight="1">
      <c r="A172" s="251"/>
      <c r="B172" s="252"/>
      <c r="C172" s="253"/>
      <c r="D172" s="254"/>
      <c r="E172" s="255"/>
      <c r="F172" s="255"/>
      <c r="G172" s="255"/>
      <c r="H172" s="255"/>
      <c r="I172" s="255"/>
      <c r="J172" s="255"/>
      <c r="K172" s="255"/>
      <c r="L172" s="259"/>
      <c r="M172" s="260"/>
      <c r="N172" s="255"/>
      <c r="O172" s="255"/>
      <c r="P172" s="255"/>
    </row>
    <row r="173" ht="12.0" customHeight="1">
      <c r="A173" s="251"/>
      <c r="B173" s="252"/>
      <c r="C173" s="253"/>
      <c r="D173" s="254"/>
      <c r="E173" s="255"/>
      <c r="F173" s="255"/>
      <c r="G173" s="255"/>
      <c r="H173" s="255"/>
      <c r="I173" s="255"/>
      <c r="J173" s="255"/>
      <c r="K173" s="255"/>
      <c r="L173" s="259"/>
      <c r="M173" s="260"/>
      <c r="N173" s="255"/>
      <c r="O173" s="255"/>
      <c r="P173" s="255"/>
    </row>
    <row r="174" ht="12.0" customHeight="1">
      <c r="A174" s="251"/>
      <c r="B174" s="252"/>
      <c r="C174" s="253"/>
      <c r="D174" s="254"/>
      <c r="E174" s="255"/>
      <c r="F174" s="255"/>
      <c r="G174" s="255"/>
      <c r="H174" s="255"/>
      <c r="I174" s="255"/>
      <c r="J174" s="255"/>
      <c r="K174" s="255"/>
      <c r="L174" s="259"/>
      <c r="M174" s="260"/>
      <c r="N174" s="255"/>
      <c r="O174" s="255"/>
      <c r="P174" s="255"/>
    </row>
    <row r="175" ht="12.0" customHeight="1">
      <c r="A175" s="251"/>
      <c r="B175" s="252"/>
      <c r="C175" s="253"/>
      <c r="D175" s="254"/>
      <c r="E175" s="255"/>
      <c r="F175" s="255"/>
      <c r="G175" s="255"/>
      <c r="H175" s="255"/>
      <c r="I175" s="255"/>
      <c r="J175" s="255"/>
      <c r="K175" s="255"/>
      <c r="L175" s="259"/>
      <c r="M175" s="260"/>
      <c r="N175" s="255"/>
      <c r="O175" s="255"/>
      <c r="P175" s="255"/>
    </row>
    <row r="176" ht="12.0" customHeight="1">
      <c r="A176" s="251"/>
      <c r="B176" s="252"/>
      <c r="C176" s="253"/>
      <c r="D176" s="254"/>
      <c r="E176" s="255"/>
      <c r="F176" s="255"/>
      <c r="G176" s="255"/>
      <c r="H176" s="255"/>
      <c r="I176" s="255"/>
      <c r="J176" s="255"/>
      <c r="K176" s="255"/>
      <c r="L176" s="259"/>
      <c r="M176" s="260"/>
      <c r="N176" s="255"/>
      <c r="O176" s="255"/>
      <c r="P176" s="255"/>
    </row>
    <row r="177" ht="12.0" customHeight="1">
      <c r="A177" s="251"/>
      <c r="B177" s="252"/>
      <c r="C177" s="253"/>
      <c r="D177" s="254"/>
      <c r="E177" s="255"/>
      <c r="F177" s="255"/>
      <c r="G177" s="255"/>
      <c r="H177" s="255"/>
      <c r="I177" s="255"/>
      <c r="J177" s="255"/>
      <c r="K177" s="255"/>
      <c r="L177" s="259"/>
      <c r="M177" s="260"/>
      <c r="N177" s="255"/>
      <c r="O177" s="255"/>
      <c r="P177" s="255"/>
    </row>
    <row r="178" ht="12.0" customHeight="1">
      <c r="A178" s="251"/>
      <c r="B178" s="252"/>
      <c r="C178" s="253"/>
      <c r="D178" s="254"/>
      <c r="E178" s="255"/>
      <c r="F178" s="255"/>
      <c r="G178" s="255"/>
      <c r="H178" s="255"/>
      <c r="I178" s="255"/>
      <c r="J178" s="255"/>
      <c r="K178" s="255"/>
      <c r="L178" s="259"/>
      <c r="M178" s="260"/>
      <c r="N178" s="255"/>
      <c r="O178" s="255"/>
      <c r="P178" s="255"/>
    </row>
    <row r="179" ht="12.0" customHeight="1">
      <c r="A179" s="251"/>
      <c r="B179" s="252"/>
      <c r="C179" s="253"/>
      <c r="D179" s="254"/>
      <c r="E179" s="255"/>
      <c r="F179" s="255"/>
      <c r="G179" s="255"/>
      <c r="H179" s="255"/>
      <c r="I179" s="255"/>
      <c r="J179" s="255"/>
      <c r="K179" s="255"/>
      <c r="L179" s="259"/>
      <c r="M179" s="260"/>
      <c r="N179" s="255"/>
      <c r="O179" s="255"/>
      <c r="P179" s="255"/>
    </row>
    <row r="180" ht="12.0" customHeight="1">
      <c r="A180" s="251"/>
      <c r="B180" s="252"/>
      <c r="C180" s="253"/>
      <c r="D180" s="254"/>
      <c r="E180" s="255"/>
      <c r="F180" s="255"/>
      <c r="G180" s="255"/>
      <c r="H180" s="255"/>
      <c r="I180" s="255"/>
      <c r="J180" s="255"/>
      <c r="K180" s="255"/>
      <c r="L180" s="259"/>
      <c r="M180" s="260"/>
      <c r="N180" s="255"/>
      <c r="O180" s="255"/>
      <c r="P180" s="255"/>
    </row>
    <row r="181" ht="12.0" customHeight="1">
      <c r="A181" s="251"/>
      <c r="B181" s="252"/>
      <c r="C181" s="253"/>
      <c r="D181" s="254"/>
      <c r="E181" s="255"/>
      <c r="F181" s="255"/>
      <c r="G181" s="255"/>
      <c r="H181" s="255"/>
      <c r="I181" s="255"/>
      <c r="J181" s="255"/>
      <c r="K181" s="255"/>
      <c r="L181" s="259"/>
      <c r="M181" s="260"/>
      <c r="N181" s="255"/>
      <c r="O181" s="255"/>
      <c r="P181" s="255"/>
    </row>
    <row r="182" ht="12.0" customHeight="1">
      <c r="A182" s="251"/>
      <c r="B182" s="252"/>
      <c r="C182" s="253"/>
      <c r="D182" s="254"/>
      <c r="E182" s="255"/>
      <c r="F182" s="255"/>
      <c r="G182" s="255"/>
      <c r="H182" s="255"/>
      <c r="I182" s="255"/>
      <c r="J182" s="255"/>
      <c r="K182" s="255"/>
      <c r="L182" s="259"/>
      <c r="M182" s="260"/>
      <c r="N182" s="255"/>
      <c r="O182" s="255"/>
      <c r="P182" s="255"/>
    </row>
    <row r="183" ht="12.0" customHeight="1">
      <c r="A183" s="251"/>
      <c r="B183" s="252"/>
      <c r="C183" s="253"/>
      <c r="D183" s="254"/>
      <c r="E183" s="255"/>
      <c r="F183" s="255"/>
      <c r="G183" s="255"/>
      <c r="H183" s="255"/>
      <c r="I183" s="255"/>
      <c r="J183" s="255"/>
      <c r="K183" s="255"/>
      <c r="L183" s="259"/>
      <c r="M183" s="260"/>
      <c r="N183" s="255"/>
      <c r="O183" s="255"/>
      <c r="P183" s="255"/>
    </row>
    <row r="184" ht="12.0" customHeight="1">
      <c r="A184" s="251"/>
      <c r="B184" s="252"/>
      <c r="C184" s="253"/>
      <c r="D184" s="254"/>
      <c r="E184" s="255"/>
      <c r="F184" s="255"/>
      <c r="G184" s="255"/>
      <c r="H184" s="255"/>
      <c r="I184" s="255"/>
      <c r="J184" s="255"/>
      <c r="K184" s="255"/>
      <c r="L184" s="259"/>
      <c r="M184" s="260"/>
      <c r="N184" s="255"/>
      <c r="O184" s="255"/>
      <c r="P184" s="255"/>
    </row>
    <row r="185" ht="12.0" customHeight="1">
      <c r="A185" s="251"/>
      <c r="B185" s="252"/>
      <c r="C185" s="253"/>
      <c r="D185" s="254"/>
      <c r="E185" s="255"/>
      <c r="F185" s="255"/>
      <c r="G185" s="255"/>
      <c r="H185" s="255"/>
      <c r="I185" s="255"/>
      <c r="J185" s="255"/>
      <c r="K185" s="255"/>
      <c r="L185" s="259"/>
      <c r="M185" s="260"/>
      <c r="N185" s="255"/>
      <c r="O185" s="255"/>
      <c r="P185" s="255"/>
    </row>
    <row r="186" ht="12.0" customHeight="1">
      <c r="A186" s="251"/>
      <c r="B186" s="252"/>
      <c r="C186" s="253"/>
      <c r="D186" s="254"/>
      <c r="E186" s="255"/>
      <c r="F186" s="255"/>
      <c r="G186" s="255"/>
      <c r="H186" s="255"/>
      <c r="I186" s="255"/>
      <c r="J186" s="255"/>
      <c r="K186" s="255"/>
      <c r="L186" s="259"/>
      <c r="M186" s="260"/>
      <c r="N186" s="255"/>
      <c r="O186" s="255"/>
      <c r="P186" s="255"/>
    </row>
    <row r="187" ht="12.0" customHeight="1">
      <c r="A187" s="251"/>
      <c r="B187" s="252"/>
      <c r="C187" s="253"/>
      <c r="D187" s="254"/>
      <c r="E187" s="255"/>
      <c r="F187" s="255"/>
      <c r="G187" s="255"/>
      <c r="H187" s="255"/>
      <c r="I187" s="255"/>
      <c r="J187" s="255"/>
      <c r="K187" s="255"/>
      <c r="L187" s="259"/>
      <c r="M187" s="260"/>
      <c r="N187" s="255"/>
      <c r="O187" s="255"/>
      <c r="P187" s="255"/>
    </row>
    <row r="188" ht="12.0" customHeight="1">
      <c r="A188" s="251"/>
      <c r="B188" s="252"/>
      <c r="C188" s="253"/>
      <c r="D188" s="254"/>
      <c r="E188" s="255"/>
      <c r="F188" s="255"/>
      <c r="G188" s="255"/>
      <c r="H188" s="255"/>
      <c r="I188" s="255"/>
      <c r="J188" s="255"/>
      <c r="K188" s="255"/>
      <c r="L188" s="259"/>
      <c r="M188" s="260"/>
      <c r="N188" s="255"/>
      <c r="O188" s="255"/>
      <c r="P188" s="255"/>
    </row>
    <row r="189" ht="12.0" customHeight="1">
      <c r="A189" s="251"/>
      <c r="B189" s="252"/>
      <c r="C189" s="253"/>
      <c r="D189" s="254"/>
      <c r="E189" s="255"/>
      <c r="F189" s="255"/>
      <c r="G189" s="255"/>
      <c r="H189" s="255"/>
      <c r="I189" s="255"/>
      <c r="J189" s="255"/>
      <c r="K189" s="255"/>
      <c r="L189" s="259"/>
      <c r="M189" s="260"/>
      <c r="N189" s="255"/>
      <c r="O189" s="255"/>
      <c r="P189" s="255"/>
    </row>
    <row r="190" ht="12.0" customHeight="1">
      <c r="A190" s="251"/>
      <c r="B190" s="252"/>
      <c r="C190" s="253"/>
      <c r="D190" s="254"/>
      <c r="E190" s="255"/>
      <c r="F190" s="255"/>
      <c r="G190" s="255"/>
      <c r="H190" s="255"/>
      <c r="I190" s="255"/>
      <c r="J190" s="255"/>
      <c r="K190" s="255"/>
      <c r="L190" s="259"/>
      <c r="M190" s="260"/>
      <c r="N190" s="255"/>
      <c r="O190" s="255"/>
      <c r="P190" s="255"/>
    </row>
    <row r="191" ht="12.0" customHeight="1">
      <c r="A191" s="251"/>
      <c r="B191" s="252"/>
      <c r="C191" s="253"/>
      <c r="D191" s="254"/>
      <c r="E191" s="255"/>
      <c r="F191" s="255"/>
      <c r="G191" s="255"/>
      <c r="H191" s="255"/>
      <c r="I191" s="255"/>
      <c r="J191" s="255"/>
      <c r="K191" s="255"/>
      <c r="L191" s="259"/>
      <c r="M191" s="260"/>
      <c r="N191" s="255"/>
      <c r="O191" s="255"/>
      <c r="P191" s="255"/>
    </row>
    <row r="192" ht="12.0" customHeight="1">
      <c r="A192" s="251"/>
      <c r="B192" s="252"/>
      <c r="C192" s="253"/>
      <c r="D192" s="254"/>
      <c r="E192" s="255"/>
      <c r="F192" s="255"/>
      <c r="G192" s="255"/>
      <c r="H192" s="255"/>
      <c r="I192" s="255"/>
      <c r="J192" s="255"/>
      <c r="K192" s="255"/>
      <c r="L192" s="259"/>
      <c r="M192" s="260"/>
      <c r="N192" s="255"/>
      <c r="O192" s="255"/>
      <c r="P192" s="255"/>
    </row>
    <row r="193" ht="12.0" customHeight="1">
      <c r="A193" s="251"/>
      <c r="B193" s="252"/>
      <c r="C193" s="253"/>
      <c r="D193" s="254"/>
      <c r="E193" s="255"/>
      <c r="F193" s="255"/>
      <c r="G193" s="255"/>
      <c r="H193" s="255"/>
      <c r="I193" s="255"/>
      <c r="J193" s="255"/>
      <c r="K193" s="255"/>
      <c r="L193" s="259"/>
      <c r="M193" s="260"/>
      <c r="N193" s="255"/>
      <c r="O193" s="255"/>
      <c r="P193" s="255"/>
    </row>
    <row r="194" ht="12.0" customHeight="1">
      <c r="A194" s="251"/>
      <c r="B194" s="252"/>
      <c r="C194" s="253"/>
      <c r="D194" s="254"/>
      <c r="E194" s="255"/>
      <c r="F194" s="255"/>
      <c r="G194" s="255"/>
      <c r="H194" s="255"/>
      <c r="I194" s="255"/>
      <c r="J194" s="255"/>
      <c r="K194" s="255"/>
      <c r="L194" s="259"/>
      <c r="M194" s="260"/>
      <c r="N194" s="255"/>
      <c r="O194" s="255"/>
      <c r="P194" s="255"/>
    </row>
    <row r="195" ht="12.0" customHeight="1">
      <c r="A195" s="251"/>
      <c r="B195" s="252"/>
      <c r="C195" s="253"/>
      <c r="D195" s="254"/>
      <c r="E195" s="255"/>
      <c r="F195" s="255"/>
      <c r="G195" s="255"/>
      <c r="H195" s="255"/>
      <c r="I195" s="255"/>
      <c r="J195" s="255"/>
      <c r="K195" s="255"/>
      <c r="L195" s="259"/>
      <c r="M195" s="260"/>
      <c r="N195" s="255"/>
      <c r="O195" s="255"/>
      <c r="P195" s="255"/>
    </row>
    <row r="196" ht="12.0" customHeight="1">
      <c r="A196" s="251"/>
      <c r="B196" s="252"/>
      <c r="C196" s="253"/>
      <c r="D196" s="254"/>
      <c r="E196" s="255"/>
      <c r="F196" s="255"/>
      <c r="G196" s="255"/>
      <c r="H196" s="255"/>
      <c r="I196" s="255"/>
      <c r="J196" s="255"/>
      <c r="K196" s="255"/>
      <c r="L196" s="259"/>
      <c r="M196" s="260"/>
      <c r="N196" s="255"/>
      <c r="O196" s="255"/>
      <c r="P196" s="255"/>
    </row>
    <row r="197" ht="12.0" customHeight="1">
      <c r="A197" s="251"/>
      <c r="B197" s="252"/>
      <c r="C197" s="253"/>
      <c r="D197" s="254"/>
      <c r="E197" s="255"/>
      <c r="F197" s="255"/>
      <c r="G197" s="255"/>
      <c r="H197" s="255"/>
      <c r="I197" s="255"/>
      <c r="J197" s="255"/>
      <c r="K197" s="255"/>
      <c r="L197" s="259"/>
      <c r="M197" s="260"/>
      <c r="N197" s="255"/>
      <c r="O197" s="255"/>
      <c r="P197" s="255"/>
    </row>
    <row r="198" ht="12.0" customHeight="1">
      <c r="A198" s="251"/>
      <c r="B198" s="252"/>
      <c r="C198" s="253"/>
      <c r="D198" s="254"/>
      <c r="E198" s="255"/>
      <c r="F198" s="255"/>
      <c r="G198" s="255"/>
      <c r="H198" s="255"/>
      <c r="I198" s="255"/>
      <c r="J198" s="255"/>
      <c r="K198" s="255"/>
      <c r="L198" s="259"/>
      <c r="M198" s="260"/>
      <c r="N198" s="255"/>
      <c r="O198" s="255"/>
      <c r="P198" s="255"/>
    </row>
    <row r="199" ht="12.0" customHeight="1">
      <c r="A199" s="251"/>
      <c r="B199" s="252"/>
      <c r="C199" s="253"/>
      <c r="D199" s="254"/>
      <c r="E199" s="255"/>
      <c r="F199" s="255"/>
      <c r="G199" s="255"/>
      <c r="H199" s="255"/>
      <c r="I199" s="255"/>
      <c r="J199" s="255"/>
      <c r="K199" s="255"/>
      <c r="L199" s="259"/>
      <c r="M199" s="260"/>
      <c r="N199" s="255"/>
      <c r="O199" s="255"/>
      <c r="P199" s="255"/>
    </row>
    <row r="200" ht="12.0" customHeight="1">
      <c r="A200" s="251"/>
      <c r="B200" s="252"/>
      <c r="C200" s="253"/>
      <c r="D200" s="254"/>
      <c r="E200" s="255"/>
      <c r="F200" s="255"/>
      <c r="G200" s="255"/>
      <c r="H200" s="255"/>
      <c r="I200" s="255"/>
      <c r="J200" s="255"/>
      <c r="K200" s="255"/>
      <c r="L200" s="259"/>
      <c r="M200" s="260"/>
      <c r="N200" s="255"/>
      <c r="O200" s="255"/>
      <c r="P200" s="255"/>
    </row>
    <row r="201" ht="12.0" customHeight="1">
      <c r="A201" s="251"/>
      <c r="B201" s="252"/>
      <c r="C201" s="253"/>
      <c r="D201" s="254"/>
      <c r="E201" s="255"/>
      <c r="F201" s="255"/>
      <c r="G201" s="255"/>
      <c r="H201" s="255"/>
      <c r="I201" s="255"/>
      <c r="J201" s="255"/>
      <c r="K201" s="255"/>
      <c r="L201" s="259"/>
      <c r="M201" s="260"/>
      <c r="N201" s="255"/>
      <c r="O201" s="255"/>
      <c r="P201" s="255"/>
    </row>
    <row r="202" ht="12.0" customHeight="1">
      <c r="A202" s="251"/>
      <c r="B202" s="252"/>
      <c r="C202" s="253"/>
      <c r="D202" s="254"/>
      <c r="E202" s="255"/>
      <c r="F202" s="255"/>
      <c r="G202" s="255"/>
      <c r="H202" s="255"/>
      <c r="I202" s="255"/>
      <c r="J202" s="255"/>
      <c r="K202" s="255"/>
      <c r="L202" s="259"/>
      <c r="M202" s="260"/>
      <c r="N202" s="255"/>
      <c r="O202" s="255"/>
      <c r="P202" s="255"/>
    </row>
    <row r="203" ht="12.0" customHeight="1">
      <c r="A203" s="251"/>
      <c r="B203" s="252"/>
      <c r="C203" s="253"/>
      <c r="D203" s="254"/>
      <c r="E203" s="255"/>
      <c r="F203" s="255"/>
      <c r="G203" s="255"/>
      <c r="H203" s="255"/>
      <c r="I203" s="255"/>
      <c r="J203" s="255"/>
      <c r="K203" s="255"/>
      <c r="L203" s="259"/>
      <c r="M203" s="260"/>
      <c r="N203" s="255"/>
      <c r="O203" s="255"/>
      <c r="P203" s="255"/>
    </row>
    <row r="204" ht="12.0" customHeight="1">
      <c r="A204" s="251"/>
      <c r="B204" s="252"/>
      <c r="C204" s="253"/>
      <c r="D204" s="254"/>
      <c r="E204" s="255"/>
      <c r="F204" s="255"/>
      <c r="G204" s="255"/>
      <c r="H204" s="255"/>
      <c r="I204" s="255"/>
      <c r="J204" s="255"/>
      <c r="K204" s="255"/>
      <c r="L204" s="259"/>
      <c r="M204" s="260"/>
      <c r="N204" s="255"/>
      <c r="O204" s="255"/>
      <c r="P204" s="255"/>
    </row>
    <row r="205" ht="12.0" customHeight="1">
      <c r="A205" s="251"/>
      <c r="B205" s="252"/>
      <c r="C205" s="253"/>
      <c r="D205" s="254"/>
      <c r="E205" s="255"/>
      <c r="F205" s="255"/>
      <c r="G205" s="255"/>
      <c r="H205" s="255"/>
      <c r="I205" s="255"/>
      <c r="J205" s="255"/>
      <c r="K205" s="255"/>
      <c r="L205" s="259"/>
      <c r="M205" s="260"/>
      <c r="N205" s="255"/>
      <c r="O205" s="255"/>
      <c r="P205" s="255"/>
    </row>
    <row r="206" ht="12.0" customHeight="1">
      <c r="A206" s="251"/>
      <c r="B206" s="252"/>
      <c r="C206" s="253"/>
      <c r="D206" s="254"/>
      <c r="E206" s="255"/>
      <c r="F206" s="255"/>
      <c r="G206" s="255"/>
      <c r="H206" s="255"/>
      <c r="I206" s="255"/>
      <c r="J206" s="255"/>
      <c r="K206" s="255"/>
      <c r="L206" s="259"/>
      <c r="M206" s="260"/>
      <c r="N206" s="255"/>
      <c r="O206" s="255"/>
      <c r="P206" s="255"/>
    </row>
    <row r="207" ht="12.0" customHeight="1">
      <c r="A207" s="251"/>
      <c r="B207" s="252"/>
      <c r="C207" s="253"/>
      <c r="D207" s="254"/>
      <c r="E207" s="255"/>
      <c r="F207" s="255"/>
      <c r="G207" s="255"/>
      <c r="H207" s="255"/>
      <c r="I207" s="255"/>
      <c r="J207" s="255"/>
      <c r="K207" s="255"/>
      <c r="L207" s="259"/>
      <c r="M207" s="260"/>
      <c r="N207" s="255"/>
      <c r="O207" s="255"/>
      <c r="P207" s="255"/>
    </row>
    <row r="208" ht="12.0" customHeight="1">
      <c r="A208" s="251"/>
      <c r="B208" s="252"/>
      <c r="C208" s="253"/>
      <c r="D208" s="254"/>
      <c r="E208" s="255"/>
      <c r="F208" s="255"/>
      <c r="G208" s="255"/>
      <c r="H208" s="255"/>
      <c r="I208" s="255"/>
      <c r="J208" s="255"/>
      <c r="K208" s="255"/>
      <c r="L208" s="259"/>
      <c r="M208" s="260"/>
      <c r="N208" s="255"/>
      <c r="O208" s="255"/>
      <c r="P208" s="255"/>
    </row>
    <row r="209" ht="12.0" customHeight="1">
      <c r="A209" s="251"/>
      <c r="B209" s="252"/>
      <c r="C209" s="253"/>
      <c r="D209" s="254"/>
      <c r="E209" s="255"/>
      <c r="F209" s="255"/>
      <c r="G209" s="255"/>
      <c r="H209" s="255"/>
      <c r="I209" s="255"/>
      <c r="J209" s="255"/>
      <c r="K209" s="255"/>
      <c r="L209" s="259"/>
      <c r="M209" s="260"/>
      <c r="N209" s="255"/>
      <c r="O209" s="255"/>
      <c r="P209" s="255"/>
    </row>
    <row r="210" ht="12.0" customHeight="1">
      <c r="A210" s="251"/>
      <c r="B210" s="252"/>
      <c r="C210" s="253"/>
      <c r="D210" s="254"/>
      <c r="E210" s="255"/>
      <c r="F210" s="255"/>
      <c r="G210" s="255"/>
      <c r="H210" s="255"/>
      <c r="I210" s="255"/>
      <c r="J210" s="255"/>
      <c r="K210" s="255"/>
      <c r="L210" s="259"/>
      <c r="M210" s="260"/>
      <c r="N210" s="255"/>
      <c r="O210" s="255"/>
      <c r="P210" s="255"/>
    </row>
    <row r="211" ht="12.0" customHeight="1">
      <c r="A211" s="251"/>
      <c r="B211" s="252"/>
      <c r="C211" s="253"/>
      <c r="D211" s="254"/>
      <c r="E211" s="255"/>
      <c r="F211" s="255"/>
      <c r="G211" s="255"/>
      <c r="H211" s="255"/>
      <c r="I211" s="255"/>
      <c r="J211" s="255"/>
      <c r="K211" s="255"/>
      <c r="L211" s="259"/>
      <c r="M211" s="260"/>
      <c r="N211" s="255"/>
      <c r="O211" s="255"/>
      <c r="P211" s="255"/>
    </row>
    <row r="212" ht="12.0" customHeight="1">
      <c r="A212" s="251"/>
      <c r="B212" s="252"/>
      <c r="C212" s="253"/>
      <c r="D212" s="254"/>
      <c r="E212" s="255"/>
      <c r="F212" s="255"/>
      <c r="G212" s="255"/>
      <c r="H212" s="255"/>
      <c r="I212" s="255"/>
      <c r="J212" s="255"/>
      <c r="K212" s="255"/>
      <c r="L212" s="259"/>
      <c r="M212" s="260"/>
      <c r="N212" s="255"/>
      <c r="O212" s="255"/>
      <c r="P212" s="255"/>
    </row>
    <row r="213" ht="12.0" customHeight="1">
      <c r="A213" s="251"/>
      <c r="B213" s="252"/>
      <c r="C213" s="253"/>
      <c r="D213" s="254"/>
      <c r="E213" s="255"/>
      <c r="F213" s="255"/>
      <c r="G213" s="255"/>
      <c r="H213" s="255"/>
      <c r="I213" s="255"/>
      <c r="J213" s="255"/>
      <c r="K213" s="255"/>
      <c r="L213" s="259"/>
      <c r="M213" s="260"/>
      <c r="N213" s="255"/>
      <c r="O213" s="255"/>
      <c r="P213" s="255"/>
    </row>
    <row r="214" ht="12.0" customHeight="1">
      <c r="A214" s="251"/>
      <c r="B214" s="252"/>
      <c r="C214" s="253"/>
      <c r="D214" s="254"/>
      <c r="E214" s="255"/>
      <c r="F214" s="255"/>
      <c r="G214" s="255"/>
      <c r="H214" s="255"/>
      <c r="I214" s="255"/>
      <c r="J214" s="255"/>
      <c r="K214" s="255"/>
      <c r="L214" s="259"/>
      <c r="M214" s="260"/>
      <c r="N214" s="255"/>
      <c r="O214" s="255"/>
      <c r="P214" s="255"/>
    </row>
    <row r="215" ht="12.0" customHeight="1">
      <c r="A215" s="251"/>
      <c r="B215" s="252"/>
      <c r="C215" s="253"/>
      <c r="D215" s="254"/>
      <c r="E215" s="255"/>
      <c r="F215" s="255"/>
      <c r="G215" s="255"/>
      <c r="H215" s="255"/>
      <c r="I215" s="255"/>
      <c r="J215" s="255"/>
      <c r="K215" s="255"/>
      <c r="L215" s="259"/>
      <c r="M215" s="260"/>
      <c r="N215" s="255"/>
      <c r="O215" s="255"/>
      <c r="P215" s="255"/>
    </row>
    <row r="216" ht="12.0" customHeight="1">
      <c r="A216" s="251"/>
      <c r="B216" s="252"/>
      <c r="C216" s="253"/>
      <c r="D216" s="254"/>
      <c r="E216" s="255"/>
      <c r="F216" s="255"/>
      <c r="G216" s="255"/>
      <c r="H216" s="255"/>
      <c r="I216" s="255"/>
      <c r="J216" s="255"/>
      <c r="K216" s="255"/>
      <c r="L216" s="259"/>
      <c r="M216" s="260"/>
      <c r="N216" s="255"/>
      <c r="O216" s="255"/>
      <c r="P216" s="255"/>
    </row>
    <row r="217" ht="12.0" customHeight="1">
      <c r="A217" s="251"/>
      <c r="B217" s="252"/>
      <c r="C217" s="253"/>
      <c r="D217" s="254"/>
      <c r="E217" s="255"/>
      <c r="F217" s="255"/>
      <c r="G217" s="255"/>
      <c r="H217" s="255"/>
      <c r="I217" s="255"/>
      <c r="J217" s="255"/>
      <c r="K217" s="255"/>
      <c r="L217" s="259"/>
      <c r="M217" s="260"/>
      <c r="N217" s="255"/>
      <c r="O217" s="255"/>
      <c r="P217" s="255"/>
    </row>
    <row r="218" ht="12.0" customHeight="1">
      <c r="A218" s="251"/>
      <c r="B218" s="252"/>
      <c r="C218" s="253"/>
      <c r="D218" s="254"/>
      <c r="E218" s="255"/>
      <c r="F218" s="255"/>
      <c r="G218" s="255"/>
      <c r="H218" s="255"/>
      <c r="I218" s="255"/>
      <c r="J218" s="255"/>
      <c r="K218" s="255"/>
      <c r="L218" s="259"/>
      <c r="M218" s="260"/>
      <c r="N218" s="255"/>
      <c r="O218" s="255"/>
      <c r="P218" s="255"/>
    </row>
    <row r="219" ht="12.0" customHeight="1">
      <c r="A219" s="251"/>
      <c r="B219" s="252"/>
      <c r="C219" s="253"/>
      <c r="D219" s="254"/>
      <c r="E219" s="255"/>
      <c r="F219" s="255"/>
      <c r="G219" s="255"/>
      <c r="H219" s="255"/>
      <c r="I219" s="255"/>
      <c r="J219" s="255"/>
      <c r="K219" s="255"/>
      <c r="L219" s="259"/>
      <c r="M219" s="260"/>
      <c r="N219" s="255"/>
      <c r="O219" s="255"/>
      <c r="P219" s="255"/>
    </row>
    <row r="220" ht="12.0" customHeight="1">
      <c r="A220" s="251"/>
      <c r="B220" s="252"/>
      <c r="C220" s="253"/>
      <c r="D220" s="254"/>
      <c r="E220" s="255"/>
      <c r="F220" s="255"/>
      <c r="G220" s="255"/>
      <c r="H220" s="255"/>
      <c r="I220" s="255"/>
      <c r="J220" s="255"/>
      <c r="K220" s="255"/>
      <c r="L220" s="259"/>
      <c r="M220" s="260"/>
      <c r="N220" s="255"/>
      <c r="O220" s="255"/>
      <c r="P220" s="255"/>
    </row>
    <row r="221" ht="12.0" customHeight="1">
      <c r="A221" s="251"/>
      <c r="B221" s="252"/>
      <c r="C221" s="253"/>
      <c r="D221" s="254"/>
      <c r="E221" s="255"/>
      <c r="F221" s="255"/>
      <c r="G221" s="255"/>
      <c r="H221" s="255"/>
      <c r="I221" s="255"/>
      <c r="J221" s="255"/>
      <c r="K221" s="255"/>
      <c r="L221" s="259"/>
      <c r="M221" s="260"/>
      <c r="N221" s="255"/>
      <c r="O221" s="255"/>
      <c r="P221" s="255"/>
    </row>
    <row r="222" ht="12.0" customHeight="1">
      <c r="A222" s="251"/>
      <c r="B222" s="252"/>
      <c r="C222" s="253"/>
      <c r="D222" s="254"/>
      <c r="E222" s="255"/>
      <c r="F222" s="255"/>
      <c r="G222" s="255"/>
      <c r="H222" s="255"/>
      <c r="I222" s="255"/>
      <c r="J222" s="255"/>
      <c r="K222" s="255"/>
      <c r="L222" s="259"/>
      <c r="M222" s="260"/>
      <c r="N222" s="255"/>
      <c r="O222" s="255"/>
      <c r="P222" s="255"/>
    </row>
    <row r="223" ht="12.0" customHeight="1">
      <c r="A223" s="251"/>
      <c r="B223" s="252"/>
      <c r="C223" s="253"/>
      <c r="D223" s="254"/>
      <c r="E223" s="255"/>
      <c r="F223" s="255"/>
      <c r="G223" s="255"/>
      <c r="H223" s="255"/>
      <c r="I223" s="255"/>
      <c r="J223" s="255"/>
      <c r="K223" s="255"/>
      <c r="L223" s="259"/>
      <c r="M223" s="260"/>
      <c r="N223" s="255"/>
      <c r="O223" s="255"/>
      <c r="P223" s="255"/>
    </row>
    <row r="224" ht="12.0" customHeight="1">
      <c r="A224" s="251"/>
      <c r="B224" s="252"/>
      <c r="C224" s="253"/>
      <c r="D224" s="254"/>
      <c r="E224" s="255"/>
      <c r="F224" s="255"/>
      <c r="G224" s="255"/>
      <c r="H224" s="255"/>
      <c r="I224" s="255"/>
      <c r="J224" s="255"/>
      <c r="K224" s="255"/>
      <c r="L224" s="259"/>
      <c r="M224" s="260"/>
      <c r="N224" s="255"/>
      <c r="O224" s="255"/>
      <c r="P224" s="255"/>
    </row>
    <row r="225" ht="12.0" customHeight="1">
      <c r="A225" s="251"/>
      <c r="B225" s="252"/>
      <c r="C225" s="253"/>
      <c r="D225" s="254"/>
      <c r="E225" s="255"/>
      <c r="F225" s="255"/>
      <c r="G225" s="255"/>
      <c r="H225" s="255"/>
      <c r="I225" s="255"/>
      <c r="J225" s="255"/>
      <c r="K225" s="255"/>
      <c r="L225" s="259"/>
      <c r="M225" s="260"/>
      <c r="N225" s="255"/>
      <c r="O225" s="255"/>
      <c r="P225" s="255"/>
    </row>
    <row r="226" ht="12.0" customHeight="1">
      <c r="A226" s="251"/>
      <c r="B226" s="252"/>
      <c r="C226" s="253"/>
      <c r="D226" s="254"/>
      <c r="E226" s="255"/>
      <c r="F226" s="255"/>
      <c r="G226" s="255"/>
      <c r="H226" s="255"/>
      <c r="I226" s="255"/>
      <c r="J226" s="255"/>
      <c r="K226" s="255"/>
      <c r="L226" s="259"/>
      <c r="M226" s="260"/>
      <c r="N226" s="255"/>
      <c r="O226" s="255"/>
      <c r="P226" s="255"/>
    </row>
    <row r="227" ht="12.0" customHeight="1">
      <c r="A227" s="251"/>
      <c r="B227" s="252"/>
      <c r="C227" s="253"/>
      <c r="D227" s="254"/>
      <c r="E227" s="255"/>
      <c r="F227" s="255"/>
      <c r="G227" s="255"/>
      <c r="H227" s="255"/>
      <c r="I227" s="255"/>
      <c r="J227" s="255"/>
      <c r="K227" s="255"/>
      <c r="L227" s="259"/>
      <c r="M227" s="260"/>
      <c r="N227" s="255"/>
      <c r="O227" s="255"/>
      <c r="P227" s="255"/>
    </row>
    <row r="228" ht="12.0" customHeight="1">
      <c r="A228" s="251"/>
      <c r="B228" s="252"/>
      <c r="C228" s="253"/>
      <c r="D228" s="254"/>
      <c r="E228" s="255"/>
      <c r="F228" s="255"/>
      <c r="G228" s="255"/>
      <c r="H228" s="255"/>
      <c r="I228" s="255"/>
      <c r="J228" s="255"/>
      <c r="K228" s="255"/>
      <c r="L228" s="259"/>
      <c r="M228" s="260"/>
      <c r="N228" s="255"/>
      <c r="O228" s="255"/>
      <c r="P228" s="255"/>
    </row>
    <row r="229" ht="12.0" customHeight="1">
      <c r="A229" s="251"/>
      <c r="B229" s="252"/>
      <c r="C229" s="253"/>
      <c r="D229" s="254"/>
      <c r="E229" s="255"/>
      <c r="F229" s="255"/>
      <c r="G229" s="255"/>
      <c r="H229" s="255"/>
      <c r="I229" s="255"/>
      <c r="J229" s="255"/>
      <c r="K229" s="255"/>
      <c r="L229" s="259"/>
      <c r="M229" s="260"/>
      <c r="N229" s="255"/>
      <c r="O229" s="255"/>
      <c r="P229" s="255"/>
    </row>
    <row r="230" ht="12.0" customHeight="1">
      <c r="A230" s="251"/>
      <c r="B230" s="252"/>
      <c r="C230" s="253"/>
      <c r="D230" s="254"/>
      <c r="E230" s="255"/>
      <c r="F230" s="255"/>
      <c r="G230" s="255"/>
      <c r="H230" s="255"/>
      <c r="I230" s="255"/>
      <c r="J230" s="255"/>
      <c r="K230" s="255"/>
      <c r="L230" s="259"/>
      <c r="M230" s="260"/>
      <c r="N230" s="255"/>
      <c r="O230" s="255"/>
      <c r="P230" s="255"/>
    </row>
    <row r="231" ht="12.0" customHeight="1">
      <c r="A231" s="251"/>
      <c r="B231" s="252"/>
      <c r="C231" s="253"/>
      <c r="D231" s="254"/>
      <c r="E231" s="255"/>
      <c r="F231" s="255"/>
      <c r="G231" s="255"/>
      <c r="H231" s="255"/>
      <c r="I231" s="255"/>
      <c r="J231" s="255"/>
      <c r="K231" s="255"/>
      <c r="L231" s="259"/>
      <c r="M231" s="260"/>
      <c r="N231" s="255"/>
      <c r="O231" s="255"/>
      <c r="P231" s="255"/>
    </row>
    <row r="232" ht="12.0" customHeight="1">
      <c r="A232" s="251"/>
      <c r="B232" s="252"/>
      <c r="C232" s="253"/>
      <c r="D232" s="254"/>
      <c r="E232" s="255"/>
      <c r="F232" s="255"/>
      <c r="G232" s="255"/>
      <c r="H232" s="255"/>
      <c r="I232" s="255"/>
      <c r="J232" s="255"/>
      <c r="K232" s="255"/>
      <c r="L232" s="259"/>
      <c r="M232" s="260"/>
      <c r="N232" s="255"/>
      <c r="O232" s="255"/>
      <c r="P232" s="255"/>
    </row>
    <row r="233" ht="12.0" customHeight="1">
      <c r="A233" s="251"/>
      <c r="B233" s="252"/>
      <c r="C233" s="253"/>
      <c r="D233" s="254"/>
      <c r="E233" s="255"/>
      <c r="F233" s="255"/>
      <c r="G233" s="255"/>
      <c r="H233" s="255"/>
      <c r="I233" s="255"/>
      <c r="J233" s="255"/>
      <c r="K233" s="255"/>
      <c r="L233" s="259"/>
      <c r="M233" s="260"/>
      <c r="N233" s="255"/>
      <c r="O233" s="255"/>
      <c r="P233" s="255"/>
    </row>
    <row r="234" ht="12.0" customHeight="1">
      <c r="A234" s="251"/>
      <c r="B234" s="252"/>
      <c r="C234" s="253"/>
      <c r="D234" s="254"/>
      <c r="E234" s="255"/>
      <c r="F234" s="255"/>
      <c r="G234" s="255"/>
      <c r="H234" s="255"/>
      <c r="I234" s="255"/>
      <c r="J234" s="255"/>
      <c r="K234" s="255"/>
      <c r="L234" s="259"/>
      <c r="M234" s="260"/>
      <c r="N234" s="255"/>
      <c r="O234" s="255"/>
      <c r="P234" s="255"/>
    </row>
    <row r="235" ht="12.0" customHeight="1">
      <c r="A235" s="251"/>
      <c r="B235" s="252"/>
      <c r="C235" s="253"/>
      <c r="D235" s="254"/>
      <c r="E235" s="255"/>
      <c r="F235" s="255"/>
      <c r="G235" s="255"/>
      <c r="H235" s="255"/>
      <c r="I235" s="255"/>
      <c r="J235" s="255"/>
      <c r="K235" s="255"/>
      <c r="L235" s="259"/>
      <c r="M235" s="260"/>
      <c r="N235" s="255"/>
      <c r="O235" s="255"/>
      <c r="P235" s="255"/>
    </row>
    <row r="236" ht="12.0" customHeight="1">
      <c r="A236" s="251"/>
      <c r="B236" s="252"/>
      <c r="C236" s="253"/>
      <c r="D236" s="254"/>
      <c r="E236" s="255"/>
      <c r="F236" s="255"/>
      <c r="G236" s="255"/>
      <c r="H236" s="255"/>
      <c r="I236" s="255"/>
      <c r="J236" s="255"/>
      <c r="K236" s="255"/>
      <c r="L236" s="259"/>
      <c r="M236" s="260"/>
      <c r="N236" s="255"/>
      <c r="O236" s="255"/>
      <c r="P236" s="255"/>
    </row>
    <row r="237" ht="12.0" customHeight="1">
      <c r="A237" s="251"/>
      <c r="B237" s="252"/>
      <c r="C237" s="253"/>
      <c r="D237" s="254"/>
      <c r="E237" s="255"/>
      <c r="F237" s="255"/>
      <c r="G237" s="255"/>
      <c r="H237" s="255"/>
      <c r="I237" s="255"/>
      <c r="J237" s="255"/>
      <c r="K237" s="255"/>
      <c r="L237" s="259"/>
      <c r="M237" s="260"/>
      <c r="N237" s="255"/>
      <c r="O237" s="255"/>
      <c r="P237" s="255"/>
    </row>
    <row r="238" ht="12.0" customHeight="1">
      <c r="A238" s="251"/>
      <c r="B238" s="252"/>
      <c r="C238" s="253"/>
      <c r="D238" s="254"/>
      <c r="E238" s="255"/>
      <c r="F238" s="255"/>
      <c r="G238" s="255"/>
      <c r="H238" s="255"/>
      <c r="I238" s="255"/>
      <c r="J238" s="255"/>
      <c r="K238" s="255"/>
      <c r="L238" s="259"/>
      <c r="M238" s="260"/>
      <c r="N238" s="255"/>
      <c r="O238" s="255"/>
      <c r="P238" s="255"/>
    </row>
    <row r="239" ht="12.0" customHeight="1">
      <c r="A239" s="251"/>
      <c r="B239" s="252"/>
      <c r="C239" s="253"/>
      <c r="D239" s="254"/>
      <c r="E239" s="255"/>
      <c r="F239" s="255"/>
      <c r="G239" s="255"/>
      <c r="H239" s="255"/>
      <c r="I239" s="255"/>
      <c r="J239" s="255"/>
      <c r="K239" s="255"/>
      <c r="L239" s="259"/>
      <c r="M239" s="260"/>
      <c r="N239" s="255"/>
      <c r="O239" s="255"/>
      <c r="P239" s="255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29"/>
    <col customWidth="1" min="2" max="2" width="9.14"/>
    <col customWidth="1" min="3" max="3" width="6.43"/>
    <col customWidth="1" min="4" max="4" width="9.14"/>
    <col customWidth="1" min="5" max="5" width="7.43"/>
    <col customWidth="1" min="6" max="6" width="12.71"/>
    <col customWidth="1" min="7" max="7" width="6.71"/>
    <col customWidth="1" min="8" max="8" width="11.43"/>
    <col customWidth="1" min="10" max="10" width="16.0"/>
    <col customWidth="1" min="11" max="11" width="14.71"/>
    <col customWidth="1" min="12" max="12" width="15.14"/>
    <col customWidth="1" min="13" max="13" width="8.0"/>
    <col customWidth="1" min="14" max="14" width="7.86"/>
    <col customWidth="1" min="15" max="15" width="4.0"/>
    <col customWidth="1" min="16" max="28" width="10.0"/>
  </cols>
  <sheetData>
    <row r="1" ht="12.75" customHeight="1">
      <c r="A1" s="293">
        <v>226690.0</v>
      </c>
      <c r="B1" s="294"/>
      <c r="C1" s="294"/>
      <c r="D1" s="294"/>
      <c r="E1" s="294"/>
      <c r="F1" s="294"/>
      <c r="G1" s="11"/>
      <c r="H1" s="295"/>
      <c r="I1" s="296" t="s">
        <v>198</v>
      </c>
      <c r="J1" s="257" t="s">
        <v>177</v>
      </c>
      <c r="K1" s="258"/>
      <c r="L1" s="297"/>
      <c r="M1" s="294"/>
      <c r="N1" s="298"/>
      <c r="O1" s="11"/>
      <c r="P1" s="11"/>
    </row>
    <row r="2" ht="12.75" customHeight="1">
      <c r="A2" s="299"/>
      <c r="B2" s="300" t="s">
        <v>199</v>
      </c>
      <c r="C2" s="301"/>
      <c r="D2" s="301"/>
      <c r="E2" s="301"/>
      <c r="F2" s="302"/>
      <c r="G2" s="303" t="s">
        <v>200</v>
      </c>
      <c r="H2" s="304"/>
      <c r="I2" s="305" t="s">
        <v>201</v>
      </c>
      <c r="J2" s="305" t="s">
        <v>202</v>
      </c>
      <c r="K2" s="305" t="s">
        <v>200</v>
      </c>
      <c r="L2" s="306" t="s">
        <v>200</v>
      </c>
      <c r="M2" s="307" t="s">
        <v>203</v>
      </c>
      <c r="N2" s="308" t="s">
        <v>204</v>
      </c>
      <c r="O2" s="11"/>
      <c r="P2" s="11"/>
    </row>
    <row r="3" ht="12.75" customHeight="1">
      <c r="A3" s="309" t="s">
        <v>178</v>
      </c>
      <c r="B3" s="310" t="s">
        <v>8</v>
      </c>
      <c r="C3" s="311" t="s">
        <v>178</v>
      </c>
      <c r="D3" s="312" t="s">
        <v>204</v>
      </c>
      <c r="E3" s="312" t="s">
        <v>205</v>
      </c>
      <c r="F3" s="312" t="s">
        <v>204</v>
      </c>
      <c r="G3" s="312">
        <f>SUM(E3)</f>
        <v>0</v>
      </c>
      <c r="H3" s="313" t="s">
        <v>204</v>
      </c>
      <c r="I3" s="314"/>
      <c r="J3" s="314"/>
      <c r="K3" s="314" t="s">
        <v>178</v>
      </c>
      <c r="L3" s="315" t="s">
        <v>206</v>
      </c>
      <c r="M3" s="312" t="s">
        <v>207</v>
      </c>
      <c r="N3" s="316" t="s">
        <v>207</v>
      </c>
      <c r="O3" s="11"/>
      <c r="P3" s="11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</row>
    <row r="4" ht="12.75" customHeight="1">
      <c r="A4" s="317"/>
      <c r="B4" s="318"/>
      <c r="C4" s="276"/>
      <c r="D4" s="276"/>
      <c r="E4" s="276"/>
      <c r="F4" s="275"/>
      <c r="G4" s="276"/>
      <c r="H4" s="319"/>
      <c r="I4" s="275"/>
      <c r="J4" s="275"/>
      <c r="K4" s="275"/>
      <c r="L4" s="320"/>
      <c r="M4" s="276"/>
      <c r="N4" s="319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</row>
    <row r="5" ht="12.75" customHeight="1">
      <c r="A5" s="269" t="s">
        <v>208</v>
      </c>
      <c r="B5" s="270">
        <v>45352.0</v>
      </c>
      <c r="C5" s="321">
        <v>115.0</v>
      </c>
      <c r="D5" s="321">
        <v>9990.43</v>
      </c>
      <c r="E5" s="321">
        <v>66.0</v>
      </c>
      <c r="F5" s="273">
        <f t="shared" ref="F5:F37" si="1">IF(C5=0,"",((C5*D5)-K5)/E5)</f>
        <v>-16715.91742</v>
      </c>
      <c r="G5" s="322">
        <f t="shared" ref="G5:G37" si="2">C5+E5</f>
        <v>181</v>
      </c>
      <c r="H5" s="323">
        <f t="shared" ref="H5:H37" si="3">IF(K5=0,"",K5/G5)</f>
        <v>12442.81768</v>
      </c>
      <c r="I5" s="271">
        <v>1532850.0</v>
      </c>
      <c r="J5" s="271">
        <v>719300.0</v>
      </c>
      <c r="K5" s="273">
        <f t="shared" ref="K5:K37" si="4">I5+J5</f>
        <v>2252150</v>
      </c>
      <c r="L5" s="324">
        <f t="shared" ref="L5:L6" si="5">L4+K5</f>
        <v>2252150</v>
      </c>
      <c r="M5" s="322">
        <f t="shared" ref="M5:M37" si="6">M4+G5</f>
        <v>181</v>
      </c>
      <c r="N5" s="323">
        <f t="shared" ref="N5:N37" si="7">L5/M5</f>
        <v>12442.81768</v>
      </c>
      <c r="O5" s="260"/>
      <c r="P5" s="260"/>
      <c r="Q5" s="260"/>
      <c r="R5" s="260"/>
      <c r="S5" s="260"/>
      <c r="T5" s="260"/>
      <c r="U5" s="260"/>
      <c r="V5" s="260"/>
      <c r="W5" s="260"/>
      <c r="X5" s="260"/>
      <c r="Y5" s="260"/>
      <c r="Z5" s="260"/>
      <c r="AA5" s="260"/>
      <c r="AB5" s="260"/>
    </row>
    <row r="6" ht="12.75" customHeight="1">
      <c r="A6" s="269" t="s">
        <v>192</v>
      </c>
      <c r="B6" s="270">
        <v>45353.0</v>
      </c>
      <c r="C6" s="321">
        <v>19.0</v>
      </c>
      <c r="D6" s="321">
        <v>203773.68</v>
      </c>
      <c r="E6" s="321">
        <v>91.0</v>
      </c>
      <c r="F6" s="273">
        <f t="shared" si="1"/>
        <v>23899.44978</v>
      </c>
      <c r="G6" s="322">
        <f t="shared" si="2"/>
        <v>110</v>
      </c>
      <c r="H6" s="323">
        <f t="shared" si="3"/>
        <v>15425.909</v>
      </c>
      <c r="I6" s="271">
        <v>1045450.0</v>
      </c>
      <c r="J6" s="271">
        <v>651399.99</v>
      </c>
      <c r="K6" s="273">
        <f t="shared" si="4"/>
        <v>1696849.99</v>
      </c>
      <c r="L6" s="324">
        <f t="shared" si="5"/>
        <v>3948999.99</v>
      </c>
      <c r="M6" s="276">
        <f t="shared" si="6"/>
        <v>291</v>
      </c>
      <c r="N6" s="323">
        <f t="shared" si="7"/>
        <v>13570.4467</v>
      </c>
      <c r="O6" s="325"/>
      <c r="P6" s="326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</row>
    <row r="7" ht="12.75" customHeight="1">
      <c r="A7" s="269" t="s">
        <v>193</v>
      </c>
      <c r="B7" s="270">
        <v>45354.0</v>
      </c>
      <c r="C7" s="327">
        <v>131.0</v>
      </c>
      <c r="D7" s="328">
        <v>15464.89</v>
      </c>
      <c r="E7" s="328">
        <v>34.0</v>
      </c>
      <c r="F7" s="273">
        <f t="shared" si="1"/>
        <v>-17508.83559</v>
      </c>
      <c r="G7" s="276">
        <f t="shared" si="2"/>
        <v>165</v>
      </c>
      <c r="H7" s="323">
        <f t="shared" si="3"/>
        <v>15886.06667</v>
      </c>
      <c r="I7" s="329">
        <v>1754500.0</v>
      </c>
      <c r="J7" s="329">
        <v>866701.0</v>
      </c>
      <c r="K7" s="275">
        <f t="shared" si="4"/>
        <v>2621201</v>
      </c>
      <c r="L7" s="320">
        <f>SUM(L6+K7)</f>
        <v>6570200.99</v>
      </c>
      <c r="M7" s="276">
        <f t="shared" si="6"/>
        <v>456</v>
      </c>
      <c r="N7" s="319">
        <f t="shared" si="7"/>
        <v>14408.3355</v>
      </c>
      <c r="O7" s="325"/>
      <c r="P7" s="260"/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</row>
    <row r="8" ht="12.75" customHeight="1">
      <c r="A8" s="269" t="s">
        <v>194</v>
      </c>
      <c r="B8" s="270">
        <v>45355.0</v>
      </c>
      <c r="C8" s="328">
        <v>117.0</v>
      </c>
      <c r="D8" s="328">
        <v>9841.03</v>
      </c>
      <c r="E8" s="328">
        <v>58.0</v>
      </c>
      <c r="F8" s="273">
        <f t="shared" si="1"/>
        <v>-15758.6119</v>
      </c>
      <c r="G8" s="276">
        <f t="shared" si="2"/>
        <v>175</v>
      </c>
      <c r="H8" s="323">
        <f t="shared" si="3"/>
        <v>11802.28571</v>
      </c>
      <c r="I8" s="329">
        <v>1155300.0</v>
      </c>
      <c r="J8" s="329">
        <v>910100.0</v>
      </c>
      <c r="K8" s="275">
        <f t="shared" si="4"/>
        <v>2065400</v>
      </c>
      <c r="L8" s="320">
        <f t="shared" ref="L8:L37" si="8">L7+K8</f>
        <v>8635600.99</v>
      </c>
      <c r="M8" s="276">
        <f t="shared" si="6"/>
        <v>631</v>
      </c>
      <c r="N8" s="319">
        <f t="shared" si="7"/>
        <v>13685.58002</v>
      </c>
      <c r="O8" s="325"/>
      <c r="P8" s="260"/>
      <c r="Q8" s="260"/>
      <c r="R8" s="260"/>
      <c r="S8" s="260"/>
      <c r="T8" s="260"/>
      <c r="U8" s="260"/>
      <c r="V8" s="260"/>
      <c r="W8" s="260"/>
      <c r="X8" s="260"/>
      <c r="Y8" s="260"/>
      <c r="Z8" s="260"/>
      <c r="AA8" s="260"/>
      <c r="AB8" s="260"/>
    </row>
    <row r="9" ht="12.75" customHeight="1">
      <c r="A9" s="269" t="s">
        <v>195</v>
      </c>
      <c r="B9" s="270">
        <v>45356.0</v>
      </c>
      <c r="C9" s="328">
        <v>126.0</v>
      </c>
      <c r="D9" s="328">
        <v>10596.0</v>
      </c>
      <c r="E9" s="328">
        <v>53.0</v>
      </c>
      <c r="F9" s="273">
        <f t="shared" si="1"/>
        <v>-16188.75472</v>
      </c>
      <c r="G9" s="276">
        <f t="shared" si="2"/>
        <v>179</v>
      </c>
      <c r="H9" s="323">
        <f t="shared" si="3"/>
        <v>12251.95531</v>
      </c>
      <c r="I9" s="329">
        <v>1601900.0</v>
      </c>
      <c r="J9" s="329">
        <v>591200.0</v>
      </c>
      <c r="K9" s="275">
        <f t="shared" si="4"/>
        <v>2193100</v>
      </c>
      <c r="L9" s="320">
        <f t="shared" si="8"/>
        <v>10828700.99</v>
      </c>
      <c r="M9" s="276">
        <f t="shared" si="6"/>
        <v>810</v>
      </c>
      <c r="N9" s="319">
        <f t="shared" si="7"/>
        <v>13368.76665</v>
      </c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</row>
    <row r="10" ht="12.75" customHeight="1">
      <c r="A10" s="330" t="s">
        <v>196</v>
      </c>
      <c r="B10" s="270">
        <v>45357.0</v>
      </c>
      <c r="C10" s="328">
        <v>103.0</v>
      </c>
      <c r="D10" s="328">
        <v>10425.0</v>
      </c>
      <c r="E10" s="328">
        <v>62.0</v>
      </c>
      <c r="F10" s="273">
        <f t="shared" si="1"/>
        <v>-16051.20968</v>
      </c>
      <c r="G10" s="276">
        <f t="shared" si="2"/>
        <v>165</v>
      </c>
      <c r="H10" s="323">
        <f t="shared" si="3"/>
        <v>12539.09091</v>
      </c>
      <c r="I10" s="329">
        <v>1046650.0</v>
      </c>
      <c r="J10" s="329">
        <v>1022300.0</v>
      </c>
      <c r="K10" s="275">
        <f t="shared" si="4"/>
        <v>2068950</v>
      </c>
      <c r="L10" s="320">
        <f t="shared" si="8"/>
        <v>12897650.99</v>
      </c>
      <c r="M10" s="276">
        <f t="shared" si="6"/>
        <v>975</v>
      </c>
      <c r="N10" s="319">
        <f t="shared" si="7"/>
        <v>13228.35999</v>
      </c>
      <c r="O10" s="260"/>
      <c r="P10" s="260"/>
      <c r="Q10" s="260"/>
      <c r="R10" s="260"/>
      <c r="S10" s="260"/>
      <c r="T10" s="260"/>
      <c r="U10" s="260"/>
      <c r="V10" s="260"/>
      <c r="W10" s="260"/>
      <c r="X10" s="260"/>
      <c r="Y10" s="260"/>
      <c r="Z10" s="260"/>
      <c r="AA10" s="260"/>
      <c r="AB10" s="260"/>
    </row>
    <row r="11" ht="12.75" customHeight="1">
      <c r="A11" s="330" t="s">
        <v>209</v>
      </c>
      <c r="B11" s="270">
        <v>45358.0</v>
      </c>
      <c r="C11" s="328">
        <v>157.0</v>
      </c>
      <c r="D11" s="328">
        <v>9958.28</v>
      </c>
      <c r="E11" s="328">
        <v>85.0</v>
      </c>
      <c r="F11" s="273">
        <f t="shared" si="1"/>
        <v>-15695.88282</v>
      </c>
      <c r="G11" s="276">
        <f t="shared" si="2"/>
        <v>242</v>
      </c>
      <c r="H11" s="323">
        <f t="shared" si="3"/>
        <v>11973.55372</v>
      </c>
      <c r="I11" s="329">
        <v>1840400.0</v>
      </c>
      <c r="J11" s="329">
        <v>1057200.0</v>
      </c>
      <c r="K11" s="275">
        <f t="shared" si="4"/>
        <v>2897600</v>
      </c>
      <c r="L11" s="320">
        <f t="shared" si="8"/>
        <v>15795250.99</v>
      </c>
      <c r="M11" s="276">
        <f t="shared" si="6"/>
        <v>1217</v>
      </c>
      <c r="N11" s="319">
        <f t="shared" si="7"/>
        <v>12978.84223</v>
      </c>
      <c r="O11" s="260"/>
      <c r="P11" s="260"/>
      <c r="Q11" s="260"/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</row>
    <row r="12" ht="12.75" customHeight="1">
      <c r="A12" s="269" t="s">
        <v>208</v>
      </c>
      <c r="B12" s="270">
        <v>45359.0</v>
      </c>
      <c r="C12" s="328">
        <v>122.0</v>
      </c>
      <c r="D12" s="328">
        <v>10936.07</v>
      </c>
      <c r="E12" s="328">
        <v>67.0</v>
      </c>
      <c r="F12" s="273">
        <f t="shared" si="1"/>
        <v>-15416.4097</v>
      </c>
      <c r="G12" s="276">
        <f t="shared" si="2"/>
        <v>189</v>
      </c>
      <c r="H12" s="323">
        <f t="shared" si="3"/>
        <v>12524.33857</v>
      </c>
      <c r="I12" s="329">
        <v>1620300.0</v>
      </c>
      <c r="J12" s="329">
        <v>746799.99</v>
      </c>
      <c r="K12" s="275">
        <f t="shared" si="4"/>
        <v>2367099.99</v>
      </c>
      <c r="L12" s="320">
        <f t="shared" si="8"/>
        <v>18162350.98</v>
      </c>
      <c r="M12" s="276">
        <f t="shared" si="6"/>
        <v>1406</v>
      </c>
      <c r="N12" s="319">
        <f t="shared" si="7"/>
        <v>12917.74607</v>
      </c>
      <c r="O12" s="260"/>
      <c r="P12" s="260"/>
      <c r="Q12" s="260"/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</row>
    <row r="13" ht="12.75" customHeight="1">
      <c r="A13" s="269" t="s">
        <v>192</v>
      </c>
      <c r="B13" s="270">
        <v>45360.0</v>
      </c>
      <c r="C13" s="328">
        <v>53.0</v>
      </c>
      <c r="D13" s="328">
        <v>14566.04</v>
      </c>
      <c r="E13" s="328">
        <v>74.0</v>
      </c>
      <c r="F13" s="273">
        <f t="shared" si="1"/>
        <v>-13758.10635</v>
      </c>
      <c r="G13" s="276">
        <f t="shared" si="2"/>
        <v>127</v>
      </c>
      <c r="H13" s="323">
        <f t="shared" si="3"/>
        <v>14095.27551</v>
      </c>
      <c r="I13" s="329">
        <v>1172700.0</v>
      </c>
      <c r="J13" s="329">
        <v>617399.99</v>
      </c>
      <c r="K13" s="275">
        <f t="shared" si="4"/>
        <v>1790099.99</v>
      </c>
      <c r="L13" s="320">
        <f t="shared" si="8"/>
        <v>19952450.97</v>
      </c>
      <c r="M13" s="276">
        <f t="shared" si="6"/>
        <v>1533</v>
      </c>
      <c r="N13" s="319">
        <f t="shared" si="7"/>
        <v>13015.29744</v>
      </c>
      <c r="O13" s="260"/>
      <c r="P13" s="260"/>
      <c r="Q13" s="260"/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60"/>
    </row>
    <row r="14" ht="12.75" customHeight="1">
      <c r="A14" s="269" t="s">
        <v>193</v>
      </c>
      <c r="B14" s="270">
        <v>45361.0</v>
      </c>
      <c r="C14" s="328">
        <v>99.0</v>
      </c>
      <c r="D14" s="328">
        <v>14724.24</v>
      </c>
      <c r="E14" s="328">
        <v>37.0</v>
      </c>
      <c r="F14" s="273">
        <f t="shared" si="1"/>
        <v>-16005.40649</v>
      </c>
      <c r="G14" s="276">
        <f t="shared" si="2"/>
        <v>136</v>
      </c>
      <c r="H14" s="323">
        <f t="shared" si="3"/>
        <v>15072.79265</v>
      </c>
      <c r="I14" s="329">
        <v>1367400.0</v>
      </c>
      <c r="J14" s="329">
        <v>682499.8</v>
      </c>
      <c r="K14" s="275">
        <f t="shared" si="4"/>
        <v>2049899.8</v>
      </c>
      <c r="L14" s="320">
        <f t="shared" si="8"/>
        <v>22002350.77</v>
      </c>
      <c r="M14" s="276">
        <f t="shared" si="6"/>
        <v>1669</v>
      </c>
      <c r="N14" s="319">
        <f t="shared" si="7"/>
        <v>13182.95433</v>
      </c>
      <c r="O14" s="260"/>
      <c r="P14" s="260"/>
      <c r="Q14" s="260"/>
      <c r="R14" s="260"/>
      <c r="S14" s="260"/>
      <c r="T14" s="260"/>
      <c r="U14" s="260"/>
      <c r="V14" s="260"/>
      <c r="W14" s="260"/>
      <c r="X14" s="260"/>
      <c r="Y14" s="260"/>
      <c r="Z14" s="260"/>
      <c r="AA14" s="260"/>
      <c r="AB14" s="260"/>
    </row>
    <row r="15" ht="12.75" customHeight="1">
      <c r="A15" s="269" t="s">
        <v>194</v>
      </c>
      <c r="B15" s="270">
        <v>45362.0</v>
      </c>
      <c r="C15" s="328">
        <v>115.0</v>
      </c>
      <c r="D15" s="328">
        <v>10905.22</v>
      </c>
      <c r="E15" s="328">
        <v>45.0</v>
      </c>
      <c r="F15" s="273">
        <f t="shared" si="1"/>
        <v>-14099.99333</v>
      </c>
      <c r="G15" s="276">
        <f t="shared" si="2"/>
        <v>160</v>
      </c>
      <c r="H15" s="323">
        <f t="shared" si="3"/>
        <v>11803.75</v>
      </c>
      <c r="I15" s="329">
        <v>1112500.0</v>
      </c>
      <c r="J15" s="329">
        <v>776100.0</v>
      </c>
      <c r="K15" s="275">
        <f t="shared" si="4"/>
        <v>1888600</v>
      </c>
      <c r="L15" s="320">
        <f t="shared" si="8"/>
        <v>23890950.77</v>
      </c>
      <c r="M15" s="276">
        <f t="shared" si="6"/>
        <v>1829</v>
      </c>
      <c r="N15" s="319">
        <f t="shared" si="7"/>
        <v>13062.30223</v>
      </c>
      <c r="O15" s="260"/>
      <c r="P15" s="260"/>
      <c r="Q15" s="260"/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260"/>
    </row>
    <row r="16" ht="12.75" customHeight="1">
      <c r="A16" s="269" t="s">
        <v>195</v>
      </c>
      <c r="B16" s="270">
        <v>45363.0</v>
      </c>
      <c r="C16" s="328">
        <v>88.0</v>
      </c>
      <c r="D16" s="328">
        <v>12540.0</v>
      </c>
      <c r="E16" s="328">
        <v>55.0</v>
      </c>
      <c r="F16" s="273">
        <f t="shared" si="1"/>
        <v>-18837.81818</v>
      </c>
      <c r="G16" s="276">
        <f t="shared" si="2"/>
        <v>143</v>
      </c>
      <c r="H16" s="323">
        <f t="shared" si="3"/>
        <v>14962.23776</v>
      </c>
      <c r="I16" s="329">
        <v>1413600.0</v>
      </c>
      <c r="J16" s="329">
        <v>726000.0</v>
      </c>
      <c r="K16" s="275">
        <f t="shared" si="4"/>
        <v>2139600</v>
      </c>
      <c r="L16" s="320">
        <f t="shared" si="8"/>
        <v>26030550.77</v>
      </c>
      <c r="M16" s="276">
        <f t="shared" si="6"/>
        <v>1972</v>
      </c>
      <c r="N16" s="319">
        <f t="shared" si="7"/>
        <v>13200.07646</v>
      </c>
      <c r="O16" s="260"/>
      <c r="P16" s="260"/>
      <c r="Q16" s="260"/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260"/>
    </row>
    <row r="17" ht="12.75" customHeight="1">
      <c r="A17" s="330" t="s">
        <v>196</v>
      </c>
      <c r="B17" s="270">
        <v>45364.0</v>
      </c>
      <c r="C17" s="328">
        <v>120.0</v>
      </c>
      <c r="D17" s="328">
        <v>12964.59</v>
      </c>
      <c r="E17" s="328">
        <v>51.0</v>
      </c>
      <c r="F17" s="273">
        <f t="shared" si="1"/>
        <v>-11885.27843</v>
      </c>
      <c r="G17" s="276">
        <f t="shared" si="2"/>
        <v>171</v>
      </c>
      <c r="H17" s="323">
        <f t="shared" si="3"/>
        <v>12642.69006</v>
      </c>
      <c r="I17" s="329">
        <v>1399700.0</v>
      </c>
      <c r="J17" s="329">
        <v>762200.0</v>
      </c>
      <c r="K17" s="275">
        <f t="shared" si="4"/>
        <v>2161900</v>
      </c>
      <c r="L17" s="320">
        <f t="shared" si="8"/>
        <v>28192450.77</v>
      </c>
      <c r="M17" s="276">
        <f t="shared" si="6"/>
        <v>2143</v>
      </c>
      <c r="N17" s="319">
        <f t="shared" si="7"/>
        <v>13155.59999</v>
      </c>
      <c r="O17" s="260"/>
      <c r="P17" s="260"/>
      <c r="Q17" s="260"/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260"/>
    </row>
    <row r="18" ht="12.75" customHeight="1">
      <c r="A18" s="330" t="s">
        <v>209</v>
      </c>
      <c r="B18" s="270">
        <v>45365.0</v>
      </c>
      <c r="C18" s="331">
        <v>117.0</v>
      </c>
      <c r="D18" s="328">
        <v>11489.74</v>
      </c>
      <c r="E18" s="328">
        <v>76.0</v>
      </c>
      <c r="F18" s="273">
        <f t="shared" si="1"/>
        <v>-19947.37355</v>
      </c>
      <c r="G18" s="276">
        <f t="shared" si="2"/>
        <v>193</v>
      </c>
      <c r="H18" s="323">
        <f t="shared" si="3"/>
        <v>14820.2071</v>
      </c>
      <c r="I18" s="329">
        <v>2029200.0</v>
      </c>
      <c r="J18" s="329">
        <v>831099.97</v>
      </c>
      <c r="K18" s="275">
        <f t="shared" si="4"/>
        <v>2860299.97</v>
      </c>
      <c r="L18" s="320">
        <f t="shared" si="8"/>
        <v>31052750.74</v>
      </c>
      <c r="M18" s="276">
        <f t="shared" si="6"/>
        <v>2336</v>
      </c>
      <c r="N18" s="319">
        <f t="shared" si="7"/>
        <v>13293.1296</v>
      </c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</row>
    <row r="19" ht="12.75" customHeight="1">
      <c r="A19" s="269" t="s">
        <v>208</v>
      </c>
      <c r="B19" s="270">
        <v>45366.0</v>
      </c>
      <c r="C19" s="328">
        <v>155.0</v>
      </c>
      <c r="D19" s="328">
        <v>15883.79</v>
      </c>
      <c r="E19" s="328">
        <v>98.0</v>
      </c>
      <c r="F19" s="273">
        <f t="shared" si="1"/>
        <v>-15397.06684</v>
      </c>
      <c r="G19" s="276">
        <f t="shared" si="2"/>
        <v>253</v>
      </c>
      <c r="H19" s="323">
        <f t="shared" si="3"/>
        <v>15695.25692</v>
      </c>
      <c r="I19" s="329">
        <v>2162200.0</v>
      </c>
      <c r="J19" s="329">
        <v>1808700.0</v>
      </c>
      <c r="K19" s="275">
        <f t="shared" si="4"/>
        <v>3970900</v>
      </c>
      <c r="L19" s="320">
        <f t="shared" si="8"/>
        <v>35023650.74</v>
      </c>
      <c r="M19" s="276">
        <f t="shared" si="6"/>
        <v>2589</v>
      </c>
      <c r="N19" s="319">
        <f t="shared" si="7"/>
        <v>13527.86819</v>
      </c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260"/>
    </row>
    <row r="20" ht="12.75" customHeight="1">
      <c r="A20" s="269" t="s">
        <v>192</v>
      </c>
      <c r="B20" s="270">
        <v>45367.0</v>
      </c>
      <c r="C20" s="328">
        <v>95.0</v>
      </c>
      <c r="D20" s="328">
        <v>10000.0</v>
      </c>
      <c r="E20" s="328">
        <v>64.0</v>
      </c>
      <c r="F20" s="273">
        <f t="shared" si="1"/>
        <v>-26141.24969</v>
      </c>
      <c r="G20" s="276">
        <f t="shared" si="2"/>
        <v>159</v>
      </c>
      <c r="H20" s="323">
        <f t="shared" si="3"/>
        <v>16497.10679</v>
      </c>
      <c r="I20" s="329">
        <v>1908299.99</v>
      </c>
      <c r="J20" s="329">
        <v>714739.99</v>
      </c>
      <c r="K20" s="275">
        <f t="shared" si="4"/>
        <v>2623039.98</v>
      </c>
      <c r="L20" s="320">
        <f t="shared" si="8"/>
        <v>37646690.72</v>
      </c>
      <c r="M20" s="276">
        <f t="shared" si="6"/>
        <v>2748</v>
      </c>
      <c r="N20" s="319">
        <f t="shared" si="7"/>
        <v>13699.66911</v>
      </c>
      <c r="O20" s="260"/>
      <c r="P20" s="260"/>
      <c r="Q20" s="260"/>
      <c r="R20" s="260"/>
      <c r="S20" s="260"/>
      <c r="T20" s="260"/>
      <c r="U20" s="260"/>
      <c r="V20" s="260"/>
      <c r="W20" s="260"/>
      <c r="X20" s="260"/>
      <c r="Y20" s="260"/>
      <c r="Z20" s="260"/>
      <c r="AA20" s="260"/>
      <c r="AB20" s="260"/>
    </row>
    <row r="21" ht="12.75" customHeight="1">
      <c r="A21" s="269" t="s">
        <v>193</v>
      </c>
      <c r="B21" s="270">
        <v>45368.0</v>
      </c>
      <c r="C21" s="328">
        <v>119.0</v>
      </c>
      <c r="D21" s="328">
        <v>17174.79</v>
      </c>
      <c r="E21" s="328">
        <v>54.0</v>
      </c>
      <c r="F21" s="273">
        <f t="shared" si="1"/>
        <v>-17461.11093</v>
      </c>
      <c r="G21" s="276">
        <f t="shared" si="2"/>
        <v>173</v>
      </c>
      <c r="H21" s="323">
        <f t="shared" si="3"/>
        <v>17264.16185</v>
      </c>
      <c r="I21" s="329">
        <v>2179100.0</v>
      </c>
      <c r="J21" s="329">
        <v>807600.0</v>
      </c>
      <c r="K21" s="275">
        <f t="shared" si="4"/>
        <v>2986700</v>
      </c>
      <c r="L21" s="320">
        <f t="shared" si="8"/>
        <v>40633390.72</v>
      </c>
      <c r="M21" s="276">
        <f t="shared" si="6"/>
        <v>2921</v>
      </c>
      <c r="N21" s="319">
        <f t="shared" si="7"/>
        <v>13910.7808</v>
      </c>
      <c r="O21" s="260"/>
      <c r="P21" s="260"/>
      <c r="Q21" s="260"/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260"/>
    </row>
    <row r="22" ht="12.75" customHeight="1">
      <c r="A22" s="269" t="s">
        <v>194</v>
      </c>
      <c r="B22" s="270">
        <v>45369.0</v>
      </c>
      <c r="C22" s="328">
        <v>124.0</v>
      </c>
      <c r="D22" s="328">
        <v>12218.55</v>
      </c>
      <c r="E22" s="328">
        <v>47.0</v>
      </c>
      <c r="F22" s="273">
        <f t="shared" si="1"/>
        <v>-17625.52702</v>
      </c>
      <c r="G22" s="276">
        <f t="shared" si="2"/>
        <v>171</v>
      </c>
      <c r="H22" s="323">
        <f t="shared" si="3"/>
        <v>13704.67819</v>
      </c>
      <c r="I22" s="329">
        <v>1674900.0</v>
      </c>
      <c r="J22" s="329">
        <v>668599.97</v>
      </c>
      <c r="K22" s="275">
        <f t="shared" si="4"/>
        <v>2343499.97</v>
      </c>
      <c r="L22" s="320">
        <f t="shared" si="8"/>
        <v>42976890.69</v>
      </c>
      <c r="M22" s="276">
        <f t="shared" si="6"/>
        <v>3092</v>
      </c>
      <c r="N22" s="319">
        <f t="shared" si="7"/>
        <v>13899.3825</v>
      </c>
      <c r="O22" s="260"/>
      <c r="P22" s="260"/>
      <c r="Q22" s="260"/>
      <c r="R22" s="260"/>
      <c r="S22" s="260"/>
      <c r="T22" s="260"/>
      <c r="U22" s="260"/>
      <c r="V22" s="260"/>
      <c r="W22" s="260"/>
      <c r="X22" s="260"/>
      <c r="Y22" s="260"/>
      <c r="Z22" s="260"/>
      <c r="AA22" s="260"/>
      <c r="AB22" s="260"/>
    </row>
    <row r="23" ht="12.75" customHeight="1">
      <c r="A23" s="269" t="s">
        <v>195</v>
      </c>
      <c r="B23" s="270">
        <v>45370.0</v>
      </c>
      <c r="C23" s="328">
        <v>144.0</v>
      </c>
      <c r="D23" s="328">
        <v>10762.5</v>
      </c>
      <c r="E23" s="328">
        <v>49.0</v>
      </c>
      <c r="F23" s="273">
        <f t="shared" si="1"/>
        <v>-18771.42857</v>
      </c>
      <c r="G23" s="276">
        <f t="shared" si="2"/>
        <v>193</v>
      </c>
      <c r="H23" s="323">
        <f t="shared" si="3"/>
        <v>12795.85492</v>
      </c>
      <c r="I23" s="329">
        <v>1499700.0</v>
      </c>
      <c r="J23" s="329">
        <v>969900.0</v>
      </c>
      <c r="K23" s="275">
        <f t="shared" si="4"/>
        <v>2469600</v>
      </c>
      <c r="L23" s="320">
        <f t="shared" si="8"/>
        <v>45446490.69</v>
      </c>
      <c r="M23" s="276">
        <f t="shared" si="6"/>
        <v>3285</v>
      </c>
      <c r="N23" s="319">
        <f t="shared" si="7"/>
        <v>13834.54816</v>
      </c>
      <c r="O23" s="260"/>
      <c r="P23" s="260"/>
      <c r="Q23" s="260"/>
      <c r="R23" s="260"/>
      <c r="S23" s="260"/>
      <c r="T23" s="260"/>
      <c r="U23" s="260"/>
      <c r="V23" s="260"/>
      <c r="W23" s="260"/>
      <c r="X23" s="260"/>
      <c r="Y23" s="260"/>
      <c r="Z23" s="260"/>
      <c r="AA23" s="260"/>
      <c r="AB23" s="260"/>
    </row>
    <row r="24" ht="12.75" customHeight="1">
      <c r="A24" s="330" t="s">
        <v>196</v>
      </c>
      <c r="B24" s="270">
        <v>45371.0</v>
      </c>
      <c r="C24" s="328">
        <v>75.0</v>
      </c>
      <c r="D24" s="328">
        <v>10754.67</v>
      </c>
      <c r="E24" s="328">
        <v>35.0</v>
      </c>
      <c r="F24" s="273">
        <f t="shared" si="1"/>
        <v>-14731.42143</v>
      </c>
      <c r="G24" s="276">
        <f t="shared" si="2"/>
        <v>110</v>
      </c>
      <c r="H24" s="323">
        <f t="shared" si="3"/>
        <v>12020</v>
      </c>
      <c r="I24" s="329">
        <v>755300.0</v>
      </c>
      <c r="J24" s="329">
        <v>566900.0</v>
      </c>
      <c r="K24" s="275">
        <f t="shared" si="4"/>
        <v>1322200</v>
      </c>
      <c r="L24" s="320">
        <f t="shared" si="8"/>
        <v>46768690.69</v>
      </c>
      <c r="M24" s="276">
        <f t="shared" si="6"/>
        <v>3395</v>
      </c>
      <c r="N24" s="319">
        <f t="shared" si="7"/>
        <v>13775.75573</v>
      </c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</row>
    <row r="25" ht="12.75" customHeight="1">
      <c r="A25" s="330" t="s">
        <v>209</v>
      </c>
      <c r="B25" s="270">
        <v>45372.0</v>
      </c>
      <c r="C25" s="328">
        <v>134.0</v>
      </c>
      <c r="D25" s="328">
        <v>11693.28</v>
      </c>
      <c r="E25" s="328">
        <v>76.0</v>
      </c>
      <c r="F25" s="273">
        <f t="shared" si="1"/>
        <v>-20377.63789</v>
      </c>
      <c r="G25" s="276">
        <f t="shared" si="2"/>
        <v>210</v>
      </c>
      <c r="H25" s="323">
        <f t="shared" si="3"/>
        <v>14836.19048</v>
      </c>
      <c r="I25" s="329">
        <v>1637200.0</v>
      </c>
      <c r="J25" s="329">
        <v>1478400.0</v>
      </c>
      <c r="K25" s="275">
        <f t="shared" si="4"/>
        <v>3115600</v>
      </c>
      <c r="L25" s="320">
        <f t="shared" si="8"/>
        <v>49884290.69</v>
      </c>
      <c r="M25" s="276">
        <f t="shared" si="6"/>
        <v>3605</v>
      </c>
      <c r="N25" s="319">
        <f t="shared" si="7"/>
        <v>13837.52862</v>
      </c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</row>
    <row r="26" ht="12.75" customHeight="1">
      <c r="A26" s="269" t="s">
        <v>208</v>
      </c>
      <c r="B26" s="270">
        <v>45373.0</v>
      </c>
      <c r="C26" s="328">
        <v>133.0</v>
      </c>
      <c r="D26" s="328">
        <v>16583.2</v>
      </c>
      <c r="E26" s="328">
        <v>59.0</v>
      </c>
      <c r="F26" s="273">
        <f t="shared" si="1"/>
        <v>-14449.73559</v>
      </c>
      <c r="G26" s="276">
        <f t="shared" si="2"/>
        <v>192</v>
      </c>
      <c r="H26" s="323">
        <f t="shared" si="3"/>
        <v>15927.60417</v>
      </c>
      <c r="I26" s="329">
        <v>1044900.0</v>
      </c>
      <c r="J26" s="329">
        <v>2013200.0</v>
      </c>
      <c r="K26" s="275">
        <f t="shared" si="4"/>
        <v>3058100</v>
      </c>
      <c r="L26" s="320">
        <f t="shared" si="8"/>
        <v>52942390.69</v>
      </c>
      <c r="M26" s="276">
        <f t="shared" si="6"/>
        <v>3797</v>
      </c>
      <c r="N26" s="319">
        <f t="shared" si="7"/>
        <v>13943.21588</v>
      </c>
      <c r="O26" s="260"/>
      <c r="P26" s="260"/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260"/>
    </row>
    <row r="27" ht="12.75" customHeight="1">
      <c r="A27" s="269" t="s">
        <v>192</v>
      </c>
      <c r="B27" s="270">
        <v>45374.0</v>
      </c>
      <c r="C27" s="321">
        <v>75.0</v>
      </c>
      <c r="D27" s="321">
        <v>17312.0</v>
      </c>
      <c r="E27" s="321">
        <v>75.0</v>
      </c>
      <c r="F27" s="273">
        <f t="shared" si="1"/>
        <v>-17149.33333</v>
      </c>
      <c r="G27" s="322">
        <f t="shared" si="2"/>
        <v>150</v>
      </c>
      <c r="H27" s="323">
        <f t="shared" si="3"/>
        <v>17230.66667</v>
      </c>
      <c r="I27" s="271">
        <v>1581700.0</v>
      </c>
      <c r="J27" s="271">
        <v>1002900.0</v>
      </c>
      <c r="K27" s="273">
        <f t="shared" si="4"/>
        <v>2584600</v>
      </c>
      <c r="L27" s="324">
        <f t="shared" si="8"/>
        <v>55526990.69</v>
      </c>
      <c r="M27" s="276">
        <f t="shared" si="6"/>
        <v>3947</v>
      </c>
      <c r="N27" s="323">
        <f t="shared" si="7"/>
        <v>14068.15067</v>
      </c>
      <c r="O27" s="332"/>
      <c r="P27" s="332"/>
      <c r="Q27" s="332"/>
      <c r="R27" s="332"/>
      <c r="S27" s="332"/>
      <c r="T27" s="260"/>
      <c r="U27" s="260"/>
      <c r="V27" s="260"/>
      <c r="W27" s="260"/>
      <c r="X27" s="260"/>
      <c r="Y27" s="260"/>
      <c r="Z27" s="260"/>
      <c r="AA27" s="260"/>
      <c r="AB27" s="260"/>
    </row>
    <row r="28" ht="12.75" customHeight="1">
      <c r="A28" s="269" t="s">
        <v>193</v>
      </c>
      <c r="B28" s="270">
        <v>45375.0</v>
      </c>
      <c r="C28" s="327">
        <v>112.0</v>
      </c>
      <c r="D28" s="327">
        <v>17292.86</v>
      </c>
      <c r="E28" s="327">
        <v>20.0</v>
      </c>
      <c r="F28" s="273">
        <f t="shared" si="1"/>
        <v>-11669.984</v>
      </c>
      <c r="G28" s="322">
        <f t="shared" si="2"/>
        <v>132</v>
      </c>
      <c r="H28" s="323">
        <f t="shared" si="3"/>
        <v>16440.90909</v>
      </c>
      <c r="I28" s="278">
        <v>1471300.0</v>
      </c>
      <c r="J28" s="278">
        <v>698900.0</v>
      </c>
      <c r="K28" s="273">
        <f t="shared" si="4"/>
        <v>2170200</v>
      </c>
      <c r="L28" s="333">
        <f t="shared" si="8"/>
        <v>57697190.69</v>
      </c>
      <c r="M28" s="334">
        <f t="shared" si="6"/>
        <v>4079</v>
      </c>
      <c r="N28" s="323">
        <f t="shared" si="7"/>
        <v>14144.9352</v>
      </c>
      <c r="O28" s="335"/>
      <c r="P28" s="335"/>
      <c r="Q28" s="335"/>
      <c r="R28" s="335"/>
      <c r="S28" s="335"/>
      <c r="T28" s="335"/>
      <c r="U28" s="335"/>
      <c r="V28" s="335"/>
      <c r="W28" s="335"/>
      <c r="X28" s="335"/>
      <c r="Y28" s="335"/>
      <c r="Z28" s="335"/>
      <c r="AA28" s="335"/>
      <c r="AB28" s="335"/>
    </row>
    <row r="29" ht="12.75" customHeight="1">
      <c r="A29" s="269" t="s">
        <v>194</v>
      </c>
      <c r="B29" s="270">
        <v>45376.0</v>
      </c>
      <c r="C29" s="327">
        <v>93.0</v>
      </c>
      <c r="D29" s="327">
        <v>10459.14</v>
      </c>
      <c r="E29" s="327">
        <v>52.0</v>
      </c>
      <c r="F29" s="273">
        <f t="shared" si="1"/>
        <v>-18180.76885</v>
      </c>
      <c r="G29" s="322">
        <f t="shared" si="2"/>
        <v>145</v>
      </c>
      <c r="H29" s="323">
        <f t="shared" si="3"/>
        <v>13228.27586</v>
      </c>
      <c r="I29" s="278">
        <v>925300.0</v>
      </c>
      <c r="J29" s="278">
        <v>992800.0</v>
      </c>
      <c r="K29" s="273">
        <f t="shared" si="4"/>
        <v>1918100</v>
      </c>
      <c r="L29" s="333">
        <f t="shared" si="8"/>
        <v>59615290.69</v>
      </c>
      <c r="M29" s="334">
        <f t="shared" si="6"/>
        <v>4224</v>
      </c>
      <c r="N29" s="323">
        <f t="shared" si="7"/>
        <v>14113.46844</v>
      </c>
      <c r="O29" s="335"/>
      <c r="P29" s="335"/>
      <c r="Q29" s="335"/>
      <c r="R29" s="335"/>
      <c r="S29" s="335"/>
      <c r="T29" s="335"/>
      <c r="U29" s="335"/>
      <c r="V29" s="335"/>
      <c r="W29" s="335"/>
      <c r="X29" s="335"/>
      <c r="Y29" s="335"/>
      <c r="Z29" s="335"/>
      <c r="AA29" s="335"/>
      <c r="AB29" s="335"/>
    </row>
    <row r="30" ht="12.75" customHeight="1">
      <c r="A30" s="269" t="s">
        <v>195</v>
      </c>
      <c r="B30" s="270">
        <v>45377.0</v>
      </c>
      <c r="C30" s="321">
        <v>126.0</v>
      </c>
      <c r="D30" s="321">
        <v>12871.91</v>
      </c>
      <c r="E30" s="321">
        <v>52.0</v>
      </c>
      <c r="F30" s="273">
        <f t="shared" si="1"/>
        <v>-12871.91135</v>
      </c>
      <c r="G30" s="322">
        <f t="shared" si="2"/>
        <v>178</v>
      </c>
      <c r="H30" s="323">
        <f t="shared" si="3"/>
        <v>12871.91039</v>
      </c>
      <c r="I30" s="271">
        <v>1731400.0</v>
      </c>
      <c r="J30" s="271">
        <v>559800.05</v>
      </c>
      <c r="K30" s="273">
        <f t="shared" si="4"/>
        <v>2291200.05</v>
      </c>
      <c r="L30" s="324">
        <f t="shared" si="8"/>
        <v>61906490.74</v>
      </c>
      <c r="M30" s="276">
        <f t="shared" si="6"/>
        <v>4402</v>
      </c>
      <c r="N30" s="323">
        <f t="shared" si="7"/>
        <v>14063.26459</v>
      </c>
      <c r="O30" s="332"/>
      <c r="P30" s="332"/>
      <c r="Q30" s="332"/>
      <c r="R30" s="332"/>
      <c r="S30" s="332"/>
      <c r="T30" s="332"/>
      <c r="U30" s="332"/>
      <c r="V30" s="332"/>
      <c r="W30" s="332"/>
      <c r="X30" s="332"/>
      <c r="Y30" s="332"/>
      <c r="Z30" s="332"/>
      <c r="AA30" s="332"/>
      <c r="AB30" s="332"/>
    </row>
    <row r="31" ht="12.75" customHeight="1">
      <c r="A31" s="330" t="s">
        <v>196</v>
      </c>
      <c r="B31" s="270">
        <v>45378.0</v>
      </c>
      <c r="C31" s="321">
        <v>140.0</v>
      </c>
      <c r="D31" s="321">
        <v>10502.14</v>
      </c>
      <c r="E31" s="321">
        <v>84.0</v>
      </c>
      <c r="F31" s="273">
        <f t="shared" si="1"/>
        <v>-16619.0531</v>
      </c>
      <c r="G31" s="322">
        <f t="shared" si="2"/>
        <v>224</v>
      </c>
      <c r="H31" s="323">
        <f t="shared" si="3"/>
        <v>12795.98241</v>
      </c>
      <c r="I31" s="271">
        <v>1724300.0</v>
      </c>
      <c r="J31" s="271">
        <v>1142000.06</v>
      </c>
      <c r="K31" s="273">
        <f t="shared" si="4"/>
        <v>2866300.06</v>
      </c>
      <c r="L31" s="324">
        <f t="shared" si="8"/>
        <v>64772790.8</v>
      </c>
      <c r="M31" s="276">
        <f t="shared" si="6"/>
        <v>4626</v>
      </c>
      <c r="N31" s="323">
        <f t="shared" si="7"/>
        <v>14001.9003</v>
      </c>
      <c r="O31" s="332"/>
      <c r="P31" s="332"/>
      <c r="Q31" s="332"/>
      <c r="R31" s="332"/>
      <c r="S31" s="332"/>
      <c r="T31" s="332"/>
      <c r="U31" s="332"/>
      <c r="V31" s="332"/>
      <c r="W31" s="332"/>
      <c r="X31" s="332"/>
      <c r="Y31" s="332"/>
      <c r="Z31" s="332"/>
      <c r="AA31" s="332"/>
      <c r="AB31" s="332"/>
    </row>
    <row r="32" ht="12.75" customHeight="1">
      <c r="A32" s="330" t="s">
        <v>209</v>
      </c>
      <c r="B32" s="270">
        <v>45379.0</v>
      </c>
      <c r="C32" s="321">
        <v>41.0</v>
      </c>
      <c r="D32" s="321">
        <v>19148.78</v>
      </c>
      <c r="E32" s="321">
        <v>49.0</v>
      </c>
      <c r="F32" s="273">
        <f t="shared" si="1"/>
        <v>-15591.83694</v>
      </c>
      <c r="G32" s="322">
        <f t="shared" si="2"/>
        <v>90</v>
      </c>
      <c r="H32" s="323">
        <f t="shared" si="3"/>
        <v>17212.22211</v>
      </c>
      <c r="I32" s="271">
        <v>1209100.0</v>
      </c>
      <c r="J32" s="271">
        <v>339999.99</v>
      </c>
      <c r="K32" s="273">
        <f t="shared" si="4"/>
        <v>1549099.99</v>
      </c>
      <c r="L32" s="324">
        <f t="shared" si="8"/>
        <v>66321890.79</v>
      </c>
      <c r="M32" s="276">
        <f t="shared" si="6"/>
        <v>4716</v>
      </c>
      <c r="N32" s="323">
        <f t="shared" si="7"/>
        <v>14063.16599</v>
      </c>
      <c r="O32" s="332"/>
      <c r="P32" s="332"/>
      <c r="Q32" s="332"/>
      <c r="R32" s="332"/>
      <c r="S32" s="332"/>
      <c r="T32" s="332"/>
      <c r="U32" s="332"/>
      <c r="V32" s="332"/>
      <c r="W32" s="332"/>
      <c r="X32" s="332"/>
      <c r="Y32" s="332"/>
      <c r="Z32" s="332"/>
      <c r="AA32" s="332"/>
      <c r="AB32" s="332"/>
    </row>
    <row r="33" ht="12.75" customHeight="1">
      <c r="A33" s="269" t="s">
        <v>208</v>
      </c>
      <c r="B33" s="270">
        <v>45380.0</v>
      </c>
      <c r="C33" s="321">
        <v>27.0</v>
      </c>
      <c r="D33" s="321">
        <v>15574.07</v>
      </c>
      <c r="E33" s="321">
        <v>51.0</v>
      </c>
      <c r="F33" s="273">
        <f t="shared" si="1"/>
        <v>-16270.5902</v>
      </c>
      <c r="G33" s="322">
        <f t="shared" si="2"/>
        <v>78</v>
      </c>
      <c r="H33" s="323">
        <f t="shared" si="3"/>
        <v>16029.48705</v>
      </c>
      <c r="I33" s="271">
        <v>741800.0</v>
      </c>
      <c r="J33" s="271">
        <v>508499.99</v>
      </c>
      <c r="K33" s="273">
        <f t="shared" si="4"/>
        <v>1250299.99</v>
      </c>
      <c r="L33" s="324">
        <f t="shared" si="8"/>
        <v>67572190.78</v>
      </c>
      <c r="M33" s="276">
        <f t="shared" si="6"/>
        <v>4794</v>
      </c>
      <c r="N33" s="323">
        <f t="shared" si="7"/>
        <v>14095.15869</v>
      </c>
      <c r="O33" s="332"/>
      <c r="P33" s="332"/>
      <c r="Q33" s="332"/>
      <c r="R33" s="332"/>
      <c r="S33" s="332"/>
      <c r="T33" s="332"/>
      <c r="U33" s="332"/>
      <c r="V33" s="332"/>
      <c r="W33" s="332"/>
      <c r="X33" s="332"/>
      <c r="Y33" s="332"/>
      <c r="Z33" s="332"/>
      <c r="AA33" s="332"/>
      <c r="AB33" s="332"/>
    </row>
    <row r="34" ht="12.75" customHeight="1">
      <c r="A34" s="269" t="s">
        <v>192</v>
      </c>
      <c r="B34" s="270">
        <v>45381.0</v>
      </c>
      <c r="C34" s="321">
        <v>54.0</v>
      </c>
      <c r="D34" s="321">
        <v>15883.33</v>
      </c>
      <c r="E34" s="321">
        <v>97.0</v>
      </c>
      <c r="F34" s="273">
        <f t="shared" si="1"/>
        <v>-16172.1668</v>
      </c>
      <c r="G34" s="322">
        <f t="shared" si="2"/>
        <v>151</v>
      </c>
      <c r="H34" s="323">
        <f t="shared" si="3"/>
        <v>16068.87417</v>
      </c>
      <c r="I34" s="271">
        <v>1736900.0</v>
      </c>
      <c r="J34" s="271">
        <v>689500.0</v>
      </c>
      <c r="K34" s="273">
        <f t="shared" si="4"/>
        <v>2426400</v>
      </c>
      <c r="L34" s="324">
        <f t="shared" si="8"/>
        <v>69998590.78</v>
      </c>
      <c r="M34" s="276">
        <f t="shared" si="6"/>
        <v>4945</v>
      </c>
      <c r="N34" s="323">
        <f t="shared" si="7"/>
        <v>14155.42786</v>
      </c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</row>
    <row r="35" ht="12.75" customHeight="1">
      <c r="A35" s="269" t="s">
        <v>193</v>
      </c>
      <c r="B35" s="270">
        <v>45382.0</v>
      </c>
      <c r="C35" s="321">
        <v>99.0</v>
      </c>
      <c r="D35" s="321">
        <v>15971.11</v>
      </c>
      <c r="E35" s="321">
        <v>32.0</v>
      </c>
      <c r="F35" s="273">
        <f t="shared" si="1"/>
        <v>-15575.00313</v>
      </c>
      <c r="G35" s="322">
        <f t="shared" si="2"/>
        <v>131</v>
      </c>
      <c r="H35" s="323">
        <f t="shared" si="3"/>
        <v>15874.35107</v>
      </c>
      <c r="I35" s="271">
        <v>1178199.99</v>
      </c>
      <c r="J35" s="271">
        <v>901340.0</v>
      </c>
      <c r="K35" s="273">
        <f t="shared" si="4"/>
        <v>2079539.99</v>
      </c>
      <c r="L35" s="324">
        <f t="shared" si="8"/>
        <v>72078130.77</v>
      </c>
      <c r="M35" s="322">
        <f t="shared" si="6"/>
        <v>5076</v>
      </c>
      <c r="N35" s="323">
        <f t="shared" si="7"/>
        <v>14199.78936</v>
      </c>
      <c r="O35" s="336"/>
      <c r="P35" s="281"/>
      <c r="Q35" s="281"/>
      <c r="R35" s="281"/>
      <c r="S35" s="285"/>
      <c r="T35" s="285"/>
      <c r="U35" s="285"/>
      <c r="V35" s="285"/>
      <c r="W35" s="285"/>
      <c r="X35" s="285"/>
      <c r="Y35" s="285"/>
      <c r="Z35" s="285"/>
      <c r="AA35" s="285"/>
      <c r="AB35" s="285"/>
    </row>
    <row r="36" ht="12.75" customHeight="1">
      <c r="A36" s="269" t="s">
        <v>194</v>
      </c>
      <c r="B36" s="270">
        <v>45383.0</v>
      </c>
      <c r="C36" s="322"/>
      <c r="D36" s="322"/>
      <c r="E36" s="322"/>
      <c r="F36" s="273" t="str">
        <f t="shared" si="1"/>
        <v/>
      </c>
      <c r="G36" s="322">
        <f t="shared" si="2"/>
        <v>0</v>
      </c>
      <c r="H36" s="323" t="str">
        <f t="shared" si="3"/>
        <v/>
      </c>
      <c r="I36" s="273"/>
      <c r="J36" s="273"/>
      <c r="K36" s="273">
        <f t="shared" si="4"/>
        <v>0</v>
      </c>
      <c r="L36" s="324">
        <f t="shared" si="8"/>
        <v>72078130.77</v>
      </c>
      <c r="M36" s="276">
        <f t="shared" si="6"/>
        <v>5076</v>
      </c>
      <c r="N36" s="323">
        <f t="shared" si="7"/>
        <v>14199.78936</v>
      </c>
      <c r="O36" s="332"/>
      <c r="P36" s="332"/>
      <c r="Q36" s="332"/>
      <c r="R36" s="332"/>
      <c r="S36" s="332"/>
      <c r="T36" s="337"/>
      <c r="U36" s="337"/>
      <c r="V36" s="337"/>
      <c r="W36" s="337"/>
      <c r="X36" s="337"/>
      <c r="Y36" s="337"/>
      <c r="Z36" s="337"/>
      <c r="AA36" s="337"/>
      <c r="AB36" s="337"/>
    </row>
    <row r="37" ht="12.75" customHeight="1">
      <c r="A37" s="269" t="s">
        <v>195</v>
      </c>
      <c r="B37" s="270">
        <v>45384.0</v>
      </c>
      <c r="C37" s="276"/>
      <c r="D37" s="276"/>
      <c r="E37" s="276"/>
      <c r="F37" s="273" t="str">
        <f t="shared" si="1"/>
        <v/>
      </c>
      <c r="G37" s="276">
        <f t="shared" si="2"/>
        <v>0</v>
      </c>
      <c r="H37" s="323" t="str">
        <f t="shared" si="3"/>
        <v/>
      </c>
      <c r="I37" s="275"/>
      <c r="J37" s="275"/>
      <c r="K37" s="275">
        <f t="shared" si="4"/>
        <v>0</v>
      </c>
      <c r="L37" s="324">
        <f t="shared" si="8"/>
        <v>72078130.77</v>
      </c>
      <c r="M37" s="276">
        <f t="shared" si="6"/>
        <v>5076</v>
      </c>
      <c r="N37" s="323">
        <f t="shared" si="7"/>
        <v>14199.78936</v>
      </c>
      <c r="O37" s="260"/>
      <c r="P37" s="260"/>
      <c r="Q37" s="260"/>
      <c r="R37" s="260"/>
      <c r="S37" s="260"/>
      <c r="T37" s="260"/>
      <c r="U37" s="260"/>
      <c r="V37" s="260"/>
      <c r="W37" s="260"/>
      <c r="X37" s="260"/>
      <c r="Y37" s="260"/>
      <c r="Z37" s="260"/>
      <c r="AA37" s="260"/>
      <c r="AB37" s="260"/>
    </row>
    <row r="38" ht="12.0" customHeight="1">
      <c r="A38" s="330" t="s">
        <v>196</v>
      </c>
      <c r="B38" s="294"/>
      <c r="C38" s="255"/>
      <c r="D38" s="255"/>
      <c r="E38" s="255"/>
      <c r="F38" s="255"/>
      <c r="G38" s="255"/>
      <c r="H38" s="253"/>
      <c r="I38" s="326"/>
      <c r="J38" s="326"/>
      <c r="K38" s="326"/>
      <c r="L38" s="259"/>
      <c r="M38" s="255"/>
      <c r="N38" s="253"/>
    </row>
    <row r="39" ht="12.75" customHeight="1">
      <c r="A39" s="338" t="s">
        <v>191</v>
      </c>
      <c r="B39" s="294"/>
      <c r="C39" s="255">
        <f>SUM(C4:C38)</f>
        <v>3228</v>
      </c>
      <c r="D39" s="255"/>
      <c r="E39" s="255">
        <f>SUM(E4:E38)</f>
        <v>1848</v>
      </c>
      <c r="F39" s="255"/>
      <c r="G39" s="255"/>
      <c r="H39" s="253"/>
      <c r="I39" s="326"/>
      <c r="J39" s="326"/>
      <c r="K39" s="326"/>
      <c r="L39" s="259"/>
      <c r="M39" s="255"/>
      <c r="N39" s="253"/>
    </row>
    <row r="40" ht="12.75" customHeight="1">
      <c r="A40" s="338" t="s">
        <v>192</v>
      </c>
      <c r="B40" s="294"/>
      <c r="C40" s="255"/>
      <c r="D40" s="260"/>
      <c r="E40" s="260"/>
      <c r="F40" s="260"/>
      <c r="G40" s="339" t="s">
        <v>210</v>
      </c>
      <c r="H40" s="340"/>
      <c r="I40" s="10" t="s">
        <v>201</v>
      </c>
      <c r="J40" s="10" t="s">
        <v>12</v>
      </c>
      <c r="K40" s="10" t="s">
        <v>121</v>
      </c>
      <c r="L40" s="341"/>
      <c r="N40" s="253"/>
    </row>
    <row r="41" ht="12.75" customHeight="1">
      <c r="A41" s="338" t="s">
        <v>193</v>
      </c>
      <c r="B41" s="294"/>
      <c r="C41" s="255"/>
      <c r="D41" s="260"/>
      <c r="E41" s="260"/>
      <c r="F41" s="260"/>
      <c r="G41" s="342">
        <f>SUM(G4:G40)</f>
        <v>5076</v>
      </c>
      <c r="H41" s="343"/>
      <c r="I41" s="344">
        <f t="shared" ref="I41:J41" si="9">SUM(I4:I40)</f>
        <v>45254049.98</v>
      </c>
      <c r="J41" s="345">
        <f t="shared" si="9"/>
        <v>26824080.79</v>
      </c>
      <c r="K41" s="344">
        <f>SUM(I41+J41)</f>
        <v>72078130.77</v>
      </c>
      <c r="L41" s="341"/>
      <c r="M41" s="260"/>
      <c r="N41" s="253"/>
    </row>
    <row r="42" ht="12.0" customHeight="1">
      <c r="A42" s="338" t="s">
        <v>211</v>
      </c>
      <c r="B42" s="255"/>
      <c r="C42" s="255"/>
      <c r="D42" s="260"/>
      <c r="E42" s="260"/>
      <c r="F42" s="260"/>
      <c r="G42" s="260"/>
      <c r="H42" s="254"/>
      <c r="I42" s="346"/>
      <c r="J42" s="346"/>
      <c r="K42" s="346"/>
      <c r="L42" s="341"/>
      <c r="N42" s="253"/>
    </row>
    <row r="43" ht="12.0" customHeight="1">
      <c r="A43" s="338" t="s">
        <v>194</v>
      </c>
      <c r="B43" s="255"/>
      <c r="C43" s="255"/>
      <c r="D43" s="260"/>
      <c r="E43" s="260"/>
      <c r="F43" s="260"/>
      <c r="G43" s="260"/>
      <c r="H43" s="254"/>
      <c r="I43" s="346"/>
      <c r="J43" s="346"/>
      <c r="K43" s="346"/>
      <c r="L43" s="341"/>
      <c r="N43" s="253"/>
    </row>
    <row r="44" ht="12.0" customHeight="1">
      <c r="A44" s="338" t="s">
        <v>195</v>
      </c>
      <c r="B44" s="255"/>
      <c r="C44" s="255"/>
      <c r="D44" s="260"/>
      <c r="E44" s="260"/>
      <c r="F44" s="260"/>
      <c r="G44" s="260"/>
      <c r="H44" s="254"/>
      <c r="I44" s="346"/>
      <c r="J44" s="346"/>
      <c r="K44" s="346"/>
      <c r="L44" s="341"/>
      <c r="N44" s="253"/>
    </row>
    <row r="45" ht="12.0" customHeight="1">
      <c r="A45" s="338" t="s">
        <v>211</v>
      </c>
      <c r="B45" s="255"/>
      <c r="C45" s="255"/>
      <c r="D45" s="260"/>
      <c r="E45" s="260"/>
      <c r="F45" s="260"/>
      <c r="G45" s="260"/>
      <c r="H45" s="254"/>
      <c r="I45" s="346"/>
      <c r="J45" s="346"/>
      <c r="K45" s="346"/>
      <c r="L45" s="341"/>
      <c r="N45" s="253"/>
    </row>
    <row r="46" ht="12.0" customHeight="1">
      <c r="A46" s="338" t="s">
        <v>194</v>
      </c>
      <c r="B46" s="255"/>
      <c r="C46" s="255"/>
      <c r="D46" s="260"/>
      <c r="E46" s="260"/>
      <c r="F46" s="260"/>
      <c r="G46" s="260"/>
      <c r="H46" s="254"/>
      <c r="I46" s="346"/>
      <c r="J46" s="346"/>
      <c r="K46" s="346"/>
      <c r="L46" s="341"/>
      <c r="N46" s="253"/>
    </row>
    <row r="47" ht="12.0" customHeight="1">
      <c r="A47" s="338" t="s">
        <v>195</v>
      </c>
      <c r="B47" s="255"/>
      <c r="C47" s="255"/>
      <c r="D47" s="260"/>
      <c r="E47" s="260"/>
      <c r="F47" s="260"/>
      <c r="G47" s="260"/>
      <c r="H47" s="254"/>
      <c r="I47" s="346"/>
      <c r="J47" s="346"/>
      <c r="K47" s="346"/>
      <c r="L47" s="341"/>
      <c r="N47" s="253"/>
    </row>
    <row r="48" ht="12.0" customHeight="1">
      <c r="A48" s="338" t="s">
        <v>211</v>
      </c>
      <c r="B48" s="255"/>
      <c r="C48" s="255"/>
      <c r="D48" s="260"/>
      <c r="E48" s="260"/>
      <c r="F48" s="260"/>
      <c r="G48" s="260"/>
      <c r="H48" s="254"/>
      <c r="I48" s="346"/>
      <c r="J48" s="346"/>
      <c r="K48" s="346"/>
      <c r="L48" s="341"/>
      <c r="N48" s="253"/>
    </row>
    <row r="49" ht="12.0" customHeight="1">
      <c r="A49" s="347"/>
      <c r="B49" s="255"/>
      <c r="C49" s="255"/>
      <c r="D49" s="260"/>
      <c r="E49" s="260"/>
      <c r="F49" s="260"/>
      <c r="G49" s="260"/>
      <c r="H49" s="254"/>
      <c r="I49" s="346"/>
      <c r="J49" s="346"/>
      <c r="K49" s="346"/>
      <c r="L49" s="341"/>
      <c r="N49" s="253"/>
    </row>
    <row r="50" ht="12.0" customHeight="1">
      <c r="A50" s="347"/>
      <c r="B50" s="255"/>
      <c r="C50" s="255"/>
      <c r="D50" s="260"/>
      <c r="E50" s="260"/>
      <c r="F50" s="260"/>
      <c r="G50" s="260"/>
      <c r="H50" s="254"/>
      <c r="I50" s="346"/>
      <c r="J50" s="346"/>
      <c r="K50" s="346"/>
      <c r="L50" s="341"/>
      <c r="N50" s="253"/>
    </row>
    <row r="51" ht="12.0" customHeight="1">
      <c r="A51" s="347"/>
      <c r="B51" s="255"/>
      <c r="C51" s="255"/>
      <c r="D51" s="260"/>
      <c r="E51" s="260"/>
      <c r="F51" s="260"/>
      <c r="G51" s="260"/>
      <c r="H51" s="254"/>
      <c r="I51" s="346"/>
      <c r="J51" s="346"/>
      <c r="K51" s="346"/>
      <c r="L51" s="341"/>
      <c r="N51" s="253"/>
    </row>
    <row r="52" ht="12.0" customHeight="1">
      <c r="A52" s="347"/>
      <c r="B52" s="255"/>
      <c r="C52" s="255"/>
      <c r="D52" s="260"/>
      <c r="E52" s="260"/>
      <c r="F52" s="260"/>
      <c r="G52" s="260"/>
      <c r="H52" s="254"/>
      <c r="I52" s="346"/>
      <c r="J52" s="346"/>
      <c r="K52" s="346"/>
      <c r="L52" s="341"/>
      <c r="N52" s="253"/>
    </row>
    <row r="53" ht="12.0" customHeight="1">
      <c r="A53" s="347"/>
      <c r="B53" s="255"/>
      <c r="C53" s="255"/>
      <c r="D53" s="260"/>
      <c r="E53" s="260"/>
      <c r="F53" s="260"/>
      <c r="G53" s="260"/>
      <c r="H53" s="254"/>
      <c r="I53" s="346"/>
      <c r="J53" s="346"/>
      <c r="K53" s="346"/>
      <c r="L53" s="341"/>
      <c r="N53" s="253"/>
    </row>
    <row r="54" ht="12.0" customHeight="1">
      <c r="A54" s="347"/>
      <c r="B54" s="255"/>
      <c r="C54" s="255"/>
      <c r="D54" s="260"/>
      <c r="E54" s="260"/>
      <c r="F54" s="260"/>
      <c r="G54" s="260"/>
      <c r="H54" s="254"/>
      <c r="I54" s="346"/>
      <c r="J54" s="346"/>
      <c r="K54" s="346"/>
      <c r="L54" s="341"/>
      <c r="N54" s="253"/>
    </row>
    <row r="55" ht="12.0" customHeight="1">
      <c r="A55" s="347"/>
      <c r="B55" s="255"/>
      <c r="C55" s="255"/>
      <c r="D55" s="260"/>
      <c r="E55" s="260"/>
      <c r="F55" s="260"/>
      <c r="G55" s="260"/>
      <c r="H55" s="254"/>
      <c r="I55" s="346"/>
      <c r="J55" s="346"/>
      <c r="K55" s="346"/>
      <c r="L55" s="341"/>
      <c r="N55" s="253"/>
    </row>
    <row r="56" ht="12.0" customHeight="1">
      <c r="A56" s="347"/>
      <c r="B56" s="255"/>
      <c r="C56" s="255"/>
      <c r="D56" s="260"/>
      <c r="E56" s="260"/>
      <c r="F56" s="260"/>
      <c r="G56" s="260"/>
      <c r="H56" s="254"/>
      <c r="I56" s="346"/>
      <c r="J56" s="346"/>
      <c r="K56" s="346"/>
      <c r="L56" s="341"/>
      <c r="N56" s="253"/>
    </row>
    <row r="57" ht="12.0" customHeight="1">
      <c r="A57" s="347"/>
      <c r="B57" s="255"/>
      <c r="C57" s="255"/>
      <c r="D57" s="260"/>
      <c r="E57" s="260"/>
      <c r="F57" s="260"/>
      <c r="G57" s="260"/>
      <c r="H57" s="254"/>
      <c r="I57" s="346"/>
      <c r="J57" s="346"/>
      <c r="K57" s="346"/>
      <c r="L57" s="341"/>
      <c r="N57" s="253"/>
    </row>
    <row r="58" ht="12.0" customHeight="1">
      <c r="A58" s="347"/>
      <c r="B58" s="255"/>
      <c r="C58" s="255"/>
      <c r="D58" s="260"/>
      <c r="E58" s="260"/>
      <c r="F58" s="260"/>
      <c r="G58" s="260"/>
      <c r="H58" s="254"/>
      <c r="I58" s="346"/>
      <c r="J58" s="346"/>
      <c r="K58" s="346"/>
      <c r="L58" s="341"/>
      <c r="N58" s="253"/>
    </row>
    <row r="59" ht="12.0" customHeight="1">
      <c r="A59" s="347"/>
      <c r="B59" s="255"/>
      <c r="C59" s="255"/>
      <c r="D59" s="260"/>
      <c r="E59" s="260"/>
      <c r="F59" s="260"/>
      <c r="G59" s="260"/>
      <c r="H59" s="254"/>
      <c r="I59" s="346"/>
      <c r="J59" s="346"/>
      <c r="K59" s="346"/>
      <c r="L59" s="341"/>
      <c r="N59" s="253"/>
    </row>
    <row r="60" ht="12.0" customHeight="1">
      <c r="A60" s="347"/>
      <c r="B60" s="255"/>
      <c r="C60" s="255"/>
      <c r="D60" s="260"/>
      <c r="E60" s="260"/>
      <c r="F60" s="260"/>
      <c r="G60" s="260"/>
      <c r="H60" s="254"/>
      <c r="I60" s="346"/>
      <c r="J60" s="346"/>
      <c r="K60" s="346"/>
      <c r="L60" s="341"/>
      <c r="N60" s="253"/>
    </row>
    <row r="61" ht="12.0" customHeight="1">
      <c r="A61" s="347"/>
      <c r="B61" s="255"/>
      <c r="C61" s="255"/>
      <c r="D61" s="260"/>
      <c r="E61" s="260"/>
      <c r="F61" s="260"/>
      <c r="G61" s="260"/>
      <c r="H61" s="254"/>
      <c r="I61" s="346"/>
      <c r="J61" s="346"/>
      <c r="K61" s="346"/>
      <c r="L61" s="341"/>
      <c r="N61" s="253"/>
    </row>
    <row r="62" ht="12.0" customHeight="1">
      <c r="A62" s="347"/>
      <c r="B62" s="255"/>
      <c r="C62" s="255"/>
      <c r="D62" s="260"/>
      <c r="E62" s="260"/>
      <c r="F62" s="260"/>
      <c r="G62" s="260"/>
      <c r="H62" s="254"/>
      <c r="I62" s="346"/>
      <c r="J62" s="346"/>
      <c r="K62" s="346"/>
      <c r="L62" s="341"/>
      <c r="N62" s="253"/>
    </row>
    <row r="63" ht="12.0" customHeight="1">
      <c r="A63" s="347"/>
      <c r="B63" s="255"/>
      <c r="C63" s="255"/>
      <c r="D63" s="260"/>
      <c r="E63" s="260"/>
      <c r="F63" s="260"/>
      <c r="G63" s="260"/>
      <c r="H63" s="254"/>
      <c r="I63" s="346"/>
      <c r="J63" s="346"/>
      <c r="K63" s="346"/>
      <c r="L63" s="341"/>
      <c r="N63" s="253"/>
    </row>
    <row r="64" ht="12.0" customHeight="1">
      <c r="A64" s="347"/>
      <c r="B64" s="255"/>
      <c r="C64" s="255"/>
      <c r="D64" s="260"/>
      <c r="E64" s="260"/>
      <c r="F64" s="260"/>
      <c r="G64" s="260"/>
      <c r="H64" s="254"/>
      <c r="I64" s="346"/>
      <c r="J64" s="346"/>
      <c r="K64" s="346"/>
      <c r="L64" s="341"/>
      <c r="N64" s="253"/>
    </row>
    <row r="65" ht="12.0" customHeight="1">
      <c r="A65" s="347"/>
      <c r="B65" s="255"/>
      <c r="C65" s="255"/>
      <c r="D65" s="260"/>
      <c r="E65" s="260"/>
      <c r="F65" s="260"/>
      <c r="G65" s="260"/>
      <c r="H65" s="254"/>
      <c r="I65" s="346"/>
      <c r="J65" s="346"/>
      <c r="K65" s="346"/>
      <c r="L65" s="341"/>
      <c r="N65" s="253"/>
    </row>
    <row r="66" ht="12.0" customHeight="1">
      <c r="A66" s="347"/>
      <c r="B66" s="255"/>
      <c r="C66" s="255"/>
      <c r="D66" s="260"/>
      <c r="E66" s="260"/>
      <c r="F66" s="260"/>
      <c r="G66" s="260"/>
      <c r="H66" s="254"/>
      <c r="I66" s="346"/>
      <c r="J66" s="346"/>
      <c r="K66" s="346"/>
      <c r="L66" s="341"/>
      <c r="N66" s="253"/>
    </row>
    <row r="67" ht="12.0" customHeight="1">
      <c r="A67" s="347"/>
      <c r="B67" s="255"/>
      <c r="C67" s="255"/>
      <c r="D67" s="260"/>
      <c r="E67" s="260"/>
      <c r="F67" s="260"/>
      <c r="G67" s="260"/>
      <c r="H67" s="254"/>
      <c r="I67" s="346"/>
      <c r="J67" s="346"/>
      <c r="K67" s="346"/>
      <c r="L67" s="341"/>
      <c r="N67" s="253"/>
    </row>
    <row r="68" ht="12.0" customHeight="1">
      <c r="A68" s="347"/>
      <c r="B68" s="255"/>
      <c r="C68" s="255"/>
      <c r="D68" s="260"/>
      <c r="E68" s="260"/>
      <c r="F68" s="260"/>
      <c r="G68" s="260"/>
      <c r="H68" s="254"/>
      <c r="I68" s="346"/>
      <c r="J68" s="346"/>
      <c r="K68" s="346"/>
      <c r="L68" s="341"/>
      <c r="N68" s="253"/>
    </row>
    <row r="69" ht="12.0" customHeight="1">
      <c r="A69" s="347"/>
      <c r="B69" s="255"/>
      <c r="C69" s="255"/>
      <c r="D69" s="260"/>
      <c r="E69" s="260"/>
      <c r="F69" s="260"/>
      <c r="G69" s="260"/>
      <c r="H69" s="254"/>
      <c r="I69" s="346"/>
      <c r="J69" s="346"/>
      <c r="K69" s="346"/>
      <c r="L69" s="341"/>
      <c r="N69" s="253"/>
    </row>
    <row r="70" ht="12.0" customHeight="1">
      <c r="A70" s="347"/>
      <c r="B70" s="255"/>
      <c r="C70" s="255"/>
      <c r="D70" s="260"/>
      <c r="E70" s="260"/>
      <c r="F70" s="260"/>
      <c r="G70" s="260"/>
      <c r="H70" s="254"/>
      <c r="I70" s="346"/>
      <c r="J70" s="346"/>
      <c r="K70" s="346"/>
      <c r="L70" s="341"/>
      <c r="N70" s="253"/>
    </row>
    <row r="71" ht="12.0" customHeight="1">
      <c r="A71" s="347"/>
      <c r="B71" s="255"/>
      <c r="C71" s="255"/>
      <c r="D71" s="260"/>
      <c r="E71" s="260"/>
      <c r="F71" s="260"/>
      <c r="G71" s="260"/>
      <c r="H71" s="254"/>
      <c r="I71" s="346"/>
      <c r="J71" s="346"/>
      <c r="K71" s="346"/>
      <c r="L71" s="341"/>
      <c r="N71" s="253"/>
    </row>
    <row r="72" ht="12.0" customHeight="1">
      <c r="A72" s="347"/>
      <c r="B72" s="255"/>
      <c r="C72" s="255"/>
      <c r="D72" s="260"/>
      <c r="E72" s="260"/>
      <c r="F72" s="260"/>
      <c r="G72" s="260"/>
      <c r="H72" s="254"/>
      <c r="I72" s="346"/>
      <c r="J72" s="346"/>
      <c r="K72" s="346"/>
      <c r="L72" s="341"/>
      <c r="N72" s="253"/>
    </row>
    <row r="73" ht="12.0" customHeight="1">
      <c r="A73" s="347"/>
      <c r="B73" s="255"/>
      <c r="C73" s="255"/>
      <c r="D73" s="260"/>
      <c r="E73" s="260"/>
      <c r="F73" s="260"/>
      <c r="G73" s="260"/>
      <c r="H73" s="254"/>
      <c r="I73" s="346"/>
      <c r="J73" s="346"/>
      <c r="K73" s="346"/>
      <c r="L73" s="341"/>
      <c r="N73" s="253"/>
    </row>
    <row r="74" ht="12.0" customHeight="1">
      <c r="A74" s="347"/>
      <c r="B74" s="255"/>
      <c r="C74" s="255"/>
      <c r="D74" s="260"/>
      <c r="E74" s="260"/>
      <c r="F74" s="260"/>
      <c r="G74" s="260"/>
      <c r="H74" s="254"/>
      <c r="I74" s="346"/>
      <c r="J74" s="346"/>
      <c r="K74" s="346"/>
      <c r="L74" s="341"/>
      <c r="N74" s="253"/>
    </row>
    <row r="75" ht="12.0" customHeight="1">
      <c r="A75" s="347"/>
      <c r="B75" s="255"/>
      <c r="C75" s="255"/>
      <c r="D75" s="260"/>
      <c r="E75" s="260"/>
      <c r="F75" s="260"/>
      <c r="G75" s="260"/>
      <c r="H75" s="254"/>
      <c r="I75" s="346"/>
      <c r="J75" s="346"/>
      <c r="K75" s="346"/>
      <c r="L75" s="341"/>
      <c r="N75" s="253"/>
    </row>
    <row r="76" ht="12.0" customHeight="1">
      <c r="A76" s="347"/>
      <c r="B76" s="255"/>
      <c r="C76" s="255"/>
      <c r="D76" s="260"/>
      <c r="E76" s="260"/>
      <c r="F76" s="260"/>
      <c r="G76" s="260"/>
      <c r="H76" s="254"/>
      <c r="I76" s="346"/>
      <c r="J76" s="346"/>
      <c r="K76" s="346"/>
      <c r="L76" s="341"/>
      <c r="N76" s="253"/>
    </row>
    <row r="77" ht="12.0" customHeight="1">
      <c r="A77" s="347"/>
      <c r="B77" s="255"/>
      <c r="C77" s="255"/>
      <c r="D77" s="260"/>
      <c r="E77" s="260"/>
      <c r="F77" s="260"/>
      <c r="G77" s="260"/>
      <c r="H77" s="254"/>
      <c r="I77" s="346"/>
      <c r="J77" s="346"/>
      <c r="K77" s="346"/>
      <c r="L77" s="341"/>
      <c r="N77" s="253"/>
    </row>
    <row r="78" ht="12.0" customHeight="1">
      <c r="A78" s="347"/>
      <c r="B78" s="255"/>
      <c r="C78" s="255"/>
      <c r="D78" s="260"/>
      <c r="E78" s="260"/>
      <c r="F78" s="260"/>
      <c r="G78" s="260"/>
      <c r="H78" s="254"/>
      <c r="I78" s="346"/>
      <c r="J78" s="346"/>
      <c r="K78" s="346"/>
      <c r="L78" s="341"/>
      <c r="N78" s="253"/>
    </row>
    <row r="79" ht="12.0" customHeight="1">
      <c r="A79" s="347"/>
      <c r="B79" s="255"/>
      <c r="C79" s="255"/>
      <c r="D79" s="260"/>
      <c r="E79" s="260"/>
      <c r="F79" s="260"/>
      <c r="G79" s="260"/>
      <c r="H79" s="254"/>
      <c r="I79" s="346"/>
      <c r="J79" s="346"/>
      <c r="K79" s="346"/>
      <c r="L79" s="341"/>
      <c r="N79" s="253"/>
    </row>
    <row r="80" ht="12.0" customHeight="1">
      <c r="A80" s="347"/>
      <c r="B80" s="255"/>
      <c r="C80" s="255"/>
      <c r="D80" s="260"/>
      <c r="E80" s="260"/>
      <c r="F80" s="260"/>
      <c r="G80" s="260"/>
      <c r="H80" s="254"/>
      <c r="I80" s="346"/>
      <c r="J80" s="346"/>
      <c r="K80" s="346"/>
      <c r="L80" s="341"/>
      <c r="N80" s="253"/>
    </row>
    <row r="81" ht="12.0" customHeight="1">
      <c r="A81" s="347"/>
      <c r="B81" s="255"/>
      <c r="C81" s="255"/>
      <c r="D81" s="260"/>
      <c r="E81" s="260"/>
      <c r="F81" s="260"/>
      <c r="G81" s="260"/>
      <c r="H81" s="254"/>
      <c r="I81" s="346"/>
      <c r="J81" s="346"/>
      <c r="K81" s="346"/>
      <c r="L81" s="341"/>
      <c r="N81" s="253"/>
    </row>
    <row r="82" ht="12.0" customHeight="1">
      <c r="A82" s="347"/>
      <c r="B82" s="255"/>
      <c r="C82" s="255"/>
      <c r="D82" s="260"/>
      <c r="E82" s="260"/>
      <c r="F82" s="260"/>
      <c r="G82" s="260"/>
      <c r="H82" s="254"/>
      <c r="I82" s="346"/>
      <c r="J82" s="346"/>
      <c r="K82" s="346"/>
      <c r="L82" s="341"/>
      <c r="N82" s="253"/>
    </row>
    <row r="83" ht="12.0" customHeight="1">
      <c r="A83" s="347"/>
      <c r="B83" s="255"/>
      <c r="C83" s="255"/>
      <c r="D83" s="260"/>
      <c r="E83" s="260"/>
      <c r="F83" s="260"/>
      <c r="G83" s="260"/>
      <c r="H83" s="254"/>
      <c r="I83" s="346"/>
      <c r="J83" s="346"/>
      <c r="K83" s="346"/>
      <c r="L83" s="341"/>
      <c r="N83" s="253"/>
    </row>
    <row r="84" ht="12.0" customHeight="1">
      <c r="A84" s="347"/>
      <c r="B84" s="255"/>
      <c r="C84" s="255"/>
      <c r="D84" s="260"/>
      <c r="E84" s="260"/>
      <c r="F84" s="260"/>
      <c r="G84" s="260"/>
      <c r="H84" s="254"/>
      <c r="I84" s="346"/>
      <c r="J84" s="346"/>
      <c r="K84" s="346"/>
      <c r="L84" s="341"/>
      <c r="N84" s="253"/>
    </row>
    <row r="85" ht="12.0" customHeight="1">
      <c r="A85" s="347"/>
      <c r="B85" s="255"/>
      <c r="C85" s="255"/>
      <c r="D85" s="260"/>
      <c r="E85" s="260"/>
      <c r="F85" s="260"/>
      <c r="G85" s="260"/>
      <c r="H85" s="254"/>
      <c r="I85" s="346"/>
      <c r="J85" s="346"/>
      <c r="K85" s="346"/>
      <c r="L85" s="341"/>
      <c r="N85" s="253"/>
    </row>
    <row r="86" ht="12.0" customHeight="1">
      <c r="A86" s="347"/>
      <c r="B86" s="255"/>
      <c r="C86" s="255"/>
      <c r="D86" s="260"/>
      <c r="E86" s="260"/>
      <c r="F86" s="260"/>
      <c r="G86" s="260"/>
      <c r="H86" s="254"/>
      <c r="I86" s="346"/>
      <c r="J86" s="346"/>
      <c r="K86" s="346"/>
      <c r="L86" s="341"/>
      <c r="N86" s="253"/>
    </row>
    <row r="87" ht="12.0" customHeight="1">
      <c r="A87" s="347"/>
      <c r="B87" s="255"/>
      <c r="C87" s="255"/>
      <c r="D87" s="260"/>
      <c r="E87" s="260"/>
      <c r="F87" s="260"/>
      <c r="G87" s="260"/>
      <c r="H87" s="254"/>
      <c r="I87" s="346"/>
      <c r="J87" s="346"/>
      <c r="K87" s="346"/>
      <c r="L87" s="341"/>
      <c r="N87" s="253"/>
    </row>
    <row r="88" ht="12.0" customHeight="1">
      <c r="A88" s="347"/>
      <c r="B88" s="255"/>
      <c r="C88" s="255"/>
      <c r="D88" s="260"/>
      <c r="E88" s="260"/>
      <c r="F88" s="260"/>
      <c r="G88" s="260"/>
      <c r="H88" s="254"/>
      <c r="I88" s="346"/>
      <c r="J88" s="346"/>
      <c r="K88" s="346"/>
      <c r="L88" s="341"/>
      <c r="N88" s="253"/>
    </row>
    <row r="89" ht="12.0" customHeight="1">
      <c r="A89" s="347"/>
      <c r="B89" s="255"/>
      <c r="C89" s="255"/>
      <c r="D89" s="260"/>
      <c r="E89" s="260"/>
      <c r="F89" s="260"/>
      <c r="G89" s="260"/>
      <c r="H89" s="254"/>
      <c r="I89" s="346"/>
      <c r="J89" s="346"/>
      <c r="K89" s="346"/>
      <c r="L89" s="341"/>
      <c r="N89" s="253"/>
    </row>
    <row r="90" ht="12.0" customHeight="1">
      <c r="A90" s="347"/>
      <c r="B90" s="255"/>
      <c r="C90" s="255"/>
      <c r="D90" s="260"/>
      <c r="E90" s="260"/>
      <c r="F90" s="260"/>
      <c r="G90" s="260"/>
      <c r="H90" s="254"/>
      <c r="I90" s="346"/>
      <c r="J90" s="346"/>
      <c r="K90" s="346"/>
      <c r="L90" s="341"/>
      <c r="N90" s="253"/>
    </row>
    <row r="91" ht="12.0" customHeight="1">
      <c r="A91" s="347"/>
      <c r="B91" s="255"/>
      <c r="C91" s="255"/>
      <c r="D91" s="260"/>
      <c r="E91" s="260"/>
      <c r="F91" s="260"/>
      <c r="G91" s="260"/>
      <c r="H91" s="254"/>
      <c r="I91" s="346"/>
      <c r="J91" s="346"/>
      <c r="K91" s="346"/>
      <c r="L91" s="341"/>
      <c r="N91" s="253"/>
    </row>
    <row r="92" ht="12.0" customHeight="1">
      <c r="A92" s="347"/>
      <c r="B92" s="255"/>
      <c r="C92" s="255"/>
      <c r="D92" s="260"/>
      <c r="E92" s="260"/>
      <c r="F92" s="260"/>
      <c r="G92" s="260"/>
      <c r="H92" s="254"/>
      <c r="I92" s="346"/>
      <c r="J92" s="346"/>
      <c r="K92" s="346"/>
      <c r="L92" s="341"/>
      <c r="N92" s="253"/>
    </row>
    <row r="93" ht="12.0" customHeight="1">
      <c r="A93" s="347"/>
      <c r="B93" s="255"/>
      <c r="C93" s="255"/>
      <c r="D93" s="260"/>
      <c r="E93" s="260"/>
      <c r="F93" s="260"/>
      <c r="G93" s="260"/>
      <c r="H93" s="254"/>
      <c r="I93" s="346"/>
      <c r="J93" s="346"/>
      <c r="K93" s="346"/>
      <c r="L93" s="341"/>
      <c r="N93" s="253"/>
    </row>
    <row r="94" ht="12.0" customHeight="1">
      <c r="A94" s="347"/>
      <c r="B94" s="255"/>
      <c r="C94" s="255"/>
      <c r="D94" s="260"/>
      <c r="E94" s="260"/>
      <c r="F94" s="260"/>
      <c r="G94" s="260"/>
      <c r="H94" s="254"/>
      <c r="I94" s="346"/>
      <c r="J94" s="346"/>
      <c r="K94" s="346"/>
      <c r="L94" s="341"/>
      <c r="N94" s="253"/>
    </row>
    <row r="95" ht="12.0" customHeight="1">
      <c r="A95" s="347"/>
      <c r="B95" s="255"/>
      <c r="C95" s="255"/>
      <c r="D95" s="260"/>
      <c r="E95" s="260"/>
      <c r="F95" s="260"/>
      <c r="G95" s="260"/>
      <c r="H95" s="254"/>
      <c r="I95" s="346"/>
      <c r="J95" s="346"/>
      <c r="K95" s="346"/>
      <c r="L95" s="341"/>
      <c r="N95" s="253"/>
    </row>
    <row r="96" ht="12.0" customHeight="1">
      <c r="A96" s="347"/>
      <c r="B96" s="255"/>
      <c r="C96" s="255"/>
      <c r="D96" s="260"/>
      <c r="E96" s="260"/>
      <c r="F96" s="260"/>
      <c r="G96" s="260"/>
      <c r="H96" s="254"/>
      <c r="I96" s="346"/>
      <c r="J96" s="346"/>
      <c r="K96" s="346"/>
      <c r="L96" s="341"/>
      <c r="N96" s="253"/>
    </row>
    <row r="97" ht="12.0" customHeight="1">
      <c r="A97" s="347"/>
      <c r="B97" s="255"/>
      <c r="C97" s="255"/>
      <c r="D97" s="260"/>
      <c r="E97" s="260"/>
      <c r="F97" s="260"/>
      <c r="G97" s="260"/>
      <c r="H97" s="254"/>
      <c r="I97" s="346"/>
      <c r="J97" s="346"/>
      <c r="K97" s="346"/>
      <c r="L97" s="341"/>
      <c r="N97" s="253"/>
    </row>
    <row r="98" ht="12.0" customHeight="1">
      <c r="A98" s="347"/>
      <c r="B98" s="255"/>
      <c r="C98" s="255"/>
      <c r="D98" s="260"/>
      <c r="E98" s="260"/>
      <c r="F98" s="260"/>
      <c r="G98" s="260"/>
      <c r="H98" s="254"/>
      <c r="I98" s="346"/>
      <c r="J98" s="346"/>
      <c r="K98" s="346"/>
      <c r="L98" s="341"/>
      <c r="N98" s="253"/>
    </row>
    <row r="99" ht="12.0" customHeight="1">
      <c r="A99" s="347"/>
      <c r="B99" s="255"/>
      <c r="C99" s="255"/>
      <c r="D99" s="260"/>
      <c r="E99" s="260"/>
      <c r="F99" s="260"/>
      <c r="G99" s="260"/>
      <c r="H99" s="254"/>
      <c r="I99" s="346"/>
      <c r="J99" s="346"/>
      <c r="K99" s="346"/>
      <c r="L99" s="341"/>
      <c r="N99" s="253"/>
    </row>
    <row r="100" ht="12.0" customHeight="1">
      <c r="A100" s="347"/>
      <c r="B100" s="255"/>
      <c r="C100" s="255"/>
      <c r="D100" s="260"/>
      <c r="E100" s="260"/>
      <c r="F100" s="260"/>
      <c r="G100" s="260"/>
      <c r="H100" s="254"/>
      <c r="I100" s="346"/>
      <c r="J100" s="346"/>
      <c r="K100" s="346"/>
      <c r="L100" s="341"/>
      <c r="N100" s="253"/>
    </row>
    <row r="101" ht="12.0" customHeight="1">
      <c r="A101" s="347"/>
      <c r="B101" s="255"/>
      <c r="C101" s="255"/>
      <c r="D101" s="260"/>
      <c r="E101" s="260"/>
      <c r="F101" s="260"/>
      <c r="G101" s="260"/>
      <c r="H101" s="254"/>
      <c r="I101" s="346"/>
      <c r="J101" s="346"/>
      <c r="K101" s="346"/>
      <c r="L101" s="341"/>
      <c r="N101" s="253"/>
    </row>
    <row r="102" ht="12.0" customHeight="1">
      <c r="A102" s="347"/>
      <c r="B102" s="255"/>
      <c r="C102" s="255"/>
      <c r="D102" s="260"/>
      <c r="E102" s="260"/>
      <c r="F102" s="260"/>
      <c r="G102" s="260"/>
      <c r="H102" s="254"/>
      <c r="I102" s="346"/>
      <c r="J102" s="346"/>
      <c r="K102" s="346"/>
      <c r="L102" s="341"/>
      <c r="N102" s="253"/>
    </row>
    <row r="103" ht="12.0" customHeight="1">
      <c r="A103" s="347"/>
      <c r="B103" s="255"/>
      <c r="C103" s="255"/>
      <c r="D103" s="260"/>
      <c r="E103" s="260"/>
      <c r="F103" s="260"/>
      <c r="G103" s="260"/>
      <c r="H103" s="254"/>
      <c r="I103" s="346"/>
      <c r="J103" s="346"/>
      <c r="K103" s="346"/>
      <c r="L103" s="341"/>
      <c r="N103" s="253"/>
    </row>
    <row r="104" ht="12.0" customHeight="1">
      <c r="A104" s="347"/>
      <c r="B104" s="255"/>
      <c r="C104" s="255"/>
      <c r="D104" s="260"/>
      <c r="E104" s="260"/>
      <c r="F104" s="260"/>
      <c r="G104" s="260"/>
      <c r="H104" s="254"/>
      <c r="I104" s="346"/>
      <c r="J104" s="346"/>
      <c r="K104" s="346"/>
      <c r="L104" s="341"/>
      <c r="N104" s="253"/>
    </row>
    <row r="105" ht="12.0" customHeight="1">
      <c r="A105" s="347"/>
      <c r="B105" s="255"/>
      <c r="C105" s="255"/>
      <c r="D105" s="260"/>
      <c r="E105" s="260"/>
      <c r="F105" s="260"/>
      <c r="G105" s="260"/>
      <c r="H105" s="254"/>
      <c r="I105" s="346"/>
      <c r="J105" s="346"/>
      <c r="K105" s="346"/>
      <c r="L105" s="341"/>
      <c r="N105" s="253"/>
    </row>
    <row r="106" ht="12.0" customHeight="1">
      <c r="A106" s="347"/>
      <c r="B106" s="255"/>
      <c r="C106" s="255"/>
      <c r="D106" s="260"/>
      <c r="E106" s="260"/>
      <c r="F106" s="260"/>
      <c r="G106" s="260"/>
      <c r="H106" s="254"/>
      <c r="I106" s="346"/>
      <c r="J106" s="346"/>
      <c r="K106" s="346"/>
      <c r="L106" s="341"/>
      <c r="N106" s="253"/>
    </row>
    <row r="107" ht="12.0" customHeight="1">
      <c r="A107" s="347"/>
      <c r="B107" s="255"/>
      <c r="C107" s="255"/>
      <c r="D107" s="260"/>
      <c r="E107" s="260"/>
      <c r="F107" s="260"/>
      <c r="G107" s="260"/>
      <c r="H107" s="254"/>
      <c r="I107" s="346"/>
      <c r="J107" s="346"/>
      <c r="K107" s="346"/>
      <c r="L107" s="341"/>
      <c r="N107" s="253"/>
    </row>
    <row r="108" ht="12.0" customHeight="1">
      <c r="A108" s="347"/>
      <c r="B108" s="255"/>
      <c r="C108" s="255"/>
      <c r="D108" s="260"/>
      <c r="E108" s="260"/>
      <c r="F108" s="260"/>
      <c r="G108" s="260"/>
      <c r="H108" s="254"/>
      <c r="I108" s="346"/>
      <c r="J108" s="346"/>
      <c r="K108" s="346"/>
      <c r="L108" s="341"/>
      <c r="N108" s="253"/>
    </row>
    <row r="109" ht="12.0" customHeight="1">
      <c r="A109" s="347"/>
      <c r="B109" s="255"/>
      <c r="C109" s="255"/>
      <c r="D109" s="260"/>
      <c r="E109" s="260"/>
      <c r="F109" s="260"/>
      <c r="G109" s="260"/>
      <c r="H109" s="254"/>
      <c r="I109" s="346"/>
      <c r="J109" s="346"/>
      <c r="K109" s="346"/>
      <c r="L109" s="341"/>
      <c r="N109" s="253"/>
    </row>
    <row r="110" ht="12.0" customHeight="1">
      <c r="A110" s="347"/>
      <c r="B110" s="255"/>
      <c r="C110" s="255"/>
      <c r="D110" s="260"/>
      <c r="E110" s="260"/>
      <c r="F110" s="260"/>
      <c r="G110" s="260"/>
      <c r="H110" s="254"/>
      <c r="I110" s="346"/>
      <c r="J110" s="346"/>
      <c r="K110" s="346"/>
      <c r="L110" s="341"/>
      <c r="N110" s="253"/>
    </row>
    <row r="111" ht="12.0" customHeight="1">
      <c r="A111" s="347"/>
      <c r="B111" s="255"/>
      <c r="C111" s="255"/>
      <c r="D111" s="260"/>
      <c r="E111" s="260"/>
      <c r="F111" s="260"/>
      <c r="G111" s="260"/>
      <c r="H111" s="254"/>
      <c r="I111" s="346"/>
      <c r="J111" s="346"/>
      <c r="K111" s="346"/>
      <c r="L111" s="341"/>
      <c r="N111" s="253"/>
    </row>
    <row r="112" ht="12.0" customHeight="1">
      <c r="A112" s="347"/>
      <c r="B112" s="255"/>
      <c r="C112" s="255"/>
      <c r="D112" s="260"/>
      <c r="E112" s="260"/>
      <c r="F112" s="260"/>
      <c r="G112" s="260"/>
      <c r="H112" s="254"/>
      <c r="I112" s="346"/>
      <c r="J112" s="346"/>
      <c r="K112" s="346"/>
      <c r="L112" s="341"/>
      <c r="N112" s="253"/>
    </row>
    <row r="113" ht="12.0" customHeight="1">
      <c r="A113" s="347"/>
      <c r="B113" s="255"/>
      <c r="C113" s="255"/>
      <c r="D113" s="260"/>
      <c r="E113" s="260"/>
      <c r="F113" s="260"/>
      <c r="G113" s="260"/>
      <c r="H113" s="254"/>
      <c r="I113" s="346"/>
      <c r="J113" s="346"/>
      <c r="K113" s="346"/>
      <c r="L113" s="341"/>
      <c r="N113" s="253"/>
    </row>
    <row r="114" ht="12.0" customHeight="1">
      <c r="A114" s="347"/>
      <c r="B114" s="255"/>
      <c r="C114" s="255"/>
      <c r="D114" s="260"/>
      <c r="E114" s="260"/>
      <c r="F114" s="260"/>
      <c r="G114" s="260"/>
      <c r="H114" s="254"/>
      <c r="I114" s="346"/>
      <c r="J114" s="346"/>
      <c r="K114" s="346"/>
      <c r="L114" s="341"/>
      <c r="N114" s="253"/>
    </row>
    <row r="115" ht="12.0" customHeight="1">
      <c r="A115" s="347"/>
      <c r="B115" s="255"/>
      <c r="C115" s="255"/>
      <c r="D115" s="260"/>
      <c r="E115" s="260"/>
      <c r="F115" s="260"/>
      <c r="G115" s="260"/>
      <c r="H115" s="254"/>
      <c r="I115" s="346"/>
      <c r="J115" s="346"/>
      <c r="K115" s="346"/>
      <c r="L115" s="341"/>
      <c r="N115" s="253"/>
    </row>
    <row r="116" ht="12.0" customHeight="1">
      <c r="A116" s="347"/>
      <c r="B116" s="255"/>
      <c r="C116" s="255"/>
      <c r="D116" s="260"/>
      <c r="E116" s="260"/>
      <c r="F116" s="260"/>
      <c r="G116" s="260"/>
      <c r="H116" s="254"/>
      <c r="I116" s="346"/>
      <c r="J116" s="346"/>
      <c r="K116" s="346"/>
      <c r="L116" s="341"/>
      <c r="N116" s="253"/>
    </row>
    <row r="117" ht="12.0" customHeight="1">
      <c r="A117" s="347"/>
      <c r="B117" s="255"/>
      <c r="C117" s="255"/>
      <c r="D117" s="260"/>
      <c r="E117" s="260"/>
      <c r="F117" s="260"/>
      <c r="G117" s="260"/>
      <c r="H117" s="254"/>
      <c r="I117" s="346"/>
      <c r="J117" s="346"/>
      <c r="K117" s="346"/>
      <c r="L117" s="341"/>
      <c r="N117" s="253"/>
    </row>
    <row r="118" ht="12.0" customHeight="1">
      <c r="A118" s="347"/>
      <c r="B118" s="255"/>
      <c r="C118" s="255"/>
      <c r="D118" s="260"/>
      <c r="E118" s="260"/>
      <c r="F118" s="260"/>
      <c r="G118" s="260"/>
      <c r="H118" s="254"/>
      <c r="I118" s="346"/>
      <c r="J118" s="346"/>
      <c r="K118" s="346"/>
      <c r="L118" s="341"/>
      <c r="N118" s="253"/>
    </row>
    <row r="119" ht="12.0" customHeight="1">
      <c r="A119" s="347"/>
      <c r="B119" s="255"/>
      <c r="C119" s="255"/>
      <c r="D119" s="260"/>
      <c r="E119" s="260"/>
      <c r="F119" s="260"/>
      <c r="G119" s="260"/>
      <c r="H119" s="254"/>
      <c r="I119" s="346"/>
      <c r="J119" s="346"/>
      <c r="K119" s="346"/>
      <c r="L119" s="341"/>
      <c r="N119" s="253"/>
    </row>
    <row r="120" ht="12.0" customHeight="1">
      <c r="A120" s="347"/>
      <c r="B120" s="255"/>
      <c r="C120" s="255"/>
      <c r="D120" s="260"/>
      <c r="E120" s="260"/>
      <c r="F120" s="260"/>
      <c r="G120" s="260"/>
      <c r="H120" s="254"/>
      <c r="I120" s="346"/>
      <c r="J120" s="346"/>
      <c r="K120" s="346"/>
      <c r="L120" s="341"/>
      <c r="N120" s="253"/>
    </row>
    <row r="121" ht="12.0" customHeight="1">
      <c r="A121" s="347"/>
      <c r="B121" s="255"/>
      <c r="C121" s="255"/>
      <c r="D121" s="260"/>
      <c r="E121" s="260"/>
      <c r="F121" s="260"/>
      <c r="G121" s="260"/>
      <c r="H121" s="254"/>
      <c r="I121" s="346"/>
      <c r="J121" s="346"/>
      <c r="K121" s="346"/>
      <c r="L121" s="341"/>
      <c r="N121" s="253"/>
    </row>
    <row r="122" ht="12.0" customHeight="1">
      <c r="A122" s="347"/>
      <c r="B122" s="255"/>
      <c r="C122" s="255"/>
      <c r="D122" s="260"/>
      <c r="E122" s="260"/>
      <c r="F122" s="260"/>
      <c r="G122" s="260"/>
      <c r="H122" s="254"/>
      <c r="I122" s="346"/>
      <c r="J122" s="346"/>
      <c r="K122" s="346"/>
      <c r="L122" s="341"/>
      <c r="N122" s="253"/>
    </row>
    <row r="123" ht="12.0" customHeight="1">
      <c r="A123" s="347"/>
      <c r="B123" s="255"/>
      <c r="C123" s="255"/>
      <c r="D123" s="260"/>
      <c r="E123" s="260"/>
      <c r="F123" s="260"/>
      <c r="G123" s="260"/>
      <c r="H123" s="254"/>
      <c r="I123" s="346"/>
      <c r="J123" s="346"/>
      <c r="K123" s="346"/>
      <c r="L123" s="341"/>
      <c r="N123" s="253"/>
    </row>
    <row r="124" ht="12.0" customHeight="1">
      <c r="A124" s="347"/>
      <c r="B124" s="255"/>
      <c r="C124" s="255"/>
      <c r="D124" s="260"/>
      <c r="E124" s="260"/>
      <c r="F124" s="260"/>
      <c r="G124" s="260"/>
      <c r="H124" s="254"/>
      <c r="I124" s="346"/>
      <c r="J124" s="346"/>
      <c r="K124" s="346"/>
      <c r="L124" s="341"/>
      <c r="N124" s="253"/>
    </row>
    <row r="125" ht="12.0" customHeight="1">
      <c r="A125" s="347"/>
      <c r="B125" s="255"/>
      <c r="C125" s="255"/>
      <c r="D125" s="260"/>
      <c r="E125" s="260"/>
      <c r="F125" s="260"/>
      <c r="G125" s="260"/>
      <c r="H125" s="254"/>
      <c r="I125" s="346"/>
      <c r="J125" s="346"/>
      <c r="K125" s="346"/>
      <c r="L125" s="341"/>
      <c r="N125" s="253"/>
    </row>
    <row r="126" ht="12.0" customHeight="1">
      <c r="A126" s="347"/>
      <c r="B126" s="255"/>
      <c r="C126" s="255"/>
      <c r="D126" s="260"/>
      <c r="E126" s="260"/>
      <c r="F126" s="260"/>
      <c r="G126" s="260"/>
      <c r="H126" s="254"/>
      <c r="I126" s="346"/>
      <c r="J126" s="346"/>
      <c r="K126" s="346"/>
      <c r="L126" s="341"/>
      <c r="N126" s="253"/>
    </row>
    <row r="127" ht="12.0" customHeight="1">
      <c r="A127" s="347"/>
      <c r="B127" s="255"/>
      <c r="C127" s="255"/>
      <c r="D127" s="260"/>
      <c r="E127" s="260"/>
      <c r="F127" s="260"/>
      <c r="G127" s="260"/>
      <c r="H127" s="254"/>
      <c r="I127" s="346"/>
      <c r="J127" s="346"/>
      <c r="K127" s="346"/>
      <c r="L127" s="341"/>
      <c r="N127" s="253"/>
    </row>
    <row r="128" ht="12.0" customHeight="1">
      <c r="A128" s="347"/>
      <c r="B128" s="255"/>
      <c r="C128" s="255"/>
      <c r="D128" s="260"/>
      <c r="E128" s="260"/>
      <c r="F128" s="260"/>
      <c r="G128" s="260"/>
      <c r="H128" s="254"/>
      <c r="I128" s="346"/>
      <c r="J128" s="346"/>
      <c r="K128" s="346"/>
      <c r="L128" s="341"/>
      <c r="N128" s="253"/>
    </row>
    <row r="129" ht="12.0" customHeight="1">
      <c r="A129" s="347"/>
      <c r="B129" s="255"/>
      <c r="C129" s="255"/>
      <c r="D129" s="260"/>
      <c r="E129" s="260"/>
      <c r="F129" s="260"/>
      <c r="G129" s="260"/>
      <c r="H129" s="254"/>
      <c r="I129" s="346"/>
      <c r="J129" s="346"/>
      <c r="K129" s="346"/>
      <c r="L129" s="341"/>
      <c r="N129" s="253"/>
    </row>
    <row r="130" ht="12.0" customHeight="1">
      <c r="A130" s="347"/>
      <c r="B130" s="255"/>
      <c r="C130" s="255"/>
      <c r="D130" s="260"/>
      <c r="E130" s="260"/>
      <c r="F130" s="260"/>
      <c r="G130" s="260"/>
      <c r="H130" s="254"/>
      <c r="I130" s="346"/>
      <c r="J130" s="346"/>
      <c r="K130" s="346"/>
      <c r="L130" s="341"/>
      <c r="N130" s="253"/>
    </row>
    <row r="131" ht="12.0" customHeight="1">
      <c r="A131" s="347"/>
      <c r="B131" s="255"/>
      <c r="C131" s="255"/>
      <c r="D131" s="260"/>
      <c r="E131" s="260"/>
      <c r="F131" s="260"/>
      <c r="G131" s="260"/>
      <c r="H131" s="254"/>
      <c r="I131" s="346"/>
      <c r="J131" s="346"/>
      <c r="K131" s="346"/>
      <c r="L131" s="341"/>
      <c r="N131" s="253"/>
    </row>
    <row r="132" ht="12.0" customHeight="1">
      <c r="A132" s="347"/>
      <c r="B132" s="255"/>
      <c r="C132" s="255"/>
      <c r="D132" s="260"/>
      <c r="E132" s="260"/>
      <c r="F132" s="260"/>
      <c r="G132" s="260"/>
      <c r="H132" s="254"/>
      <c r="I132" s="346"/>
      <c r="J132" s="346"/>
      <c r="K132" s="346"/>
      <c r="L132" s="341"/>
      <c r="N132" s="253"/>
    </row>
    <row r="133" ht="12.0" customHeight="1">
      <c r="A133" s="347"/>
      <c r="B133" s="255"/>
      <c r="C133" s="255"/>
      <c r="D133" s="260"/>
      <c r="E133" s="260"/>
      <c r="F133" s="260"/>
      <c r="G133" s="260"/>
      <c r="H133" s="254"/>
      <c r="I133" s="346"/>
      <c r="J133" s="346"/>
      <c r="K133" s="346"/>
      <c r="L133" s="341"/>
      <c r="N133" s="253"/>
    </row>
    <row r="134" ht="12.0" customHeight="1">
      <c r="A134" s="347"/>
      <c r="B134" s="255"/>
      <c r="C134" s="255"/>
      <c r="D134" s="260"/>
      <c r="E134" s="260"/>
      <c r="F134" s="260"/>
      <c r="G134" s="260"/>
      <c r="H134" s="254"/>
      <c r="I134" s="346"/>
      <c r="J134" s="346"/>
      <c r="K134" s="346"/>
      <c r="L134" s="341"/>
      <c r="N134" s="253"/>
    </row>
    <row r="135" ht="12.0" customHeight="1">
      <c r="A135" s="347"/>
      <c r="B135" s="255"/>
      <c r="C135" s="255"/>
      <c r="D135" s="260"/>
      <c r="E135" s="260"/>
      <c r="F135" s="260"/>
      <c r="G135" s="260"/>
      <c r="H135" s="254"/>
      <c r="I135" s="346"/>
      <c r="J135" s="346"/>
      <c r="K135" s="346"/>
      <c r="L135" s="341"/>
      <c r="N135" s="253"/>
    </row>
    <row r="136" ht="12.0" customHeight="1">
      <c r="A136" s="347"/>
      <c r="B136" s="255"/>
      <c r="C136" s="255"/>
      <c r="D136" s="260"/>
      <c r="E136" s="260"/>
      <c r="F136" s="260"/>
      <c r="G136" s="260"/>
      <c r="H136" s="254"/>
      <c r="I136" s="346"/>
      <c r="J136" s="346"/>
      <c r="K136" s="346"/>
      <c r="L136" s="341"/>
      <c r="N136" s="253"/>
    </row>
    <row r="137" ht="12.0" customHeight="1">
      <c r="A137" s="347"/>
      <c r="B137" s="255"/>
      <c r="C137" s="255"/>
      <c r="D137" s="260"/>
      <c r="E137" s="260"/>
      <c r="F137" s="260"/>
      <c r="G137" s="260"/>
      <c r="H137" s="254"/>
      <c r="I137" s="346"/>
      <c r="J137" s="346"/>
      <c r="K137" s="346"/>
      <c r="L137" s="341"/>
      <c r="N137" s="253"/>
    </row>
    <row r="138" ht="12.0" customHeight="1">
      <c r="A138" s="347"/>
      <c r="B138" s="255"/>
      <c r="C138" s="255"/>
      <c r="D138" s="260"/>
      <c r="E138" s="260"/>
      <c r="F138" s="260"/>
      <c r="G138" s="260"/>
      <c r="H138" s="254"/>
      <c r="I138" s="346"/>
      <c r="J138" s="346"/>
      <c r="K138" s="346"/>
      <c r="L138" s="341"/>
      <c r="N138" s="253"/>
    </row>
    <row r="139" ht="12.0" customHeight="1">
      <c r="A139" s="347"/>
      <c r="B139" s="255"/>
      <c r="C139" s="255"/>
      <c r="D139" s="260"/>
      <c r="E139" s="260"/>
      <c r="F139" s="260"/>
      <c r="G139" s="260"/>
      <c r="H139" s="254"/>
      <c r="I139" s="346"/>
      <c r="J139" s="346"/>
      <c r="K139" s="346"/>
      <c r="L139" s="341"/>
      <c r="N139" s="253"/>
    </row>
    <row r="140" ht="12.0" customHeight="1">
      <c r="A140" s="347"/>
      <c r="B140" s="255"/>
      <c r="C140" s="255"/>
      <c r="D140" s="260"/>
      <c r="E140" s="260"/>
      <c r="F140" s="260"/>
      <c r="G140" s="260"/>
      <c r="H140" s="254"/>
      <c r="I140" s="346"/>
      <c r="J140" s="346"/>
      <c r="K140" s="346"/>
      <c r="L140" s="341"/>
      <c r="N140" s="253"/>
    </row>
    <row r="141" ht="12.0" customHeight="1">
      <c r="A141" s="347"/>
      <c r="B141" s="255"/>
      <c r="C141" s="255"/>
      <c r="D141" s="260"/>
      <c r="E141" s="260"/>
      <c r="F141" s="260"/>
      <c r="G141" s="260"/>
      <c r="H141" s="254"/>
      <c r="I141" s="346"/>
      <c r="J141" s="346"/>
      <c r="K141" s="346"/>
      <c r="L141" s="341"/>
      <c r="N141" s="253"/>
    </row>
    <row r="142" ht="12.0" customHeight="1">
      <c r="A142" s="347"/>
      <c r="B142" s="255"/>
      <c r="C142" s="255"/>
      <c r="D142" s="260"/>
      <c r="E142" s="260"/>
      <c r="F142" s="260"/>
      <c r="G142" s="260"/>
      <c r="H142" s="254"/>
      <c r="I142" s="346"/>
      <c r="J142" s="346"/>
      <c r="K142" s="346"/>
      <c r="L142" s="341"/>
      <c r="N142" s="253"/>
    </row>
    <row r="143" ht="12.0" customHeight="1">
      <c r="A143" s="347"/>
      <c r="B143" s="255"/>
      <c r="C143" s="255"/>
      <c r="D143" s="260"/>
      <c r="E143" s="260"/>
      <c r="F143" s="260"/>
      <c r="G143" s="260"/>
      <c r="H143" s="254"/>
      <c r="I143" s="346"/>
      <c r="J143" s="346"/>
      <c r="K143" s="346"/>
      <c r="L143" s="341"/>
      <c r="N143" s="253"/>
    </row>
    <row r="144" ht="12.0" customHeight="1">
      <c r="A144" s="347"/>
      <c r="B144" s="255"/>
      <c r="C144" s="255"/>
      <c r="D144" s="260"/>
      <c r="E144" s="260"/>
      <c r="F144" s="260"/>
      <c r="G144" s="260"/>
      <c r="H144" s="254"/>
      <c r="I144" s="346"/>
      <c r="J144" s="346"/>
      <c r="K144" s="346"/>
      <c r="L144" s="341"/>
      <c r="N144" s="253"/>
    </row>
    <row r="145" ht="12.0" customHeight="1">
      <c r="A145" s="347"/>
      <c r="B145" s="255"/>
      <c r="C145" s="255"/>
      <c r="D145" s="260"/>
      <c r="E145" s="260"/>
      <c r="F145" s="260"/>
      <c r="G145" s="260"/>
      <c r="H145" s="254"/>
      <c r="I145" s="346"/>
      <c r="J145" s="346"/>
      <c r="K145" s="346"/>
      <c r="L145" s="341"/>
      <c r="N145" s="253"/>
    </row>
    <row r="146" ht="12.0" customHeight="1">
      <c r="A146" s="347"/>
      <c r="B146" s="255"/>
      <c r="C146" s="255"/>
      <c r="D146" s="260"/>
      <c r="E146" s="260"/>
      <c r="F146" s="260"/>
      <c r="G146" s="260"/>
      <c r="H146" s="254"/>
      <c r="I146" s="346"/>
      <c r="J146" s="346"/>
      <c r="K146" s="346"/>
      <c r="L146" s="341"/>
      <c r="N146" s="253"/>
    </row>
    <row r="147" ht="12.0" customHeight="1">
      <c r="A147" s="347"/>
      <c r="B147" s="255"/>
      <c r="C147" s="255"/>
      <c r="D147" s="260"/>
      <c r="E147" s="260"/>
      <c r="F147" s="260"/>
      <c r="G147" s="260"/>
      <c r="H147" s="254"/>
      <c r="I147" s="346"/>
      <c r="J147" s="346"/>
      <c r="K147" s="346"/>
      <c r="L147" s="341"/>
      <c r="N147" s="253"/>
    </row>
    <row r="148" ht="12.0" customHeight="1">
      <c r="A148" s="347"/>
      <c r="B148" s="255"/>
      <c r="C148" s="255"/>
      <c r="D148" s="260"/>
      <c r="E148" s="260"/>
      <c r="F148" s="260"/>
      <c r="G148" s="260"/>
      <c r="H148" s="254"/>
      <c r="I148" s="346"/>
      <c r="J148" s="346"/>
      <c r="K148" s="346"/>
      <c r="L148" s="341"/>
      <c r="N148" s="253"/>
    </row>
    <row r="149" ht="12.0" customHeight="1">
      <c r="A149" s="347"/>
      <c r="B149" s="255"/>
      <c r="C149" s="255"/>
      <c r="D149" s="260"/>
      <c r="E149" s="260"/>
      <c r="F149" s="260"/>
      <c r="G149" s="260"/>
      <c r="H149" s="254"/>
      <c r="I149" s="346"/>
      <c r="J149" s="346"/>
      <c r="K149" s="346"/>
      <c r="L149" s="341"/>
      <c r="N149" s="253"/>
    </row>
    <row r="150" ht="12.0" customHeight="1">
      <c r="A150" s="347"/>
      <c r="B150" s="255"/>
      <c r="C150" s="255"/>
      <c r="D150" s="260"/>
      <c r="E150" s="260"/>
      <c r="F150" s="260"/>
      <c r="G150" s="260"/>
      <c r="H150" s="254"/>
      <c r="I150" s="346"/>
      <c r="J150" s="346"/>
      <c r="K150" s="346"/>
      <c r="L150" s="341"/>
      <c r="N150" s="253"/>
    </row>
    <row r="151" ht="12.0" customHeight="1">
      <c r="A151" s="347"/>
      <c r="B151" s="255"/>
      <c r="C151" s="255"/>
      <c r="D151" s="260"/>
      <c r="E151" s="260"/>
      <c r="F151" s="260"/>
      <c r="G151" s="260"/>
      <c r="H151" s="254"/>
      <c r="I151" s="346"/>
      <c r="J151" s="346"/>
      <c r="K151" s="346"/>
      <c r="L151" s="341"/>
      <c r="N151" s="253"/>
    </row>
    <row r="152" ht="12.0" customHeight="1">
      <c r="A152" s="347"/>
      <c r="B152" s="255"/>
      <c r="C152" s="255"/>
      <c r="D152" s="260"/>
      <c r="E152" s="260"/>
      <c r="F152" s="260"/>
      <c r="G152" s="260"/>
      <c r="H152" s="254"/>
      <c r="I152" s="346"/>
      <c r="J152" s="346"/>
      <c r="K152" s="346"/>
      <c r="L152" s="341"/>
      <c r="N152" s="253"/>
    </row>
    <row r="153" ht="12.0" customHeight="1">
      <c r="A153" s="347"/>
      <c r="B153" s="255"/>
      <c r="C153" s="255"/>
      <c r="D153" s="260"/>
      <c r="E153" s="260"/>
      <c r="F153" s="260"/>
      <c r="G153" s="260"/>
      <c r="H153" s="254"/>
      <c r="I153" s="346"/>
      <c r="J153" s="346"/>
      <c r="K153" s="346"/>
      <c r="L153" s="341"/>
      <c r="N153" s="253"/>
    </row>
    <row r="154" ht="12.0" customHeight="1">
      <c r="A154" s="347"/>
      <c r="B154" s="255"/>
      <c r="C154" s="255"/>
      <c r="D154" s="260"/>
      <c r="E154" s="260"/>
      <c r="F154" s="260"/>
      <c r="G154" s="260"/>
      <c r="H154" s="254"/>
      <c r="I154" s="346"/>
      <c r="J154" s="346"/>
      <c r="K154" s="346"/>
      <c r="L154" s="341"/>
      <c r="N154" s="253"/>
    </row>
    <row r="155" ht="12.0" customHeight="1">
      <c r="A155" s="347"/>
      <c r="B155" s="255"/>
      <c r="C155" s="255"/>
      <c r="D155" s="260"/>
      <c r="E155" s="260"/>
      <c r="F155" s="260"/>
      <c r="G155" s="260"/>
      <c r="H155" s="254"/>
      <c r="I155" s="346"/>
      <c r="J155" s="346"/>
      <c r="K155" s="346"/>
      <c r="L155" s="341"/>
      <c r="N155" s="253"/>
    </row>
    <row r="156" ht="12.0" customHeight="1">
      <c r="A156" s="347"/>
      <c r="B156" s="255"/>
      <c r="C156" s="255"/>
      <c r="D156" s="260"/>
      <c r="E156" s="260"/>
      <c r="F156" s="260"/>
      <c r="G156" s="260"/>
      <c r="H156" s="254"/>
      <c r="I156" s="346"/>
      <c r="J156" s="346"/>
      <c r="K156" s="346"/>
      <c r="L156" s="341"/>
      <c r="N156" s="253"/>
    </row>
    <row r="157" ht="12.0" customHeight="1">
      <c r="A157" s="347"/>
      <c r="B157" s="255"/>
      <c r="C157" s="255"/>
      <c r="D157" s="260"/>
      <c r="E157" s="260"/>
      <c r="F157" s="260"/>
      <c r="G157" s="260"/>
      <c r="H157" s="254"/>
      <c r="I157" s="346"/>
      <c r="J157" s="346"/>
      <c r="K157" s="346"/>
      <c r="L157" s="341"/>
      <c r="N157" s="253"/>
    </row>
    <row r="158" ht="12.0" customHeight="1">
      <c r="A158" s="347"/>
      <c r="B158" s="255"/>
      <c r="C158" s="255"/>
      <c r="D158" s="260"/>
      <c r="E158" s="260"/>
      <c r="F158" s="260"/>
      <c r="G158" s="260"/>
      <c r="H158" s="254"/>
      <c r="I158" s="346"/>
      <c r="J158" s="346"/>
      <c r="K158" s="346"/>
      <c r="L158" s="341"/>
      <c r="N158" s="253"/>
    </row>
    <row r="159" ht="12.0" customHeight="1">
      <c r="A159" s="347"/>
      <c r="B159" s="255"/>
      <c r="C159" s="255"/>
      <c r="D159" s="260"/>
      <c r="E159" s="260"/>
      <c r="F159" s="260"/>
      <c r="G159" s="260"/>
      <c r="H159" s="254"/>
      <c r="I159" s="346"/>
      <c r="J159" s="346"/>
      <c r="K159" s="346"/>
      <c r="L159" s="341"/>
      <c r="N159" s="253"/>
    </row>
    <row r="160" ht="12.0" customHeight="1">
      <c r="A160" s="347"/>
      <c r="B160" s="255"/>
      <c r="C160" s="255"/>
      <c r="D160" s="260"/>
      <c r="E160" s="260"/>
      <c r="F160" s="260"/>
      <c r="G160" s="260"/>
      <c r="H160" s="254"/>
      <c r="I160" s="346"/>
      <c r="J160" s="346"/>
      <c r="K160" s="346"/>
      <c r="L160" s="341"/>
      <c r="N160" s="253"/>
    </row>
    <row r="161" ht="12.0" customHeight="1">
      <c r="A161" s="347"/>
      <c r="B161" s="255"/>
      <c r="C161" s="255"/>
      <c r="D161" s="260"/>
      <c r="E161" s="260"/>
      <c r="F161" s="260"/>
      <c r="G161" s="260"/>
      <c r="H161" s="254"/>
      <c r="I161" s="346"/>
      <c r="J161" s="346"/>
      <c r="K161" s="346"/>
      <c r="L161" s="341"/>
      <c r="N161" s="253"/>
    </row>
    <row r="162" ht="12.0" customHeight="1">
      <c r="A162" s="347"/>
      <c r="B162" s="255"/>
      <c r="C162" s="255"/>
      <c r="D162" s="260"/>
      <c r="E162" s="260"/>
      <c r="F162" s="260"/>
      <c r="G162" s="260"/>
      <c r="H162" s="254"/>
      <c r="I162" s="346"/>
      <c r="J162" s="346"/>
      <c r="K162" s="346"/>
      <c r="L162" s="341"/>
      <c r="N162" s="253"/>
    </row>
    <row r="163" ht="12.0" customHeight="1">
      <c r="A163" s="347"/>
      <c r="B163" s="255"/>
      <c r="C163" s="255"/>
      <c r="D163" s="260"/>
      <c r="E163" s="260"/>
      <c r="F163" s="260"/>
      <c r="G163" s="260"/>
      <c r="H163" s="254"/>
      <c r="I163" s="346"/>
      <c r="J163" s="346"/>
      <c r="K163" s="346"/>
      <c r="L163" s="341"/>
      <c r="N163" s="253"/>
    </row>
    <row r="164" ht="12.0" customHeight="1">
      <c r="A164" s="347"/>
      <c r="B164" s="255"/>
      <c r="C164" s="255"/>
      <c r="D164" s="260"/>
      <c r="E164" s="260"/>
      <c r="F164" s="260"/>
      <c r="G164" s="260"/>
      <c r="H164" s="254"/>
      <c r="I164" s="346"/>
      <c r="J164" s="346"/>
      <c r="K164" s="346"/>
      <c r="L164" s="341"/>
      <c r="N164" s="253"/>
    </row>
    <row r="165" ht="12.0" customHeight="1">
      <c r="A165" s="347"/>
      <c r="B165" s="255"/>
      <c r="C165" s="255"/>
      <c r="D165" s="260"/>
      <c r="E165" s="260"/>
      <c r="F165" s="260"/>
      <c r="G165" s="260"/>
      <c r="H165" s="254"/>
      <c r="I165" s="346"/>
      <c r="J165" s="346"/>
      <c r="K165" s="346"/>
      <c r="L165" s="341"/>
      <c r="N165" s="253"/>
    </row>
    <row r="166" ht="12.0" customHeight="1">
      <c r="A166" s="347"/>
      <c r="B166" s="255"/>
      <c r="C166" s="255"/>
      <c r="D166" s="260"/>
      <c r="E166" s="260"/>
      <c r="F166" s="260"/>
      <c r="G166" s="260"/>
      <c r="H166" s="254"/>
      <c r="I166" s="346"/>
      <c r="J166" s="346"/>
      <c r="K166" s="346"/>
      <c r="L166" s="341"/>
      <c r="N166" s="253"/>
    </row>
    <row r="167" ht="12.0" customHeight="1">
      <c r="A167" s="347"/>
      <c r="B167" s="255"/>
      <c r="C167" s="255"/>
      <c r="D167" s="260"/>
      <c r="E167" s="260"/>
      <c r="F167" s="260"/>
      <c r="G167" s="260"/>
      <c r="H167" s="254"/>
      <c r="I167" s="346"/>
      <c r="J167" s="346"/>
      <c r="K167" s="346"/>
      <c r="L167" s="341"/>
      <c r="N167" s="253"/>
    </row>
    <row r="168" ht="12.0" customHeight="1">
      <c r="A168" s="347"/>
      <c r="B168" s="255"/>
      <c r="C168" s="255"/>
      <c r="D168" s="260"/>
      <c r="E168" s="260"/>
      <c r="F168" s="260"/>
      <c r="G168" s="260"/>
      <c r="H168" s="254"/>
      <c r="I168" s="346"/>
      <c r="J168" s="346"/>
      <c r="K168" s="346"/>
      <c r="L168" s="341"/>
      <c r="N168" s="253"/>
    </row>
    <row r="169" ht="12.0" customHeight="1">
      <c r="A169" s="347"/>
      <c r="B169" s="255"/>
      <c r="C169" s="255"/>
      <c r="D169" s="260"/>
      <c r="E169" s="260"/>
      <c r="F169" s="260"/>
      <c r="G169" s="260"/>
      <c r="H169" s="254"/>
      <c r="I169" s="346"/>
      <c r="J169" s="346"/>
      <c r="K169" s="346"/>
      <c r="L169" s="341"/>
      <c r="N169" s="253"/>
    </row>
    <row r="170" ht="12.0" customHeight="1">
      <c r="A170" s="347"/>
      <c r="B170" s="255"/>
      <c r="C170" s="255"/>
      <c r="D170" s="260"/>
      <c r="E170" s="260"/>
      <c r="F170" s="260"/>
      <c r="G170" s="260"/>
      <c r="H170" s="254"/>
      <c r="I170" s="346"/>
      <c r="J170" s="346"/>
      <c r="K170" s="346"/>
      <c r="L170" s="341"/>
      <c r="N170" s="253"/>
    </row>
    <row r="171" ht="12.0" customHeight="1">
      <c r="A171" s="347"/>
      <c r="B171" s="255"/>
      <c r="C171" s="255"/>
      <c r="D171" s="260"/>
      <c r="E171" s="260"/>
      <c r="F171" s="260"/>
      <c r="G171" s="260"/>
      <c r="H171" s="254"/>
      <c r="I171" s="346"/>
      <c r="J171" s="346"/>
      <c r="K171" s="346"/>
      <c r="L171" s="341"/>
      <c r="N171" s="253"/>
    </row>
    <row r="172" ht="12.0" customHeight="1">
      <c r="A172" s="347"/>
      <c r="B172" s="255"/>
      <c r="C172" s="255"/>
      <c r="D172" s="260"/>
      <c r="E172" s="260"/>
      <c r="F172" s="260"/>
      <c r="G172" s="260"/>
      <c r="H172" s="254"/>
      <c r="I172" s="346"/>
      <c r="J172" s="346"/>
      <c r="K172" s="346"/>
      <c r="L172" s="341"/>
      <c r="N172" s="253"/>
    </row>
    <row r="173" ht="12.0" customHeight="1">
      <c r="A173" s="347"/>
      <c r="B173" s="255"/>
      <c r="C173" s="255"/>
      <c r="D173" s="260"/>
      <c r="E173" s="260"/>
      <c r="F173" s="260"/>
      <c r="G173" s="260"/>
      <c r="H173" s="254"/>
      <c r="I173" s="346"/>
      <c r="J173" s="346"/>
      <c r="K173" s="346"/>
      <c r="L173" s="341"/>
      <c r="N173" s="253"/>
    </row>
    <row r="174" ht="12.0" customHeight="1">
      <c r="A174" s="347"/>
      <c r="B174" s="255"/>
      <c r="C174" s="255"/>
      <c r="D174" s="260"/>
      <c r="E174" s="260"/>
      <c r="F174" s="260"/>
      <c r="G174" s="260"/>
      <c r="H174" s="254"/>
      <c r="I174" s="346"/>
      <c r="J174" s="346"/>
      <c r="K174" s="346"/>
      <c r="L174" s="341"/>
      <c r="N174" s="253"/>
    </row>
    <row r="175" ht="12.0" customHeight="1">
      <c r="A175" s="347"/>
      <c r="B175" s="255"/>
      <c r="C175" s="255"/>
      <c r="D175" s="260"/>
      <c r="E175" s="260"/>
      <c r="F175" s="260"/>
      <c r="G175" s="260"/>
      <c r="H175" s="254"/>
      <c r="I175" s="346"/>
      <c r="J175" s="346"/>
      <c r="K175" s="346"/>
      <c r="L175" s="341"/>
      <c r="N175" s="253"/>
    </row>
    <row r="176" ht="12.0" customHeight="1">
      <c r="A176" s="347"/>
      <c r="B176" s="255"/>
      <c r="C176" s="255"/>
      <c r="D176" s="260"/>
      <c r="E176" s="260"/>
      <c r="F176" s="260"/>
      <c r="G176" s="260"/>
      <c r="H176" s="254"/>
      <c r="I176" s="346"/>
      <c r="J176" s="346"/>
      <c r="K176" s="346"/>
      <c r="L176" s="341"/>
      <c r="N176" s="253"/>
    </row>
    <row r="177" ht="12.0" customHeight="1">
      <c r="A177" s="347"/>
      <c r="B177" s="255"/>
      <c r="C177" s="255"/>
      <c r="D177" s="260"/>
      <c r="E177" s="260"/>
      <c r="F177" s="260"/>
      <c r="G177" s="260"/>
      <c r="H177" s="254"/>
      <c r="I177" s="346"/>
      <c r="J177" s="346"/>
      <c r="K177" s="346"/>
      <c r="L177" s="341"/>
      <c r="N177" s="253"/>
    </row>
    <row r="178" ht="12.0" customHeight="1">
      <c r="A178" s="347"/>
      <c r="B178" s="255"/>
      <c r="C178" s="255"/>
      <c r="D178" s="260"/>
      <c r="E178" s="260"/>
      <c r="F178" s="260"/>
      <c r="G178" s="260"/>
      <c r="H178" s="254"/>
      <c r="I178" s="346"/>
      <c r="J178" s="346"/>
      <c r="K178" s="346"/>
      <c r="L178" s="341"/>
      <c r="N178" s="253"/>
    </row>
    <row r="179" ht="12.0" customHeight="1">
      <c r="A179" s="347"/>
      <c r="B179" s="255"/>
      <c r="C179" s="255"/>
      <c r="D179" s="260"/>
      <c r="E179" s="260"/>
      <c r="F179" s="260"/>
      <c r="G179" s="260"/>
      <c r="H179" s="254"/>
      <c r="I179" s="346"/>
      <c r="J179" s="346"/>
      <c r="K179" s="346"/>
      <c r="L179" s="341"/>
      <c r="N179" s="253"/>
    </row>
    <row r="180" ht="12.0" customHeight="1">
      <c r="A180" s="347"/>
      <c r="B180" s="255"/>
      <c r="C180" s="255"/>
      <c r="D180" s="260"/>
      <c r="E180" s="260"/>
      <c r="F180" s="260"/>
      <c r="G180" s="260"/>
      <c r="H180" s="254"/>
      <c r="I180" s="346"/>
      <c r="J180" s="346"/>
      <c r="K180" s="346"/>
      <c r="L180" s="341"/>
      <c r="N180" s="253"/>
    </row>
    <row r="181" ht="12.0" customHeight="1">
      <c r="A181" s="347"/>
      <c r="B181" s="255"/>
      <c r="C181" s="255"/>
      <c r="D181" s="260"/>
      <c r="E181" s="260"/>
      <c r="F181" s="260"/>
      <c r="G181" s="260"/>
      <c r="H181" s="254"/>
      <c r="I181" s="346"/>
      <c r="J181" s="346"/>
      <c r="K181" s="346"/>
      <c r="L181" s="341"/>
      <c r="N181" s="253"/>
    </row>
    <row r="182" ht="12.0" customHeight="1">
      <c r="A182" s="347"/>
      <c r="B182" s="255"/>
      <c r="C182" s="255"/>
      <c r="D182" s="260"/>
      <c r="E182" s="260"/>
      <c r="F182" s="260"/>
      <c r="G182" s="260"/>
      <c r="H182" s="254"/>
      <c r="I182" s="346"/>
      <c r="J182" s="346"/>
      <c r="K182" s="346"/>
      <c r="L182" s="341"/>
      <c r="N182" s="253"/>
    </row>
    <row r="183" ht="12.0" customHeight="1">
      <c r="A183" s="347"/>
      <c r="B183" s="255"/>
      <c r="C183" s="255"/>
      <c r="D183" s="260"/>
      <c r="E183" s="260"/>
      <c r="F183" s="260"/>
      <c r="G183" s="260"/>
      <c r="H183" s="254"/>
      <c r="I183" s="346"/>
      <c r="J183" s="346"/>
      <c r="K183" s="346"/>
      <c r="L183" s="341"/>
      <c r="N183" s="253"/>
    </row>
    <row r="184" ht="12.0" customHeight="1">
      <c r="A184" s="347"/>
      <c r="B184" s="255"/>
      <c r="C184" s="255"/>
      <c r="D184" s="260"/>
      <c r="E184" s="260"/>
      <c r="F184" s="260"/>
      <c r="G184" s="260"/>
      <c r="H184" s="254"/>
      <c r="I184" s="346"/>
      <c r="J184" s="346"/>
      <c r="K184" s="346"/>
      <c r="L184" s="341"/>
      <c r="N184" s="253"/>
    </row>
    <row r="185" ht="12.0" customHeight="1">
      <c r="A185" s="347"/>
      <c r="B185" s="255"/>
      <c r="C185" s="255"/>
      <c r="D185" s="260"/>
      <c r="E185" s="260"/>
      <c r="F185" s="260"/>
      <c r="G185" s="260"/>
      <c r="H185" s="254"/>
      <c r="I185" s="346"/>
      <c r="J185" s="346"/>
      <c r="K185" s="346"/>
      <c r="L185" s="341"/>
      <c r="N185" s="253"/>
    </row>
    <row r="186" ht="12.0" customHeight="1">
      <c r="A186" s="347"/>
      <c r="B186" s="255"/>
      <c r="C186" s="255"/>
      <c r="D186" s="260"/>
      <c r="E186" s="260"/>
      <c r="F186" s="260"/>
      <c r="G186" s="260"/>
      <c r="H186" s="254"/>
      <c r="I186" s="346"/>
      <c r="J186" s="346"/>
      <c r="K186" s="346"/>
      <c r="L186" s="341"/>
      <c r="N186" s="253"/>
    </row>
    <row r="187" ht="12.0" customHeight="1">
      <c r="A187" s="347"/>
      <c r="B187" s="255"/>
      <c r="C187" s="255"/>
      <c r="D187" s="260"/>
      <c r="E187" s="260"/>
      <c r="F187" s="260"/>
      <c r="G187" s="260"/>
      <c r="H187" s="254"/>
      <c r="I187" s="346"/>
      <c r="J187" s="346"/>
      <c r="K187" s="346"/>
      <c r="L187" s="341"/>
      <c r="N187" s="253"/>
    </row>
    <row r="188" ht="12.0" customHeight="1">
      <c r="A188" s="347"/>
      <c r="B188" s="255"/>
      <c r="C188" s="255"/>
      <c r="D188" s="260"/>
      <c r="E188" s="260"/>
      <c r="F188" s="260"/>
      <c r="G188" s="260"/>
      <c r="H188" s="254"/>
      <c r="I188" s="346"/>
      <c r="J188" s="346"/>
      <c r="K188" s="346"/>
      <c r="L188" s="341"/>
      <c r="N188" s="253"/>
    </row>
    <row r="189" ht="12.0" customHeight="1">
      <c r="A189" s="347"/>
      <c r="B189" s="255"/>
      <c r="C189" s="255"/>
      <c r="D189" s="260"/>
      <c r="E189" s="260"/>
      <c r="F189" s="260"/>
      <c r="G189" s="260"/>
      <c r="H189" s="254"/>
      <c r="I189" s="346"/>
      <c r="J189" s="346"/>
      <c r="K189" s="346"/>
      <c r="L189" s="341"/>
      <c r="N189" s="253"/>
    </row>
    <row r="190" ht="12.0" customHeight="1">
      <c r="A190" s="347"/>
      <c r="B190" s="255"/>
      <c r="C190" s="255"/>
      <c r="D190" s="260"/>
      <c r="E190" s="260"/>
      <c r="F190" s="260"/>
      <c r="G190" s="260"/>
      <c r="H190" s="254"/>
      <c r="I190" s="346"/>
      <c r="J190" s="346"/>
      <c r="K190" s="346"/>
      <c r="L190" s="341"/>
      <c r="N190" s="253"/>
    </row>
    <row r="191" ht="12.0" customHeight="1">
      <c r="A191" s="347"/>
      <c r="B191" s="255"/>
      <c r="C191" s="255"/>
      <c r="D191" s="260"/>
      <c r="E191" s="260"/>
      <c r="F191" s="260"/>
      <c r="G191" s="260"/>
      <c r="H191" s="254"/>
      <c r="I191" s="346"/>
      <c r="J191" s="346"/>
      <c r="K191" s="346"/>
      <c r="L191" s="341"/>
      <c r="N191" s="253"/>
    </row>
    <row r="192" ht="12.0" customHeight="1">
      <c r="A192" s="347"/>
      <c r="B192" s="255"/>
      <c r="C192" s="255"/>
      <c r="D192" s="260"/>
      <c r="E192" s="260"/>
      <c r="F192" s="260"/>
      <c r="G192" s="260"/>
      <c r="H192" s="254"/>
      <c r="I192" s="346"/>
      <c r="J192" s="346"/>
      <c r="K192" s="346"/>
      <c r="L192" s="341"/>
      <c r="N192" s="253"/>
    </row>
    <row r="193" ht="12.0" customHeight="1">
      <c r="A193" s="347"/>
      <c r="B193" s="255"/>
      <c r="C193" s="255"/>
      <c r="D193" s="260"/>
      <c r="E193" s="260"/>
      <c r="F193" s="260"/>
      <c r="G193" s="260"/>
      <c r="H193" s="254"/>
      <c r="I193" s="346"/>
      <c r="J193" s="346"/>
      <c r="K193" s="346"/>
      <c r="L193" s="341"/>
      <c r="N193" s="253"/>
    </row>
    <row r="194" ht="12.0" customHeight="1">
      <c r="A194" s="347"/>
      <c r="B194" s="255"/>
      <c r="C194" s="255"/>
      <c r="D194" s="260"/>
      <c r="E194" s="260"/>
      <c r="F194" s="260"/>
      <c r="G194" s="260"/>
      <c r="H194" s="254"/>
      <c r="I194" s="346"/>
      <c r="J194" s="346"/>
      <c r="K194" s="346"/>
      <c r="L194" s="341"/>
      <c r="N194" s="253"/>
    </row>
    <row r="195" ht="12.0" customHeight="1">
      <c r="A195" s="347"/>
      <c r="B195" s="255"/>
      <c r="C195" s="255"/>
      <c r="D195" s="260"/>
      <c r="E195" s="260"/>
      <c r="F195" s="260"/>
      <c r="G195" s="260"/>
      <c r="H195" s="254"/>
      <c r="I195" s="346"/>
      <c r="J195" s="346"/>
      <c r="K195" s="346"/>
      <c r="L195" s="341"/>
      <c r="N195" s="253"/>
    </row>
    <row r="196" ht="12.0" customHeight="1">
      <c r="A196" s="347"/>
      <c r="B196" s="255"/>
      <c r="C196" s="255"/>
      <c r="D196" s="260"/>
      <c r="E196" s="260"/>
      <c r="F196" s="260"/>
      <c r="G196" s="260"/>
      <c r="H196" s="254"/>
      <c r="I196" s="346"/>
      <c r="J196" s="346"/>
      <c r="K196" s="346"/>
      <c r="L196" s="341"/>
      <c r="N196" s="253"/>
    </row>
    <row r="197" ht="12.0" customHeight="1">
      <c r="A197" s="347"/>
      <c r="B197" s="255"/>
      <c r="C197" s="255"/>
      <c r="D197" s="260"/>
      <c r="E197" s="260"/>
      <c r="F197" s="260"/>
      <c r="G197" s="260"/>
      <c r="H197" s="254"/>
      <c r="I197" s="346"/>
      <c r="J197" s="346"/>
      <c r="K197" s="346"/>
      <c r="L197" s="341"/>
      <c r="N197" s="253"/>
    </row>
    <row r="198" ht="12.0" customHeight="1">
      <c r="A198" s="347"/>
      <c r="B198" s="255"/>
      <c r="C198" s="255"/>
      <c r="D198" s="260"/>
      <c r="E198" s="260"/>
      <c r="F198" s="260"/>
      <c r="G198" s="260"/>
      <c r="H198" s="254"/>
      <c r="I198" s="346"/>
      <c r="J198" s="346"/>
      <c r="K198" s="346"/>
      <c r="L198" s="341"/>
      <c r="N198" s="253"/>
    </row>
    <row r="199" ht="12.0" customHeight="1">
      <c r="A199" s="347"/>
      <c r="B199" s="255"/>
      <c r="C199" s="255"/>
      <c r="D199" s="260"/>
      <c r="E199" s="260"/>
      <c r="F199" s="260"/>
      <c r="G199" s="260"/>
      <c r="H199" s="254"/>
      <c r="I199" s="346"/>
      <c r="J199" s="346"/>
      <c r="K199" s="346"/>
      <c r="L199" s="341"/>
      <c r="N199" s="253"/>
    </row>
    <row r="200" ht="12.0" customHeight="1">
      <c r="A200" s="347"/>
      <c r="B200" s="255"/>
      <c r="C200" s="255"/>
      <c r="D200" s="260"/>
      <c r="E200" s="260"/>
      <c r="F200" s="260"/>
      <c r="G200" s="260"/>
      <c r="H200" s="254"/>
      <c r="I200" s="346"/>
      <c r="J200" s="346"/>
      <c r="K200" s="346"/>
      <c r="L200" s="341"/>
      <c r="N200" s="253"/>
    </row>
    <row r="201" ht="12.0" customHeight="1">
      <c r="A201" s="347"/>
      <c r="B201" s="255"/>
      <c r="C201" s="255"/>
      <c r="D201" s="260"/>
      <c r="E201" s="260"/>
      <c r="F201" s="260"/>
      <c r="G201" s="260"/>
      <c r="H201" s="254"/>
      <c r="I201" s="346"/>
      <c r="J201" s="346"/>
      <c r="K201" s="346"/>
      <c r="L201" s="341"/>
      <c r="N201" s="253"/>
    </row>
    <row r="202" ht="12.0" customHeight="1">
      <c r="A202" s="347"/>
      <c r="B202" s="255"/>
      <c r="C202" s="255"/>
      <c r="D202" s="260"/>
      <c r="E202" s="260"/>
      <c r="F202" s="260"/>
      <c r="G202" s="260"/>
      <c r="H202" s="254"/>
      <c r="I202" s="346"/>
      <c r="J202" s="346"/>
      <c r="K202" s="346"/>
      <c r="L202" s="341"/>
      <c r="N202" s="253"/>
    </row>
    <row r="203" ht="12.0" customHeight="1">
      <c r="A203" s="347"/>
      <c r="B203" s="255"/>
      <c r="C203" s="255"/>
      <c r="D203" s="260"/>
      <c r="E203" s="260"/>
      <c r="F203" s="260"/>
      <c r="G203" s="260"/>
      <c r="H203" s="254"/>
      <c r="I203" s="346"/>
      <c r="J203" s="346"/>
      <c r="K203" s="346"/>
      <c r="L203" s="341"/>
      <c r="N203" s="253"/>
    </row>
    <row r="204" ht="12.0" customHeight="1">
      <c r="A204" s="347"/>
      <c r="B204" s="255"/>
      <c r="C204" s="255"/>
      <c r="D204" s="260"/>
      <c r="E204" s="260"/>
      <c r="F204" s="260"/>
      <c r="G204" s="260"/>
      <c r="H204" s="254"/>
      <c r="I204" s="346"/>
      <c r="J204" s="346"/>
      <c r="K204" s="346"/>
      <c r="L204" s="341"/>
      <c r="N204" s="253"/>
    </row>
    <row r="205" ht="12.0" customHeight="1">
      <c r="A205" s="347"/>
      <c r="B205" s="255"/>
      <c r="C205" s="255"/>
      <c r="D205" s="260"/>
      <c r="E205" s="260"/>
      <c r="F205" s="260"/>
      <c r="G205" s="260"/>
      <c r="H205" s="254"/>
      <c r="I205" s="346"/>
      <c r="J205" s="346"/>
      <c r="K205" s="346"/>
      <c r="L205" s="341"/>
      <c r="N205" s="253"/>
    </row>
    <row r="206" ht="12.0" customHeight="1">
      <c r="A206" s="347"/>
      <c r="B206" s="255"/>
      <c r="C206" s="255"/>
      <c r="D206" s="260"/>
      <c r="E206" s="260"/>
      <c r="F206" s="260"/>
      <c r="G206" s="260"/>
      <c r="H206" s="254"/>
      <c r="I206" s="346"/>
      <c r="J206" s="346"/>
      <c r="K206" s="346"/>
      <c r="L206" s="341"/>
      <c r="N206" s="253"/>
    </row>
    <row r="207" ht="12.0" customHeight="1">
      <c r="A207" s="347"/>
      <c r="B207" s="255"/>
      <c r="C207" s="255"/>
      <c r="D207" s="260"/>
      <c r="E207" s="260"/>
      <c r="F207" s="260"/>
      <c r="G207" s="260"/>
      <c r="H207" s="254"/>
      <c r="I207" s="346"/>
      <c r="J207" s="346"/>
      <c r="K207" s="346"/>
      <c r="L207" s="341"/>
      <c r="N207" s="253"/>
    </row>
    <row r="208" ht="12.0" customHeight="1">
      <c r="A208" s="347"/>
      <c r="B208" s="255"/>
      <c r="C208" s="255"/>
      <c r="D208" s="260"/>
      <c r="E208" s="260"/>
      <c r="F208" s="260"/>
      <c r="G208" s="260"/>
      <c r="H208" s="254"/>
      <c r="I208" s="346"/>
      <c r="J208" s="346"/>
      <c r="K208" s="346"/>
      <c r="L208" s="341"/>
      <c r="N208" s="253"/>
    </row>
    <row r="209" ht="12.0" customHeight="1">
      <c r="A209" s="347"/>
      <c r="B209" s="255"/>
      <c r="C209" s="255"/>
      <c r="D209" s="260"/>
      <c r="E209" s="260"/>
      <c r="F209" s="260"/>
      <c r="G209" s="260"/>
      <c r="H209" s="254"/>
      <c r="I209" s="346"/>
      <c r="J209" s="346"/>
      <c r="K209" s="346"/>
      <c r="L209" s="341"/>
      <c r="N209" s="253"/>
    </row>
    <row r="210" ht="12.0" customHeight="1">
      <c r="A210" s="347"/>
      <c r="B210" s="255"/>
      <c r="C210" s="255"/>
      <c r="D210" s="260"/>
      <c r="E210" s="260"/>
      <c r="F210" s="260"/>
      <c r="G210" s="260"/>
      <c r="H210" s="254"/>
      <c r="I210" s="346"/>
      <c r="J210" s="346"/>
      <c r="K210" s="346"/>
      <c r="L210" s="341"/>
      <c r="N210" s="253"/>
    </row>
    <row r="211" ht="12.0" customHeight="1">
      <c r="A211" s="347"/>
      <c r="B211" s="255"/>
      <c r="C211" s="255"/>
      <c r="D211" s="260"/>
      <c r="E211" s="260"/>
      <c r="F211" s="260"/>
      <c r="G211" s="260"/>
      <c r="H211" s="254"/>
      <c r="I211" s="346"/>
      <c r="J211" s="346"/>
      <c r="K211" s="346"/>
      <c r="L211" s="341"/>
      <c r="N211" s="253"/>
    </row>
    <row r="212" ht="12.0" customHeight="1">
      <c r="A212" s="347"/>
      <c r="B212" s="255"/>
      <c r="C212" s="255"/>
      <c r="D212" s="260"/>
      <c r="E212" s="260"/>
      <c r="F212" s="260"/>
      <c r="G212" s="260"/>
      <c r="H212" s="254"/>
      <c r="I212" s="346"/>
      <c r="J212" s="346"/>
      <c r="K212" s="346"/>
      <c r="L212" s="341"/>
      <c r="N212" s="253"/>
    </row>
    <row r="213" ht="12.0" customHeight="1">
      <c r="A213" s="347"/>
      <c r="B213" s="255"/>
      <c r="C213" s="255"/>
      <c r="D213" s="260"/>
      <c r="E213" s="260"/>
      <c r="F213" s="260"/>
      <c r="G213" s="260"/>
      <c r="H213" s="254"/>
      <c r="I213" s="346"/>
      <c r="J213" s="346"/>
      <c r="K213" s="346"/>
      <c r="L213" s="341"/>
      <c r="N213" s="253"/>
    </row>
    <row r="214" ht="12.0" customHeight="1">
      <c r="A214" s="347"/>
      <c r="B214" s="255"/>
      <c r="C214" s="255"/>
      <c r="D214" s="260"/>
      <c r="E214" s="260"/>
      <c r="F214" s="260"/>
      <c r="G214" s="260"/>
      <c r="H214" s="254"/>
      <c r="I214" s="346"/>
      <c r="J214" s="346"/>
      <c r="K214" s="346"/>
      <c r="L214" s="341"/>
      <c r="N214" s="253"/>
    </row>
    <row r="215" ht="12.0" customHeight="1">
      <c r="A215" s="347"/>
      <c r="B215" s="255"/>
      <c r="C215" s="255"/>
      <c r="D215" s="260"/>
      <c r="E215" s="260"/>
      <c r="F215" s="260"/>
      <c r="G215" s="260"/>
      <c r="H215" s="254"/>
      <c r="I215" s="346"/>
      <c r="J215" s="346"/>
      <c r="K215" s="346"/>
      <c r="L215" s="341"/>
      <c r="N215" s="253"/>
    </row>
    <row r="216" ht="12.0" customHeight="1">
      <c r="A216" s="347"/>
      <c r="B216" s="255"/>
      <c r="C216" s="255"/>
      <c r="D216" s="260"/>
      <c r="E216" s="260"/>
      <c r="F216" s="260"/>
      <c r="G216" s="260"/>
      <c r="H216" s="254"/>
      <c r="I216" s="346"/>
      <c r="J216" s="346"/>
      <c r="K216" s="346"/>
      <c r="L216" s="341"/>
      <c r="N216" s="253"/>
    </row>
    <row r="217" ht="12.0" customHeight="1">
      <c r="A217" s="347"/>
      <c r="B217" s="255"/>
      <c r="C217" s="255"/>
      <c r="D217" s="260"/>
      <c r="E217" s="260"/>
      <c r="F217" s="260"/>
      <c r="G217" s="260"/>
      <c r="H217" s="254"/>
      <c r="I217" s="346"/>
      <c r="J217" s="346"/>
      <c r="K217" s="346"/>
      <c r="L217" s="341"/>
      <c r="N217" s="253"/>
    </row>
    <row r="218" ht="12.0" customHeight="1">
      <c r="A218" s="347"/>
      <c r="B218" s="255"/>
      <c r="C218" s="255"/>
      <c r="D218" s="260"/>
      <c r="E218" s="260"/>
      <c r="F218" s="260"/>
      <c r="G218" s="260"/>
      <c r="H218" s="254"/>
      <c r="I218" s="346"/>
      <c r="J218" s="346"/>
      <c r="K218" s="346"/>
      <c r="L218" s="341"/>
      <c r="N218" s="253"/>
    </row>
    <row r="219" ht="12.0" customHeight="1">
      <c r="A219" s="347"/>
      <c r="B219" s="255"/>
      <c r="C219" s="255"/>
      <c r="D219" s="260"/>
      <c r="E219" s="260"/>
      <c r="F219" s="260"/>
      <c r="G219" s="260"/>
      <c r="H219" s="254"/>
      <c r="I219" s="346"/>
      <c r="J219" s="346"/>
      <c r="K219" s="346"/>
      <c r="L219" s="341"/>
      <c r="N219" s="253"/>
    </row>
    <row r="220" ht="12.0" customHeight="1">
      <c r="A220" s="347"/>
      <c r="B220" s="255"/>
      <c r="C220" s="255"/>
      <c r="D220" s="260"/>
      <c r="E220" s="260"/>
      <c r="F220" s="260"/>
      <c r="G220" s="260"/>
      <c r="H220" s="254"/>
      <c r="I220" s="346"/>
      <c r="J220" s="346"/>
      <c r="K220" s="346"/>
      <c r="L220" s="341"/>
      <c r="N220" s="253"/>
    </row>
    <row r="221" ht="12.0" customHeight="1">
      <c r="A221" s="347"/>
      <c r="B221" s="255"/>
      <c r="C221" s="255"/>
      <c r="D221" s="260"/>
      <c r="E221" s="260"/>
      <c r="F221" s="260"/>
      <c r="G221" s="260"/>
      <c r="H221" s="254"/>
      <c r="I221" s="346"/>
      <c r="J221" s="346"/>
      <c r="K221" s="346"/>
      <c r="L221" s="341"/>
      <c r="N221" s="253"/>
    </row>
    <row r="222" ht="12.0" customHeight="1">
      <c r="A222" s="347"/>
      <c r="B222" s="255"/>
      <c r="C222" s="255"/>
      <c r="D222" s="260"/>
      <c r="E222" s="260"/>
      <c r="F222" s="260"/>
      <c r="G222" s="260"/>
      <c r="H222" s="254"/>
      <c r="I222" s="346"/>
      <c r="J222" s="346"/>
      <c r="K222" s="346"/>
      <c r="L222" s="341"/>
      <c r="N222" s="253"/>
    </row>
    <row r="223" ht="12.0" customHeight="1">
      <c r="A223" s="347"/>
      <c r="B223" s="255"/>
      <c r="C223" s="255"/>
      <c r="D223" s="260"/>
      <c r="E223" s="260"/>
      <c r="F223" s="260"/>
      <c r="G223" s="260"/>
      <c r="H223" s="254"/>
      <c r="I223" s="346"/>
      <c r="J223" s="346"/>
      <c r="K223" s="346"/>
      <c r="L223" s="341"/>
      <c r="N223" s="253"/>
    </row>
    <row r="224" ht="12.0" customHeight="1">
      <c r="A224" s="347"/>
      <c r="B224" s="255"/>
      <c r="C224" s="255"/>
      <c r="D224" s="260"/>
      <c r="E224" s="260"/>
      <c r="F224" s="260"/>
      <c r="G224" s="260"/>
      <c r="H224" s="254"/>
      <c r="I224" s="346"/>
      <c r="J224" s="346"/>
      <c r="K224" s="346"/>
      <c r="L224" s="341"/>
      <c r="N224" s="253"/>
    </row>
    <row r="225" ht="12.0" customHeight="1">
      <c r="A225" s="347"/>
      <c r="B225" s="255"/>
      <c r="C225" s="255"/>
      <c r="D225" s="260"/>
      <c r="E225" s="260"/>
      <c r="F225" s="260"/>
      <c r="G225" s="260"/>
      <c r="H225" s="254"/>
      <c r="I225" s="346"/>
      <c r="J225" s="346"/>
      <c r="K225" s="346"/>
      <c r="L225" s="341"/>
      <c r="N225" s="253"/>
    </row>
    <row r="226" ht="12.0" customHeight="1">
      <c r="A226" s="347"/>
      <c r="B226" s="255"/>
      <c r="C226" s="255"/>
      <c r="D226" s="260"/>
      <c r="E226" s="260"/>
      <c r="F226" s="260"/>
      <c r="G226" s="260"/>
      <c r="H226" s="254"/>
      <c r="I226" s="346"/>
      <c r="J226" s="346"/>
      <c r="K226" s="346"/>
      <c r="L226" s="341"/>
      <c r="N226" s="253"/>
    </row>
    <row r="227" ht="12.0" customHeight="1">
      <c r="A227" s="347"/>
      <c r="B227" s="255"/>
      <c r="C227" s="255"/>
      <c r="D227" s="260"/>
      <c r="E227" s="260"/>
      <c r="F227" s="260"/>
      <c r="G227" s="260"/>
      <c r="H227" s="254"/>
      <c r="I227" s="346"/>
      <c r="J227" s="346"/>
      <c r="K227" s="346"/>
      <c r="L227" s="341"/>
      <c r="N227" s="253"/>
    </row>
    <row r="228" ht="12.0" customHeight="1">
      <c r="A228" s="347"/>
      <c r="B228" s="255"/>
      <c r="C228" s="255"/>
      <c r="D228" s="260"/>
      <c r="E228" s="260"/>
      <c r="F228" s="260"/>
      <c r="G228" s="260"/>
      <c r="H228" s="254"/>
      <c r="I228" s="346"/>
      <c r="J228" s="346"/>
      <c r="K228" s="346"/>
      <c r="L228" s="341"/>
      <c r="N228" s="253"/>
    </row>
    <row r="229" ht="12.0" customHeight="1">
      <c r="A229" s="347"/>
      <c r="B229" s="255"/>
      <c r="C229" s="255"/>
      <c r="D229" s="260"/>
      <c r="E229" s="260"/>
      <c r="F229" s="260"/>
      <c r="G229" s="260"/>
      <c r="H229" s="254"/>
      <c r="I229" s="346"/>
      <c r="J229" s="346"/>
      <c r="K229" s="346"/>
      <c r="L229" s="341"/>
      <c r="N229" s="253"/>
    </row>
    <row r="230" ht="12.0" customHeight="1">
      <c r="A230" s="347"/>
      <c r="B230" s="255"/>
      <c r="C230" s="255"/>
      <c r="D230" s="260"/>
      <c r="E230" s="260"/>
      <c r="F230" s="260"/>
      <c r="G230" s="260"/>
      <c r="H230" s="254"/>
      <c r="I230" s="346"/>
      <c r="J230" s="346"/>
      <c r="K230" s="346"/>
      <c r="L230" s="341"/>
      <c r="N230" s="253"/>
    </row>
    <row r="231" ht="12.0" customHeight="1">
      <c r="A231" s="347"/>
      <c r="B231" s="255"/>
      <c r="C231" s="255"/>
      <c r="D231" s="260"/>
      <c r="E231" s="260"/>
      <c r="F231" s="260"/>
      <c r="G231" s="260"/>
      <c r="H231" s="254"/>
      <c r="I231" s="346"/>
      <c r="J231" s="346"/>
      <c r="K231" s="346"/>
      <c r="L231" s="341"/>
      <c r="N231" s="253"/>
    </row>
    <row r="232" ht="12.0" customHeight="1">
      <c r="A232" s="347"/>
      <c r="B232" s="255"/>
      <c r="C232" s="255"/>
      <c r="D232" s="260"/>
      <c r="E232" s="260"/>
      <c r="F232" s="260"/>
      <c r="G232" s="260"/>
      <c r="H232" s="254"/>
      <c r="I232" s="346"/>
      <c r="J232" s="346"/>
      <c r="K232" s="346"/>
      <c r="L232" s="341"/>
      <c r="N232" s="253"/>
    </row>
    <row r="233" ht="12.0" customHeight="1">
      <c r="A233" s="347"/>
      <c r="B233" s="255"/>
      <c r="C233" s="255"/>
      <c r="D233" s="260"/>
      <c r="E233" s="260"/>
      <c r="F233" s="260"/>
      <c r="G233" s="260"/>
      <c r="H233" s="254"/>
      <c r="I233" s="346"/>
      <c r="J233" s="346"/>
      <c r="K233" s="346"/>
      <c r="L233" s="341"/>
      <c r="N233" s="253"/>
    </row>
    <row r="234" ht="12.0" customHeight="1">
      <c r="A234" s="347"/>
      <c r="B234" s="255"/>
      <c r="C234" s="255"/>
      <c r="D234" s="260"/>
      <c r="E234" s="260"/>
      <c r="F234" s="260"/>
      <c r="G234" s="260"/>
      <c r="H234" s="254"/>
      <c r="I234" s="346"/>
      <c r="J234" s="346"/>
      <c r="K234" s="346"/>
      <c r="L234" s="341"/>
      <c r="N234" s="253"/>
    </row>
    <row r="235" ht="12.0" customHeight="1">
      <c r="A235" s="347"/>
      <c r="B235" s="255"/>
      <c r="C235" s="255"/>
      <c r="D235" s="260"/>
      <c r="E235" s="260"/>
      <c r="F235" s="260"/>
      <c r="G235" s="260"/>
      <c r="H235" s="254"/>
      <c r="I235" s="346"/>
      <c r="J235" s="346"/>
      <c r="K235" s="346"/>
      <c r="L235" s="341"/>
      <c r="N235" s="253"/>
    </row>
    <row r="236" ht="12.0" customHeight="1">
      <c r="A236" s="347"/>
      <c r="B236" s="255"/>
      <c r="C236" s="255"/>
      <c r="D236" s="260"/>
      <c r="E236" s="260"/>
      <c r="F236" s="260"/>
      <c r="G236" s="260"/>
      <c r="H236" s="254"/>
      <c r="I236" s="346"/>
      <c r="J236" s="346"/>
      <c r="K236" s="346"/>
      <c r="L236" s="341"/>
      <c r="N236" s="253"/>
    </row>
    <row r="237" ht="12.0" customHeight="1">
      <c r="A237" s="347"/>
      <c r="B237" s="255"/>
      <c r="C237" s="255"/>
      <c r="D237" s="260"/>
      <c r="E237" s="260"/>
      <c r="F237" s="260"/>
      <c r="G237" s="260"/>
      <c r="H237" s="254"/>
      <c r="I237" s="346"/>
      <c r="J237" s="346"/>
      <c r="K237" s="346"/>
      <c r="L237" s="341"/>
      <c r="N237" s="253"/>
    </row>
    <row r="238" ht="12.0" customHeight="1">
      <c r="A238" s="347"/>
      <c r="B238" s="255"/>
      <c r="C238" s="255"/>
      <c r="D238" s="260"/>
      <c r="E238" s="260"/>
      <c r="F238" s="260"/>
      <c r="G238" s="260"/>
      <c r="H238" s="254"/>
      <c r="I238" s="346"/>
      <c r="J238" s="346"/>
      <c r="K238" s="346"/>
      <c r="L238" s="341"/>
      <c r="N238" s="253"/>
    </row>
    <row r="239" ht="12.0" customHeight="1">
      <c r="A239" s="347"/>
      <c r="B239" s="255"/>
      <c r="C239" s="255"/>
      <c r="D239" s="260"/>
      <c r="E239" s="260"/>
      <c r="F239" s="260"/>
      <c r="G239" s="260"/>
      <c r="H239" s="254"/>
      <c r="I239" s="346"/>
      <c r="J239" s="346"/>
      <c r="K239" s="346"/>
      <c r="L239" s="341"/>
      <c r="N239" s="253"/>
    </row>
    <row r="240" ht="12.0" customHeight="1">
      <c r="A240" s="347"/>
      <c r="B240" s="255"/>
      <c r="C240" s="255"/>
      <c r="D240" s="260"/>
      <c r="E240" s="260"/>
      <c r="F240" s="260"/>
      <c r="G240" s="260"/>
      <c r="H240" s="254"/>
      <c r="I240" s="346"/>
      <c r="J240" s="346"/>
      <c r="K240" s="346"/>
      <c r="L240" s="341"/>
      <c r="N240" s="253"/>
    </row>
    <row r="241" ht="12.0" customHeight="1">
      <c r="A241" s="347"/>
      <c r="B241" s="255"/>
      <c r="C241" s="255"/>
      <c r="D241" s="260"/>
      <c r="E241" s="260"/>
      <c r="F241" s="260"/>
      <c r="G241" s="260"/>
      <c r="H241" s="254"/>
      <c r="I241" s="346"/>
      <c r="J241" s="346"/>
      <c r="K241" s="346"/>
      <c r="L241" s="341"/>
      <c r="N241" s="253"/>
    </row>
    <row r="242" ht="12.0" customHeight="1">
      <c r="A242" s="347"/>
      <c r="B242" s="255"/>
      <c r="C242" s="255"/>
      <c r="D242" s="260"/>
      <c r="E242" s="260"/>
      <c r="F242" s="260"/>
      <c r="G242" s="260"/>
      <c r="H242" s="254"/>
      <c r="I242" s="346"/>
      <c r="J242" s="346"/>
      <c r="K242" s="346"/>
      <c r="L242" s="341"/>
      <c r="N242" s="253"/>
    </row>
    <row r="243" ht="15.75" customHeight="1">
      <c r="C243" s="250"/>
    </row>
    <row r="244" ht="15.75" customHeight="1">
      <c r="C244" s="250"/>
    </row>
    <row r="245" ht="15.75" customHeight="1">
      <c r="C245" s="250"/>
    </row>
    <row r="246" ht="15.75" customHeight="1">
      <c r="C246" s="250"/>
    </row>
    <row r="247" ht="15.75" customHeight="1">
      <c r="C247" s="250"/>
    </row>
    <row r="248" ht="15.75" customHeight="1">
      <c r="C248" s="250"/>
    </row>
    <row r="249" ht="15.75" customHeight="1">
      <c r="C249" s="250"/>
    </row>
    <row r="250" ht="15.75" customHeight="1">
      <c r="C250" s="250"/>
    </row>
    <row r="251" ht="15.75" customHeight="1">
      <c r="C251" s="250"/>
    </row>
    <row r="252" ht="15.75" customHeight="1">
      <c r="C252" s="250"/>
    </row>
    <row r="253" ht="15.75" customHeight="1">
      <c r="C253" s="250"/>
    </row>
    <row r="254" ht="15.75" customHeight="1">
      <c r="C254" s="250"/>
    </row>
    <row r="255" ht="15.75" customHeight="1">
      <c r="C255" s="250"/>
    </row>
    <row r="256" ht="15.75" customHeight="1">
      <c r="C256" s="250"/>
    </row>
    <row r="257" ht="15.75" customHeight="1">
      <c r="C257" s="250"/>
    </row>
    <row r="258" ht="15.75" customHeight="1">
      <c r="C258" s="250"/>
    </row>
    <row r="259" ht="15.75" customHeight="1">
      <c r="C259" s="250"/>
    </row>
    <row r="260" ht="15.75" customHeight="1">
      <c r="C260" s="250"/>
    </row>
    <row r="261" ht="15.75" customHeight="1">
      <c r="C261" s="250"/>
    </row>
    <row r="262" ht="15.75" customHeight="1">
      <c r="C262" s="250"/>
    </row>
    <row r="263" ht="15.75" customHeight="1">
      <c r="C263" s="250"/>
    </row>
    <row r="264" ht="15.75" customHeight="1">
      <c r="C264" s="250"/>
    </row>
    <row r="265" ht="15.75" customHeight="1">
      <c r="C265" s="250"/>
    </row>
    <row r="266" ht="15.75" customHeight="1">
      <c r="C266" s="250"/>
    </row>
    <row r="267" ht="15.75" customHeight="1">
      <c r="C267" s="250"/>
    </row>
    <row r="268" ht="15.75" customHeight="1">
      <c r="C268" s="250"/>
    </row>
    <row r="269" ht="15.75" customHeight="1">
      <c r="C269" s="250"/>
    </row>
    <row r="270" ht="15.75" customHeight="1">
      <c r="C270" s="250"/>
    </row>
    <row r="271" ht="15.75" customHeight="1">
      <c r="C271" s="250"/>
    </row>
    <row r="272" ht="15.75" customHeight="1">
      <c r="C272" s="250"/>
    </row>
    <row r="273" ht="15.75" customHeight="1">
      <c r="C273" s="250"/>
    </row>
    <row r="274" ht="15.75" customHeight="1">
      <c r="C274" s="250"/>
    </row>
    <row r="275" ht="15.75" customHeight="1">
      <c r="C275" s="250"/>
    </row>
    <row r="276" ht="15.75" customHeight="1">
      <c r="C276" s="250"/>
    </row>
    <row r="277" ht="15.75" customHeight="1">
      <c r="C277" s="250"/>
    </row>
    <row r="278" ht="15.75" customHeight="1">
      <c r="C278" s="250"/>
    </row>
    <row r="279" ht="15.75" customHeight="1">
      <c r="C279" s="250"/>
    </row>
    <row r="280" ht="15.75" customHeight="1">
      <c r="C280" s="250"/>
    </row>
    <row r="281" ht="15.75" customHeight="1">
      <c r="C281" s="250"/>
    </row>
    <row r="282" ht="15.75" customHeight="1">
      <c r="C282" s="250"/>
    </row>
    <row r="283" ht="15.75" customHeight="1">
      <c r="C283" s="250"/>
    </row>
    <row r="284" ht="15.75" customHeight="1">
      <c r="C284" s="250"/>
    </row>
    <row r="285" ht="15.75" customHeight="1">
      <c r="C285" s="250"/>
    </row>
    <row r="286" ht="15.75" customHeight="1">
      <c r="C286" s="250"/>
    </row>
    <row r="287" ht="15.75" customHeight="1">
      <c r="C287" s="250"/>
    </row>
    <row r="288" ht="15.75" customHeight="1">
      <c r="C288" s="250"/>
    </row>
    <row r="289" ht="15.75" customHeight="1">
      <c r="C289" s="250"/>
    </row>
    <row r="290" ht="15.75" customHeight="1">
      <c r="C290" s="250"/>
    </row>
    <row r="291" ht="15.75" customHeight="1">
      <c r="C291" s="250"/>
    </row>
    <row r="292" ht="15.75" customHeight="1">
      <c r="C292" s="250"/>
    </row>
    <row r="293" ht="15.75" customHeight="1">
      <c r="C293" s="250"/>
    </row>
    <row r="294" ht="15.75" customHeight="1">
      <c r="C294" s="250"/>
    </row>
    <row r="295" ht="15.75" customHeight="1">
      <c r="C295" s="250"/>
    </row>
    <row r="296" ht="15.75" customHeight="1">
      <c r="C296" s="250"/>
    </row>
    <row r="297" ht="15.75" customHeight="1">
      <c r="C297" s="250"/>
    </row>
    <row r="298" ht="15.75" customHeight="1">
      <c r="C298" s="250"/>
    </row>
    <row r="299" ht="15.75" customHeight="1">
      <c r="C299" s="250"/>
    </row>
    <row r="300" ht="15.75" customHeight="1">
      <c r="C300" s="250"/>
    </row>
    <row r="301" ht="15.75" customHeight="1">
      <c r="C301" s="250"/>
    </row>
    <row r="302" ht="15.75" customHeight="1">
      <c r="C302" s="250"/>
    </row>
    <row r="303" ht="15.75" customHeight="1">
      <c r="C303" s="250"/>
    </row>
    <row r="304" ht="15.75" customHeight="1">
      <c r="C304" s="250"/>
    </row>
    <row r="305" ht="15.75" customHeight="1">
      <c r="C305" s="250"/>
    </row>
    <row r="306" ht="15.75" customHeight="1">
      <c r="C306" s="250"/>
    </row>
    <row r="307" ht="15.75" customHeight="1">
      <c r="C307" s="250"/>
    </row>
    <row r="308" ht="15.75" customHeight="1">
      <c r="C308" s="250"/>
    </row>
    <row r="309" ht="15.75" customHeight="1">
      <c r="C309" s="250"/>
    </row>
    <row r="310" ht="15.75" customHeight="1">
      <c r="C310" s="250"/>
    </row>
    <row r="311" ht="15.75" customHeight="1">
      <c r="C311" s="250"/>
    </row>
    <row r="312" ht="15.75" customHeight="1">
      <c r="C312" s="250"/>
    </row>
    <row r="313" ht="15.75" customHeight="1">
      <c r="C313" s="250"/>
    </row>
    <row r="314" ht="15.75" customHeight="1">
      <c r="C314" s="250"/>
    </row>
    <row r="315" ht="15.75" customHeight="1">
      <c r="C315" s="250"/>
    </row>
    <row r="316" ht="15.75" customHeight="1">
      <c r="C316" s="250"/>
    </row>
    <row r="317" ht="15.75" customHeight="1">
      <c r="C317" s="250"/>
    </row>
    <row r="318" ht="15.75" customHeight="1">
      <c r="C318" s="250"/>
    </row>
    <row r="319" ht="15.75" customHeight="1">
      <c r="C319" s="250"/>
    </row>
    <row r="320" ht="15.75" customHeight="1">
      <c r="C320" s="250"/>
    </row>
    <row r="321" ht="15.75" customHeight="1">
      <c r="C321" s="250"/>
    </row>
    <row r="322" ht="15.75" customHeight="1">
      <c r="C322" s="250"/>
    </row>
    <row r="323" ht="15.75" customHeight="1">
      <c r="C323" s="250"/>
    </row>
    <row r="324" ht="15.75" customHeight="1">
      <c r="C324" s="250"/>
    </row>
    <row r="325" ht="15.75" customHeight="1">
      <c r="C325" s="250"/>
    </row>
    <row r="326" ht="15.75" customHeight="1">
      <c r="C326" s="250"/>
    </row>
    <row r="327" ht="15.75" customHeight="1">
      <c r="C327" s="250"/>
    </row>
    <row r="328" ht="15.75" customHeight="1">
      <c r="C328" s="250"/>
    </row>
    <row r="329" ht="15.75" customHeight="1">
      <c r="C329" s="250"/>
    </row>
    <row r="330" ht="15.75" customHeight="1">
      <c r="C330" s="250"/>
    </row>
    <row r="331" ht="15.75" customHeight="1">
      <c r="C331" s="250"/>
    </row>
    <row r="332" ht="15.75" customHeight="1">
      <c r="C332" s="250"/>
    </row>
    <row r="333" ht="15.75" customHeight="1">
      <c r="C333" s="250"/>
    </row>
    <row r="334" ht="15.75" customHeight="1">
      <c r="C334" s="250"/>
    </row>
    <row r="335" ht="15.75" customHeight="1">
      <c r="C335" s="250"/>
    </row>
    <row r="336" ht="15.75" customHeight="1">
      <c r="C336" s="250"/>
    </row>
    <row r="337" ht="15.75" customHeight="1">
      <c r="C337" s="250"/>
    </row>
    <row r="338" ht="15.75" customHeight="1">
      <c r="C338" s="250"/>
    </row>
    <row r="339" ht="15.75" customHeight="1">
      <c r="C339" s="250"/>
    </row>
    <row r="340" ht="15.75" customHeight="1">
      <c r="C340" s="250"/>
    </row>
    <row r="341" ht="15.75" customHeight="1">
      <c r="C341" s="250"/>
    </row>
    <row r="342" ht="15.75" customHeight="1">
      <c r="C342" s="250"/>
    </row>
    <row r="343" ht="15.75" customHeight="1">
      <c r="C343" s="250"/>
    </row>
    <row r="344" ht="15.75" customHeight="1">
      <c r="C344" s="250"/>
    </row>
    <row r="345" ht="15.75" customHeight="1">
      <c r="C345" s="250"/>
    </row>
    <row r="346" ht="15.75" customHeight="1">
      <c r="C346" s="250"/>
    </row>
    <row r="347" ht="15.75" customHeight="1">
      <c r="C347" s="250"/>
    </row>
    <row r="348" ht="15.75" customHeight="1">
      <c r="C348" s="250"/>
    </row>
    <row r="349" ht="15.75" customHeight="1">
      <c r="C349" s="250"/>
    </row>
    <row r="350" ht="15.75" customHeight="1">
      <c r="C350" s="250"/>
    </row>
    <row r="351" ht="15.75" customHeight="1">
      <c r="C351" s="250"/>
    </row>
    <row r="352" ht="15.75" customHeight="1">
      <c r="C352" s="250"/>
    </row>
    <row r="353" ht="15.75" customHeight="1">
      <c r="C353" s="250"/>
    </row>
    <row r="354" ht="15.75" customHeight="1">
      <c r="C354" s="250"/>
    </row>
    <row r="355" ht="15.75" customHeight="1">
      <c r="C355" s="250"/>
    </row>
    <row r="356" ht="15.75" customHeight="1">
      <c r="C356" s="250"/>
    </row>
    <row r="357" ht="15.75" customHeight="1">
      <c r="C357" s="250"/>
    </row>
    <row r="358" ht="15.75" customHeight="1">
      <c r="C358" s="250"/>
    </row>
    <row r="359" ht="15.75" customHeight="1">
      <c r="C359" s="250"/>
    </row>
    <row r="360" ht="15.75" customHeight="1">
      <c r="C360" s="250"/>
    </row>
    <row r="361" ht="15.75" customHeight="1">
      <c r="C361" s="250"/>
    </row>
    <row r="362" ht="15.75" customHeight="1">
      <c r="C362" s="250"/>
    </row>
    <row r="363" ht="15.75" customHeight="1">
      <c r="C363" s="250"/>
    </row>
    <row r="364" ht="15.75" customHeight="1">
      <c r="C364" s="250"/>
    </row>
    <row r="365" ht="15.75" customHeight="1">
      <c r="C365" s="250"/>
    </row>
    <row r="366" ht="15.75" customHeight="1">
      <c r="C366" s="250"/>
    </row>
    <row r="367" ht="15.75" customHeight="1">
      <c r="C367" s="250"/>
    </row>
    <row r="368" ht="15.75" customHeight="1">
      <c r="C368" s="250"/>
    </row>
    <row r="369" ht="15.75" customHeight="1">
      <c r="C369" s="250"/>
    </row>
    <row r="370" ht="15.75" customHeight="1">
      <c r="C370" s="250"/>
    </row>
    <row r="371" ht="15.75" customHeight="1">
      <c r="C371" s="250"/>
    </row>
    <row r="372" ht="15.75" customHeight="1">
      <c r="C372" s="250"/>
    </row>
    <row r="373" ht="15.75" customHeight="1">
      <c r="C373" s="250"/>
    </row>
    <row r="374" ht="15.75" customHeight="1">
      <c r="C374" s="250"/>
    </row>
    <row r="375" ht="15.75" customHeight="1">
      <c r="C375" s="250"/>
    </row>
    <row r="376" ht="15.75" customHeight="1">
      <c r="C376" s="250"/>
    </row>
    <row r="377" ht="15.75" customHeight="1">
      <c r="C377" s="250"/>
    </row>
    <row r="378" ht="15.75" customHeight="1">
      <c r="C378" s="250"/>
    </row>
    <row r="379" ht="15.75" customHeight="1">
      <c r="C379" s="250"/>
    </row>
    <row r="380" ht="15.75" customHeight="1">
      <c r="C380" s="250"/>
    </row>
    <row r="381" ht="15.75" customHeight="1">
      <c r="C381" s="250"/>
    </row>
    <row r="382" ht="15.75" customHeight="1">
      <c r="C382" s="250"/>
    </row>
    <row r="383" ht="15.75" customHeight="1">
      <c r="C383" s="250"/>
    </row>
    <row r="384" ht="15.75" customHeight="1">
      <c r="C384" s="250"/>
    </row>
    <row r="385" ht="15.75" customHeight="1">
      <c r="C385" s="250"/>
    </row>
    <row r="386" ht="15.75" customHeight="1">
      <c r="C386" s="250"/>
    </row>
    <row r="387" ht="15.75" customHeight="1">
      <c r="C387" s="250"/>
    </row>
    <row r="388" ht="15.75" customHeight="1">
      <c r="C388" s="250"/>
    </row>
    <row r="389" ht="15.75" customHeight="1">
      <c r="C389" s="250"/>
    </row>
    <row r="390" ht="15.75" customHeight="1">
      <c r="C390" s="250"/>
    </row>
    <row r="391" ht="15.75" customHeight="1">
      <c r="C391" s="250"/>
    </row>
    <row r="392" ht="15.75" customHeight="1">
      <c r="C392" s="250"/>
    </row>
    <row r="393" ht="15.75" customHeight="1">
      <c r="C393" s="250"/>
    </row>
    <row r="394" ht="15.75" customHeight="1">
      <c r="C394" s="250"/>
    </row>
    <row r="395" ht="15.75" customHeight="1">
      <c r="C395" s="250"/>
    </row>
    <row r="396" ht="15.75" customHeight="1">
      <c r="C396" s="250"/>
    </row>
    <row r="397" ht="15.75" customHeight="1">
      <c r="C397" s="250"/>
    </row>
    <row r="398" ht="15.75" customHeight="1">
      <c r="C398" s="250"/>
    </row>
    <row r="399" ht="15.75" customHeight="1">
      <c r="C399" s="250"/>
    </row>
    <row r="400" ht="15.75" customHeight="1">
      <c r="C400" s="250"/>
    </row>
    <row r="401" ht="15.75" customHeight="1">
      <c r="C401" s="250"/>
    </row>
    <row r="402" ht="15.75" customHeight="1">
      <c r="C402" s="250"/>
    </row>
    <row r="403" ht="15.75" customHeight="1">
      <c r="C403" s="250"/>
    </row>
    <row r="404" ht="15.75" customHeight="1">
      <c r="C404" s="250"/>
    </row>
    <row r="405" ht="15.75" customHeight="1">
      <c r="C405" s="250"/>
    </row>
    <row r="406" ht="15.75" customHeight="1">
      <c r="C406" s="250"/>
    </row>
    <row r="407" ht="15.75" customHeight="1">
      <c r="C407" s="250"/>
    </row>
    <row r="408" ht="15.75" customHeight="1">
      <c r="C408" s="250"/>
    </row>
    <row r="409" ht="15.75" customHeight="1">
      <c r="C409" s="250"/>
    </row>
    <row r="410" ht="15.75" customHeight="1">
      <c r="C410" s="250"/>
    </row>
    <row r="411" ht="15.75" customHeight="1">
      <c r="C411" s="250"/>
    </row>
    <row r="412" ht="15.75" customHeight="1">
      <c r="C412" s="250"/>
    </row>
    <row r="413" ht="15.75" customHeight="1">
      <c r="C413" s="250"/>
    </row>
    <row r="414" ht="15.75" customHeight="1">
      <c r="C414" s="250"/>
    </row>
    <row r="415" ht="15.75" customHeight="1">
      <c r="C415" s="250"/>
    </row>
    <row r="416" ht="15.75" customHeight="1">
      <c r="C416" s="250"/>
    </row>
    <row r="417" ht="15.75" customHeight="1">
      <c r="C417" s="250"/>
    </row>
    <row r="418" ht="15.75" customHeight="1">
      <c r="C418" s="250"/>
    </row>
    <row r="419" ht="15.75" customHeight="1">
      <c r="C419" s="250"/>
    </row>
    <row r="420" ht="15.75" customHeight="1">
      <c r="C420" s="250"/>
    </row>
    <row r="421" ht="15.75" customHeight="1">
      <c r="C421" s="250"/>
    </row>
    <row r="422" ht="15.75" customHeight="1">
      <c r="C422" s="250"/>
    </row>
    <row r="423" ht="15.75" customHeight="1">
      <c r="C423" s="250"/>
    </row>
    <row r="424" ht="15.75" customHeight="1">
      <c r="C424" s="250"/>
    </row>
    <row r="425" ht="15.75" customHeight="1">
      <c r="C425" s="250"/>
    </row>
    <row r="426" ht="15.75" customHeight="1">
      <c r="C426" s="250"/>
    </row>
    <row r="427" ht="15.75" customHeight="1">
      <c r="C427" s="250"/>
    </row>
    <row r="428" ht="15.75" customHeight="1">
      <c r="C428" s="250"/>
    </row>
    <row r="429" ht="15.75" customHeight="1">
      <c r="C429" s="250"/>
    </row>
    <row r="430" ht="15.75" customHeight="1">
      <c r="C430" s="250"/>
    </row>
    <row r="431" ht="15.75" customHeight="1">
      <c r="C431" s="250"/>
    </row>
    <row r="432" ht="15.75" customHeight="1">
      <c r="C432" s="250"/>
    </row>
    <row r="433" ht="15.75" customHeight="1">
      <c r="C433" s="250"/>
    </row>
    <row r="434" ht="15.75" customHeight="1">
      <c r="C434" s="250"/>
    </row>
    <row r="435" ht="15.75" customHeight="1">
      <c r="C435" s="250"/>
    </row>
    <row r="436" ht="15.75" customHeight="1">
      <c r="C436" s="250"/>
    </row>
    <row r="437" ht="15.75" customHeight="1">
      <c r="C437" s="250"/>
    </row>
    <row r="438" ht="15.75" customHeight="1">
      <c r="C438" s="250"/>
    </row>
    <row r="439" ht="15.75" customHeight="1">
      <c r="C439" s="250"/>
    </row>
    <row r="440" ht="15.75" customHeight="1">
      <c r="C440" s="250"/>
    </row>
    <row r="441" ht="15.75" customHeight="1">
      <c r="C441" s="250"/>
    </row>
    <row r="442" ht="15.75" customHeight="1">
      <c r="C442" s="250"/>
    </row>
    <row r="443" ht="15.75" customHeight="1">
      <c r="C443" s="250"/>
    </row>
    <row r="444" ht="15.75" customHeight="1">
      <c r="C444" s="250"/>
    </row>
    <row r="445" ht="15.75" customHeight="1">
      <c r="C445" s="250"/>
    </row>
    <row r="446" ht="15.75" customHeight="1">
      <c r="C446" s="250"/>
    </row>
    <row r="447" ht="15.75" customHeight="1">
      <c r="C447" s="250"/>
    </row>
    <row r="448" ht="15.75" customHeight="1">
      <c r="C448" s="250"/>
    </row>
    <row r="449" ht="15.75" customHeight="1">
      <c r="C449" s="250"/>
    </row>
    <row r="450" ht="15.75" customHeight="1">
      <c r="C450" s="250"/>
    </row>
    <row r="451" ht="15.75" customHeight="1">
      <c r="C451" s="250"/>
    </row>
    <row r="452" ht="15.75" customHeight="1">
      <c r="C452" s="250"/>
    </row>
    <row r="453" ht="15.75" customHeight="1">
      <c r="C453" s="250"/>
    </row>
    <row r="454" ht="15.75" customHeight="1">
      <c r="C454" s="250"/>
    </row>
    <row r="455" ht="15.75" customHeight="1">
      <c r="C455" s="250"/>
    </row>
    <row r="456" ht="15.75" customHeight="1">
      <c r="C456" s="250"/>
    </row>
    <row r="457" ht="15.75" customHeight="1">
      <c r="C457" s="250"/>
    </row>
    <row r="458" ht="15.75" customHeight="1">
      <c r="C458" s="250"/>
    </row>
    <row r="459" ht="15.75" customHeight="1">
      <c r="C459" s="250"/>
    </row>
    <row r="460" ht="15.75" customHeight="1">
      <c r="C460" s="250"/>
    </row>
    <row r="461" ht="15.75" customHeight="1">
      <c r="C461" s="250"/>
    </row>
    <row r="462" ht="15.75" customHeight="1">
      <c r="C462" s="250"/>
    </row>
    <row r="463" ht="15.75" customHeight="1">
      <c r="C463" s="250"/>
    </row>
    <row r="464" ht="15.75" customHeight="1">
      <c r="C464" s="250"/>
    </row>
    <row r="465" ht="15.75" customHeight="1">
      <c r="C465" s="250"/>
    </row>
    <row r="466" ht="15.75" customHeight="1">
      <c r="C466" s="250"/>
    </row>
    <row r="467" ht="15.75" customHeight="1">
      <c r="C467" s="250"/>
    </row>
    <row r="468" ht="15.75" customHeight="1">
      <c r="C468" s="250"/>
    </row>
    <row r="469" ht="15.75" customHeight="1">
      <c r="C469" s="250"/>
    </row>
    <row r="470" ht="15.75" customHeight="1">
      <c r="C470" s="250"/>
    </row>
    <row r="471" ht="15.75" customHeight="1">
      <c r="C471" s="250"/>
    </row>
    <row r="472" ht="15.75" customHeight="1">
      <c r="C472" s="250"/>
    </row>
    <row r="473" ht="15.75" customHeight="1">
      <c r="C473" s="250"/>
    </row>
    <row r="474" ht="15.75" customHeight="1">
      <c r="C474" s="250"/>
    </row>
    <row r="475" ht="15.75" customHeight="1">
      <c r="C475" s="250"/>
    </row>
    <row r="476" ht="15.75" customHeight="1">
      <c r="C476" s="250"/>
    </row>
    <row r="477" ht="15.75" customHeight="1">
      <c r="C477" s="250"/>
    </row>
    <row r="478" ht="15.75" customHeight="1">
      <c r="C478" s="250"/>
    </row>
    <row r="479" ht="15.75" customHeight="1">
      <c r="C479" s="250"/>
    </row>
    <row r="480" ht="15.75" customHeight="1">
      <c r="C480" s="250"/>
    </row>
    <row r="481" ht="15.75" customHeight="1">
      <c r="C481" s="250"/>
    </row>
    <row r="482" ht="15.75" customHeight="1">
      <c r="C482" s="250"/>
    </row>
    <row r="483" ht="15.75" customHeight="1">
      <c r="C483" s="250"/>
    </row>
    <row r="484" ht="15.75" customHeight="1">
      <c r="C484" s="250"/>
    </row>
    <row r="485" ht="15.75" customHeight="1">
      <c r="C485" s="250"/>
    </row>
    <row r="486" ht="15.75" customHeight="1">
      <c r="C486" s="250"/>
    </row>
    <row r="487" ht="15.75" customHeight="1">
      <c r="C487" s="250"/>
    </row>
    <row r="488" ht="15.75" customHeight="1">
      <c r="C488" s="250"/>
    </row>
    <row r="489" ht="15.75" customHeight="1">
      <c r="C489" s="250"/>
    </row>
    <row r="490" ht="15.75" customHeight="1">
      <c r="C490" s="250"/>
    </row>
    <row r="491" ht="15.75" customHeight="1">
      <c r="C491" s="250"/>
    </row>
    <row r="492" ht="15.75" customHeight="1">
      <c r="C492" s="250"/>
    </row>
    <row r="493" ht="15.75" customHeight="1">
      <c r="C493" s="250"/>
    </row>
    <row r="494" ht="15.75" customHeight="1">
      <c r="C494" s="250"/>
    </row>
    <row r="495" ht="15.75" customHeight="1">
      <c r="C495" s="250"/>
    </row>
    <row r="496" ht="15.75" customHeight="1">
      <c r="C496" s="250"/>
    </row>
    <row r="497" ht="15.75" customHeight="1">
      <c r="C497" s="250"/>
    </row>
    <row r="498" ht="15.75" customHeight="1">
      <c r="C498" s="250"/>
    </row>
    <row r="499" ht="15.75" customHeight="1">
      <c r="C499" s="250"/>
    </row>
    <row r="500" ht="15.75" customHeight="1">
      <c r="C500" s="250"/>
    </row>
    <row r="501" ht="15.75" customHeight="1">
      <c r="C501" s="250"/>
    </row>
    <row r="502" ht="15.75" customHeight="1">
      <c r="C502" s="250"/>
    </row>
    <row r="503" ht="15.75" customHeight="1">
      <c r="C503" s="250"/>
    </row>
    <row r="504" ht="15.75" customHeight="1">
      <c r="C504" s="250"/>
    </row>
    <row r="505" ht="15.75" customHeight="1">
      <c r="C505" s="250"/>
    </row>
    <row r="506" ht="15.75" customHeight="1">
      <c r="C506" s="250"/>
    </row>
    <row r="507" ht="15.75" customHeight="1">
      <c r="C507" s="250"/>
    </row>
    <row r="508" ht="15.75" customHeight="1">
      <c r="C508" s="250"/>
    </row>
    <row r="509" ht="15.75" customHeight="1">
      <c r="C509" s="250"/>
    </row>
    <row r="510" ht="15.75" customHeight="1">
      <c r="C510" s="250"/>
    </row>
    <row r="511" ht="15.75" customHeight="1">
      <c r="C511" s="250"/>
    </row>
    <row r="512" ht="15.75" customHeight="1">
      <c r="C512" s="250"/>
    </row>
    <row r="513" ht="15.75" customHeight="1">
      <c r="C513" s="250"/>
    </row>
    <row r="514" ht="15.75" customHeight="1">
      <c r="C514" s="250"/>
    </row>
    <row r="515" ht="15.75" customHeight="1">
      <c r="C515" s="250"/>
    </row>
    <row r="516" ht="15.75" customHeight="1">
      <c r="C516" s="250"/>
    </row>
    <row r="517" ht="15.75" customHeight="1">
      <c r="C517" s="250"/>
    </row>
    <row r="518" ht="15.75" customHeight="1">
      <c r="C518" s="250"/>
    </row>
    <row r="519" ht="15.75" customHeight="1">
      <c r="C519" s="250"/>
    </row>
    <row r="520" ht="15.75" customHeight="1">
      <c r="C520" s="250"/>
    </row>
    <row r="521" ht="15.75" customHeight="1">
      <c r="C521" s="250"/>
    </row>
    <row r="522" ht="15.75" customHeight="1">
      <c r="C522" s="250"/>
    </row>
    <row r="523" ht="15.75" customHeight="1">
      <c r="C523" s="250"/>
    </row>
    <row r="524" ht="15.75" customHeight="1">
      <c r="C524" s="250"/>
    </row>
    <row r="525" ht="15.75" customHeight="1">
      <c r="C525" s="250"/>
    </row>
    <row r="526" ht="15.75" customHeight="1">
      <c r="C526" s="250"/>
    </row>
    <row r="527" ht="15.75" customHeight="1">
      <c r="C527" s="250"/>
    </row>
    <row r="528" ht="15.75" customHeight="1">
      <c r="C528" s="250"/>
    </row>
    <row r="529" ht="15.75" customHeight="1">
      <c r="C529" s="250"/>
    </row>
    <row r="530" ht="15.75" customHeight="1">
      <c r="C530" s="250"/>
    </row>
    <row r="531" ht="15.75" customHeight="1">
      <c r="C531" s="250"/>
    </row>
    <row r="532" ht="15.75" customHeight="1">
      <c r="C532" s="250"/>
    </row>
    <row r="533" ht="15.75" customHeight="1">
      <c r="C533" s="250"/>
    </row>
    <row r="534" ht="15.75" customHeight="1">
      <c r="C534" s="250"/>
    </row>
    <row r="535" ht="15.75" customHeight="1">
      <c r="C535" s="250"/>
    </row>
    <row r="536" ht="15.75" customHeight="1">
      <c r="C536" s="250"/>
    </row>
    <row r="537" ht="15.75" customHeight="1">
      <c r="C537" s="250"/>
    </row>
    <row r="538" ht="15.75" customHeight="1">
      <c r="C538" s="250"/>
    </row>
    <row r="539" ht="15.75" customHeight="1">
      <c r="C539" s="250"/>
    </row>
    <row r="540" ht="15.75" customHeight="1">
      <c r="C540" s="250"/>
    </row>
    <row r="541" ht="15.75" customHeight="1">
      <c r="C541" s="250"/>
    </row>
    <row r="542" ht="15.75" customHeight="1">
      <c r="C542" s="250"/>
    </row>
    <row r="543" ht="15.75" customHeight="1">
      <c r="C543" s="250"/>
    </row>
    <row r="544" ht="15.75" customHeight="1">
      <c r="C544" s="250"/>
    </row>
    <row r="545" ht="15.75" customHeight="1">
      <c r="C545" s="250"/>
    </row>
    <row r="546" ht="15.75" customHeight="1">
      <c r="C546" s="250"/>
    </row>
    <row r="547" ht="15.75" customHeight="1">
      <c r="C547" s="250"/>
    </row>
    <row r="548" ht="15.75" customHeight="1">
      <c r="C548" s="250"/>
    </row>
    <row r="549" ht="15.75" customHeight="1">
      <c r="C549" s="250"/>
    </row>
    <row r="550" ht="15.75" customHeight="1">
      <c r="C550" s="250"/>
    </row>
    <row r="551" ht="15.75" customHeight="1">
      <c r="C551" s="250"/>
    </row>
    <row r="552" ht="15.75" customHeight="1">
      <c r="C552" s="250"/>
    </row>
    <row r="553" ht="15.75" customHeight="1">
      <c r="C553" s="250"/>
    </row>
    <row r="554" ht="15.75" customHeight="1">
      <c r="C554" s="250"/>
    </row>
    <row r="555" ht="15.75" customHeight="1">
      <c r="C555" s="250"/>
    </row>
    <row r="556" ht="15.75" customHeight="1">
      <c r="C556" s="250"/>
    </row>
    <row r="557" ht="15.75" customHeight="1">
      <c r="C557" s="250"/>
    </row>
    <row r="558" ht="15.75" customHeight="1">
      <c r="C558" s="250"/>
    </row>
    <row r="559" ht="15.75" customHeight="1">
      <c r="C559" s="250"/>
    </row>
    <row r="560" ht="15.75" customHeight="1">
      <c r="C560" s="250"/>
    </row>
    <row r="561" ht="15.75" customHeight="1">
      <c r="C561" s="250"/>
    </row>
    <row r="562" ht="15.75" customHeight="1">
      <c r="C562" s="250"/>
    </row>
    <row r="563" ht="15.75" customHeight="1">
      <c r="C563" s="250"/>
    </row>
    <row r="564" ht="15.75" customHeight="1">
      <c r="C564" s="250"/>
    </row>
    <row r="565" ht="15.75" customHeight="1">
      <c r="C565" s="250"/>
    </row>
    <row r="566" ht="15.75" customHeight="1">
      <c r="C566" s="250"/>
    </row>
    <row r="567" ht="15.75" customHeight="1">
      <c r="C567" s="250"/>
    </row>
    <row r="568" ht="15.75" customHeight="1">
      <c r="C568" s="250"/>
    </row>
    <row r="569" ht="15.75" customHeight="1">
      <c r="C569" s="250"/>
    </row>
    <row r="570" ht="15.75" customHeight="1">
      <c r="C570" s="250"/>
    </row>
    <row r="571" ht="15.75" customHeight="1">
      <c r="C571" s="250"/>
    </row>
    <row r="572" ht="15.75" customHeight="1">
      <c r="C572" s="250"/>
    </row>
    <row r="573" ht="15.75" customHeight="1">
      <c r="C573" s="250"/>
    </row>
    <row r="574" ht="15.75" customHeight="1">
      <c r="C574" s="250"/>
    </row>
    <row r="575" ht="15.75" customHeight="1">
      <c r="C575" s="250"/>
    </row>
    <row r="576" ht="15.75" customHeight="1">
      <c r="C576" s="250"/>
    </row>
    <row r="577" ht="15.75" customHeight="1">
      <c r="C577" s="250"/>
    </row>
    <row r="578" ht="15.75" customHeight="1">
      <c r="C578" s="250"/>
    </row>
    <row r="579" ht="15.75" customHeight="1">
      <c r="C579" s="250"/>
    </row>
    <row r="580" ht="15.75" customHeight="1">
      <c r="C580" s="250"/>
    </row>
    <row r="581" ht="15.75" customHeight="1">
      <c r="C581" s="250"/>
    </row>
    <row r="582" ht="15.75" customHeight="1">
      <c r="C582" s="250"/>
    </row>
    <row r="583" ht="15.75" customHeight="1">
      <c r="C583" s="250"/>
    </row>
    <row r="584" ht="15.75" customHeight="1">
      <c r="C584" s="250"/>
    </row>
    <row r="585" ht="15.75" customHeight="1">
      <c r="C585" s="250"/>
    </row>
    <row r="586" ht="15.75" customHeight="1">
      <c r="C586" s="250"/>
    </row>
    <row r="587" ht="15.75" customHeight="1">
      <c r="C587" s="250"/>
    </row>
    <row r="588" ht="15.75" customHeight="1">
      <c r="C588" s="250"/>
    </row>
    <row r="589" ht="15.75" customHeight="1">
      <c r="C589" s="250"/>
    </row>
    <row r="590" ht="15.75" customHeight="1">
      <c r="C590" s="250"/>
    </row>
    <row r="591" ht="15.75" customHeight="1">
      <c r="C591" s="250"/>
    </row>
    <row r="592" ht="15.75" customHeight="1">
      <c r="C592" s="250"/>
    </row>
    <row r="593" ht="15.75" customHeight="1">
      <c r="C593" s="250"/>
    </row>
    <row r="594" ht="15.75" customHeight="1">
      <c r="C594" s="250"/>
    </row>
    <row r="595" ht="15.75" customHeight="1">
      <c r="C595" s="250"/>
    </row>
    <row r="596" ht="15.75" customHeight="1">
      <c r="C596" s="250"/>
    </row>
    <row r="597" ht="15.75" customHeight="1">
      <c r="C597" s="250"/>
    </row>
    <row r="598" ht="15.75" customHeight="1">
      <c r="C598" s="250"/>
    </row>
    <row r="599" ht="15.75" customHeight="1">
      <c r="C599" s="250"/>
    </row>
    <row r="600" ht="15.75" customHeight="1">
      <c r="C600" s="250"/>
    </row>
    <row r="601" ht="15.75" customHeight="1">
      <c r="C601" s="250"/>
    </row>
    <row r="602" ht="15.75" customHeight="1">
      <c r="C602" s="250"/>
    </row>
    <row r="603" ht="15.75" customHeight="1">
      <c r="C603" s="250"/>
    </row>
    <row r="604" ht="15.75" customHeight="1">
      <c r="C604" s="250"/>
    </row>
    <row r="605" ht="15.75" customHeight="1">
      <c r="C605" s="250"/>
    </row>
    <row r="606" ht="15.75" customHeight="1">
      <c r="C606" s="250"/>
    </row>
    <row r="607" ht="15.75" customHeight="1">
      <c r="C607" s="250"/>
    </row>
    <row r="608" ht="15.75" customHeight="1">
      <c r="C608" s="250"/>
    </row>
    <row r="609" ht="15.75" customHeight="1">
      <c r="C609" s="250"/>
    </row>
    <row r="610" ht="15.75" customHeight="1">
      <c r="C610" s="250"/>
    </row>
    <row r="611" ht="15.75" customHeight="1">
      <c r="C611" s="250"/>
    </row>
    <row r="612" ht="15.75" customHeight="1">
      <c r="C612" s="250"/>
    </row>
    <row r="613" ht="15.75" customHeight="1">
      <c r="C613" s="250"/>
    </row>
    <row r="614" ht="15.75" customHeight="1">
      <c r="C614" s="250"/>
    </row>
    <row r="615" ht="15.75" customHeight="1">
      <c r="C615" s="250"/>
    </row>
    <row r="616" ht="15.75" customHeight="1">
      <c r="C616" s="250"/>
    </row>
    <row r="617" ht="15.75" customHeight="1">
      <c r="C617" s="250"/>
    </row>
    <row r="618" ht="15.75" customHeight="1">
      <c r="C618" s="250"/>
    </row>
    <row r="619" ht="15.75" customHeight="1">
      <c r="C619" s="250"/>
    </row>
    <row r="620" ht="15.75" customHeight="1">
      <c r="C620" s="250"/>
    </row>
    <row r="621" ht="15.75" customHeight="1">
      <c r="C621" s="250"/>
    </row>
    <row r="622" ht="15.75" customHeight="1">
      <c r="C622" s="250"/>
    </row>
    <row r="623" ht="15.75" customHeight="1">
      <c r="C623" s="250"/>
    </row>
    <row r="624" ht="15.75" customHeight="1">
      <c r="C624" s="250"/>
    </row>
    <row r="625" ht="15.75" customHeight="1">
      <c r="C625" s="250"/>
    </row>
    <row r="626" ht="15.75" customHeight="1">
      <c r="C626" s="250"/>
    </row>
    <row r="627" ht="15.75" customHeight="1">
      <c r="C627" s="250"/>
    </row>
    <row r="628" ht="15.75" customHeight="1">
      <c r="C628" s="250"/>
    </row>
    <row r="629" ht="15.75" customHeight="1">
      <c r="C629" s="250"/>
    </row>
    <row r="630" ht="15.75" customHeight="1">
      <c r="C630" s="250"/>
    </row>
    <row r="631" ht="15.75" customHeight="1">
      <c r="C631" s="250"/>
    </row>
    <row r="632" ht="15.75" customHeight="1">
      <c r="C632" s="250"/>
    </row>
    <row r="633" ht="15.75" customHeight="1">
      <c r="C633" s="250"/>
    </row>
    <row r="634" ht="15.75" customHeight="1">
      <c r="C634" s="250"/>
    </row>
    <row r="635" ht="15.75" customHeight="1">
      <c r="C635" s="250"/>
    </row>
    <row r="636" ht="15.75" customHeight="1">
      <c r="C636" s="250"/>
    </row>
    <row r="637" ht="15.75" customHeight="1">
      <c r="C637" s="250"/>
    </row>
    <row r="638" ht="15.75" customHeight="1">
      <c r="C638" s="250"/>
    </row>
    <row r="639" ht="15.75" customHeight="1">
      <c r="C639" s="250"/>
    </row>
    <row r="640" ht="15.75" customHeight="1">
      <c r="C640" s="250"/>
    </row>
    <row r="641" ht="15.75" customHeight="1">
      <c r="C641" s="250"/>
    </row>
    <row r="642" ht="15.75" customHeight="1">
      <c r="C642" s="250"/>
    </row>
    <row r="643" ht="15.75" customHeight="1">
      <c r="C643" s="250"/>
    </row>
    <row r="644" ht="15.75" customHeight="1">
      <c r="C644" s="250"/>
    </row>
    <row r="645" ht="15.75" customHeight="1">
      <c r="C645" s="250"/>
    </row>
    <row r="646" ht="15.75" customHeight="1">
      <c r="C646" s="250"/>
    </row>
    <row r="647" ht="15.75" customHeight="1">
      <c r="C647" s="250"/>
    </row>
    <row r="648" ht="15.75" customHeight="1">
      <c r="C648" s="250"/>
    </row>
    <row r="649" ht="15.75" customHeight="1">
      <c r="C649" s="250"/>
    </row>
    <row r="650" ht="15.75" customHeight="1">
      <c r="C650" s="250"/>
    </row>
    <row r="651" ht="15.75" customHeight="1">
      <c r="C651" s="250"/>
    </row>
    <row r="652" ht="15.75" customHeight="1">
      <c r="C652" s="250"/>
    </row>
    <row r="653" ht="15.75" customHeight="1">
      <c r="C653" s="250"/>
    </row>
    <row r="654" ht="15.75" customHeight="1">
      <c r="C654" s="250"/>
    </row>
    <row r="655" ht="15.75" customHeight="1">
      <c r="C655" s="250"/>
    </row>
    <row r="656" ht="15.75" customHeight="1">
      <c r="C656" s="250"/>
    </row>
    <row r="657" ht="15.75" customHeight="1">
      <c r="C657" s="250"/>
    </row>
    <row r="658" ht="15.75" customHeight="1">
      <c r="C658" s="250"/>
    </row>
    <row r="659" ht="15.75" customHeight="1">
      <c r="C659" s="250"/>
    </row>
    <row r="660" ht="15.75" customHeight="1">
      <c r="C660" s="250"/>
    </row>
    <row r="661" ht="15.75" customHeight="1">
      <c r="C661" s="250"/>
    </row>
    <row r="662" ht="15.75" customHeight="1">
      <c r="C662" s="250"/>
    </row>
    <row r="663" ht="15.75" customHeight="1">
      <c r="C663" s="250"/>
    </row>
    <row r="664" ht="15.75" customHeight="1">
      <c r="C664" s="250"/>
    </row>
    <row r="665" ht="15.75" customHeight="1">
      <c r="C665" s="250"/>
    </row>
    <row r="666" ht="15.75" customHeight="1">
      <c r="C666" s="250"/>
    </row>
    <row r="667" ht="15.75" customHeight="1">
      <c r="C667" s="250"/>
    </row>
    <row r="668" ht="15.75" customHeight="1">
      <c r="C668" s="250"/>
    </row>
    <row r="669" ht="15.75" customHeight="1">
      <c r="C669" s="250"/>
    </row>
    <row r="670" ht="15.75" customHeight="1">
      <c r="C670" s="250"/>
    </row>
    <row r="671" ht="15.75" customHeight="1">
      <c r="C671" s="250"/>
    </row>
    <row r="672" ht="15.75" customHeight="1">
      <c r="C672" s="250"/>
    </row>
    <row r="673" ht="15.75" customHeight="1">
      <c r="C673" s="250"/>
    </row>
    <row r="674" ht="15.75" customHeight="1">
      <c r="C674" s="250"/>
    </row>
    <row r="675" ht="15.75" customHeight="1">
      <c r="C675" s="250"/>
    </row>
    <row r="676" ht="15.75" customHeight="1">
      <c r="C676" s="250"/>
    </row>
    <row r="677" ht="15.75" customHeight="1">
      <c r="C677" s="250"/>
    </row>
    <row r="678" ht="15.75" customHeight="1">
      <c r="C678" s="250"/>
    </row>
    <row r="679" ht="15.75" customHeight="1">
      <c r="C679" s="250"/>
    </row>
    <row r="680" ht="15.75" customHeight="1">
      <c r="C680" s="250"/>
    </row>
    <row r="681" ht="15.75" customHeight="1">
      <c r="C681" s="250"/>
    </row>
    <row r="682" ht="15.75" customHeight="1">
      <c r="C682" s="250"/>
    </row>
    <row r="683" ht="15.75" customHeight="1">
      <c r="C683" s="250"/>
    </row>
    <row r="684" ht="15.75" customHeight="1">
      <c r="C684" s="250"/>
    </row>
    <row r="685" ht="15.75" customHeight="1">
      <c r="C685" s="250"/>
    </row>
    <row r="686" ht="15.75" customHeight="1">
      <c r="C686" s="250"/>
    </row>
    <row r="687" ht="15.75" customHeight="1">
      <c r="C687" s="250"/>
    </row>
    <row r="688" ht="15.75" customHeight="1">
      <c r="C688" s="250"/>
    </row>
    <row r="689" ht="15.75" customHeight="1">
      <c r="C689" s="250"/>
    </row>
    <row r="690" ht="15.75" customHeight="1">
      <c r="C690" s="250"/>
    </row>
    <row r="691" ht="15.75" customHeight="1">
      <c r="C691" s="250"/>
    </row>
    <row r="692" ht="15.75" customHeight="1">
      <c r="C692" s="250"/>
    </row>
    <row r="693" ht="15.75" customHeight="1">
      <c r="C693" s="250"/>
    </row>
    <row r="694" ht="15.75" customHeight="1">
      <c r="C694" s="250"/>
    </row>
    <row r="695" ht="15.75" customHeight="1">
      <c r="C695" s="250"/>
    </row>
    <row r="696" ht="15.75" customHeight="1">
      <c r="C696" s="250"/>
    </row>
    <row r="697" ht="15.75" customHeight="1">
      <c r="C697" s="250"/>
    </row>
    <row r="698" ht="15.75" customHeight="1">
      <c r="C698" s="250"/>
    </row>
    <row r="699" ht="15.75" customHeight="1">
      <c r="C699" s="250"/>
    </row>
    <row r="700" ht="15.75" customHeight="1">
      <c r="C700" s="250"/>
    </row>
    <row r="701" ht="15.75" customHeight="1">
      <c r="C701" s="250"/>
    </row>
    <row r="702" ht="15.75" customHeight="1">
      <c r="C702" s="250"/>
    </row>
    <row r="703" ht="15.75" customHeight="1">
      <c r="C703" s="250"/>
    </row>
    <row r="704" ht="15.75" customHeight="1">
      <c r="C704" s="250"/>
    </row>
    <row r="705" ht="15.75" customHeight="1">
      <c r="C705" s="250"/>
    </row>
    <row r="706" ht="15.75" customHeight="1">
      <c r="C706" s="250"/>
    </row>
    <row r="707" ht="15.75" customHeight="1">
      <c r="C707" s="250"/>
    </row>
    <row r="708" ht="15.75" customHeight="1">
      <c r="C708" s="250"/>
    </row>
    <row r="709" ht="15.75" customHeight="1">
      <c r="C709" s="250"/>
    </row>
    <row r="710" ht="15.75" customHeight="1">
      <c r="C710" s="250"/>
    </row>
    <row r="711" ht="15.75" customHeight="1">
      <c r="C711" s="250"/>
    </row>
    <row r="712" ht="15.75" customHeight="1">
      <c r="C712" s="250"/>
    </row>
    <row r="713" ht="15.75" customHeight="1">
      <c r="C713" s="250"/>
    </row>
    <row r="714" ht="15.75" customHeight="1">
      <c r="C714" s="250"/>
    </row>
    <row r="715" ht="15.75" customHeight="1">
      <c r="C715" s="250"/>
    </row>
    <row r="716" ht="15.75" customHeight="1">
      <c r="C716" s="250"/>
    </row>
    <row r="717" ht="15.75" customHeight="1">
      <c r="C717" s="250"/>
    </row>
    <row r="718" ht="15.75" customHeight="1">
      <c r="C718" s="250"/>
    </row>
    <row r="719" ht="15.75" customHeight="1">
      <c r="C719" s="250"/>
    </row>
    <row r="720" ht="15.75" customHeight="1">
      <c r="C720" s="250"/>
    </row>
    <row r="721" ht="15.75" customHeight="1">
      <c r="C721" s="250"/>
    </row>
    <row r="722" ht="15.75" customHeight="1">
      <c r="C722" s="250"/>
    </row>
    <row r="723" ht="15.75" customHeight="1">
      <c r="C723" s="250"/>
    </row>
    <row r="724" ht="15.75" customHeight="1">
      <c r="C724" s="250"/>
    </row>
    <row r="725" ht="15.75" customHeight="1">
      <c r="C725" s="250"/>
    </row>
    <row r="726" ht="15.75" customHeight="1">
      <c r="C726" s="250"/>
    </row>
    <row r="727" ht="15.75" customHeight="1">
      <c r="C727" s="250"/>
    </row>
    <row r="728" ht="15.75" customHeight="1">
      <c r="C728" s="250"/>
    </row>
    <row r="729" ht="15.75" customHeight="1">
      <c r="C729" s="250"/>
    </row>
    <row r="730" ht="15.75" customHeight="1">
      <c r="C730" s="250"/>
    </row>
    <row r="731" ht="15.75" customHeight="1">
      <c r="C731" s="250"/>
    </row>
    <row r="732" ht="15.75" customHeight="1">
      <c r="C732" s="250"/>
    </row>
    <row r="733" ht="15.75" customHeight="1">
      <c r="C733" s="250"/>
    </row>
    <row r="734" ht="15.75" customHeight="1">
      <c r="C734" s="250"/>
    </row>
    <row r="735" ht="15.75" customHeight="1">
      <c r="C735" s="250"/>
    </row>
    <row r="736" ht="15.75" customHeight="1">
      <c r="C736" s="250"/>
    </row>
    <row r="737" ht="15.75" customHeight="1">
      <c r="C737" s="250"/>
    </row>
    <row r="738" ht="15.75" customHeight="1">
      <c r="C738" s="250"/>
    </row>
    <row r="739" ht="15.75" customHeight="1">
      <c r="C739" s="250"/>
    </row>
    <row r="740" ht="15.75" customHeight="1">
      <c r="C740" s="250"/>
    </row>
    <row r="741" ht="15.75" customHeight="1">
      <c r="C741" s="250"/>
    </row>
    <row r="742" ht="15.75" customHeight="1">
      <c r="C742" s="250"/>
    </row>
    <row r="743" ht="15.75" customHeight="1">
      <c r="C743" s="250"/>
    </row>
    <row r="744" ht="15.75" customHeight="1">
      <c r="C744" s="250"/>
    </row>
    <row r="745" ht="15.75" customHeight="1">
      <c r="C745" s="250"/>
    </row>
    <row r="746" ht="15.75" customHeight="1">
      <c r="C746" s="250"/>
    </row>
    <row r="747" ht="15.75" customHeight="1">
      <c r="C747" s="250"/>
    </row>
    <row r="748" ht="15.75" customHeight="1">
      <c r="C748" s="250"/>
    </row>
    <row r="749" ht="15.75" customHeight="1">
      <c r="C749" s="250"/>
    </row>
    <row r="750" ht="15.75" customHeight="1">
      <c r="C750" s="250"/>
    </row>
    <row r="751" ht="15.75" customHeight="1">
      <c r="C751" s="250"/>
    </row>
    <row r="752" ht="15.75" customHeight="1">
      <c r="C752" s="250"/>
    </row>
    <row r="753" ht="15.75" customHeight="1">
      <c r="C753" s="250"/>
    </row>
    <row r="754" ht="15.75" customHeight="1">
      <c r="C754" s="250"/>
    </row>
    <row r="755" ht="15.75" customHeight="1">
      <c r="C755" s="250"/>
    </row>
    <row r="756" ht="15.75" customHeight="1">
      <c r="C756" s="250"/>
    </row>
    <row r="757" ht="15.75" customHeight="1">
      <c r="C757" s="250"/>
    </row>
    <row r="758" ht="15.75" customHeight="1">
      <c r="C758" s="250"/>
    </row>
    <row r="759" ht="15.75" customHeight="1">
      <c r="C759" s="250"/>
    </row>
    <row r="760" ht="15.75" customHeight="1">
      <c r="C760" s="250"/>
    </row>
    <row r="761" ht="15.75" customHeight="1">
      <c r="C761" s="250"/>
    </row>
    <row r="762" ht="15.75" customHeight="1">
      <c r="C762" s="250"/>
    </row>
    <row r="763" ht="15.75" customHeight="1">
      <c r="C763" s="250"/>
    </row>
    <row r="764" ht="15.75" customHeight="1">
      <c r="C764" s="250"/>
    </row>
    <row r="765" ht="15.75" customHeight="1">
      <c r="C765" s="250"/>
    </row>
    <row r="766" ht="15.75" customHeight="1">
      <c r="C766" s="250"/>
    </row>
    <row r="767" ht="15.75" customHeight="1">
      <c r="C767" s="250"/>
    </row>
    <row r="768" ht="15.75" customHeight="1">
      <c r="C768" s="250"/>
    </row>
    <row r="769" ht="15.75" customHeight="1">
      <c r="C769" s="250"/>
    </row>
    <row r="770" ht="15.75" customHeight="1">
      <c r="C770" s="250"/>
    </row>
    <row r="771" ht="15.75" customHeight="1">
      <c r="C771" s="250"/>
    </row>
    <row r="772" ht="15.75" customHeight="1">
      <c r="C772" s="250"/>
    </row>
    <row r="773" ht="15.75" customHeight="1">
      <c r="C773" s="250"/>
    </row>
    <row r="774" ht="15.75" customHeight="1">
      <c r="C774" s="250"/>
    </row>
    <row r="775" ht="15.75" customHeight="1">
      <c r="C775" s="250"/>
    </row>
    <row r="776" ht="15.75" customHeight="1">
      <c r="C776" s="250"/>
    </row>
    <row r="777" ht="15.75" customHeight="1">
      <c r="C777" s="250"/>
    </row>
    <row r="778" ht="15.75" customHeight="1">
      <c r="C778" s="250"/>
    </row>
    <row r="779" ht="15.75" customHeight="1">
      <c r="C779" s="250"/>
    </row>
    <row r="780" ht="15.75" customHeight="1">
      <c r="C780" s="250"/>
    </row>
    <row r="781" ht="15.75" customHeight="1">
      <c r="C781" s="250"/>
    </row>
    <row r="782" ht="15.75" customHeight="1">
      <c r="C782" s="250"/>
    </row>
    <row r="783" ht="15.75" customHeight="1">
      <c r="C783" s="250"/>
    </row>
    <row r="784" ht="15.75" customHeight="1">
      <c r="C784" s="250"/>
    </row>
    <row r="785" ht="15.75" customHeight="1">
      <c r="C785" s="250"/>
    </row>
    <row r="786" ht="15.75" customHeight="1">
      <c r="C786" s="250"/>
    </row>
    <row r="787" ht="15.75" customHeight="1">
      <c r="C787" s="250"/>
    </row>
    <row r="788" ht="15.75" customHeight="1">
      <c r="C788" s="250"/>
    </row>
    <row r="789" ht="15.75" customHeight="1">
      <c r="C789" s="250"/>
    </row>
    <row r="790" ht="15.75" customHeight="1">
      <c r="C790" s="250"/>
    </row>
    <row r="791" ht="15.75" customHeight="1">
      <c r="C791" s="250"/>
    </row>
    <row r="792" ht="15.75" customHeight="1">
      <c r="C792" s="250"/>
    </row>
    <row r="793" ht="15.75" customHeight="1">
      <c r="C793" s="250"/>
    </row>
    <row r="794" ht="15.75" customHeight="1">
      <c r="C794" s="250"/>
    </row>
    <row r="795" ht="15.75" customHeight="1">
      <c r="C795" s="250"/>
    </row>
    <row r="796" ht="15.75" customHeight="1">
      <c r="C796" s="250"/>
    </row>
    <row r="797" ht="15.75" customHeight="1">
      <c r="C797" s="250"/>
    </row>
    <row r="798" ht="15.75" customHeight="1">
      <c r="C798" s="250"/>
    </row>
    <row r="799" ht="15.75" customHeight="1">
      <c r="C799" s="250"/>
    </row>
    <row r="800" ht="15.75" customHeight="1">
      <c r="C800" s="250"/>
    </row>
    <row r="801" ht="15.75" customHeight="1">
      <c r="C801" s="250"/>
    </row>
    <row r="802" ht="15.75" customHeight="1">
      <c r="C802" s="250"/>
    </row>
    <row r="803" ht="15.75" customHeight="1">
      <c r="C803" s="250"/>
    </row>
    <row r="804" ht="15.75" customHeight="1">
      <c r="C804" s="250"/>
    </row>
    <row r="805" ht="15.75" customHeight="1">
      <c r="C805" s="250"/>
    </row>
    <row r="806" ht="15.75" customHeight="1">
      <c r="C806" s="250"/>
    </row>
    <row r="807" ht="15.75" customHeight="1">
      <c r="C807" s="250"/>
    </row>
    <row r="808" ht="15.75" customHeight="1">
      <c r="C808" s="250"/>
    </row>
    <row r="809" ht="15.75" customHeight="1">
      <c r="C809" s="250"/>
    </row>
    <row r="810" ht="15.75" customHeight="1">
      <c r="C810" s="250"/>
    </row>
    <row r="811" ht="15.75" customHeight="1">
      <c r="C811" s="250"/>
    </row>
    <row r="812" ht="15.75" customHeight="1">
      <c r="C812" s="250"/>
    </row>
    <row r="813" ht="15.75" customHeight="1">
      <c r="C813" s="250"/>
    </row>
    <row r="814" ht="15.75" customHeight="1">
      <c r="C814" s="250"/>
    </row>
    <row r="815" ht="15.75" customHeight="1">
      <c r="C815" s="250"/>
    </row>
    <row r="816" ht="15.75" customHeight="1">
      <c r="C816" s="250"/>
    </row>
    <row r="817" ht="15.75" customHeight="1">
      <c r="C817" s="250"/>
    </row>
    <row r="818" ht="15.75" customHeight="1">
      <c r="C818" s="250"/>
    </row>
    <row r="819" ht="15.75" customHeight="1">
      <c r="C819" s="250"/>
    </row>
    <row r="820" ht="15.75" customHeight="1">
      <c r="C820" s="250"/>
    </row>
    <row r="821" ht="15.75" customHeight="1">
      <c r="C821" s="250"/>
    </row>
    <row r="822" ht="15.75" customHeight="1">
      <c r="C822" s="250"/>
    </row>
    <row r="823" ht="15.75" customHeight="1">
      <c r="C823" s="250"/>
    </row>
    <row r="824" ht="15.75" customHeight="1">
      <c r="C824" s="250"/>
    </row>
    <row r="825" ht="15.75" customHeight="1">
      <c r="C825" s="250"/>
    </row>
    <row r="826" ht="15.75" customHeight="1">
      <c r="C826" s="250"/>
    </row>
    <row r="827" ht="15.75" customHeight="1">
      <c r="C827" s="250"/>
    </row>
    <row r="828" ht="15.75" customHeight="1">
      <c r="C828" s="250"/>
    </row>
    <row r="829" ht="15.75" customHeight="1">
      <c r="C829" s="250"/>
    </row>
    <row r="830" ht="15.75" customHeight="1">
      <c r="C830" s="250"/>
    </row>
    <row r="831" ht="15.75" customHeight="1">
      <c r="C831" s="250"/>
    </row>
    <row r="832" ht="15.75" customHeight="1">
      <c r="C832" s="250"/>
    </row>
    <row r="833" ht="15.75" customHeight="1">
      <c r="C833" s="250"/>
    </row>
    <row r="834" ht="15.75" customHeight="1">
      <c r="C834" s="250"/>
    </row>
    <row r="835" ht="15.75" customHeight="1">
      <c r="C835" s="250"/>
    </row>
    <row r="836" ht="15.75" customHeight="1">
      <c r="C836" s="250"/>
    </row>
    <row r="837" ht="15.75" customHeight="1">
      <c r="C837" s="250"/>
    </row>
    <row r="838" ht="15.75" customHeight="1">
      <c r="C838" s="250"/>
    </row>
    <row r="839" ht="15.75" customHeight="1">
      <c r="C839" s="250"/>
    </row>
    <row r="840" ht="15.75" customHeight="1">
      <c r="C840" s="250"/>
    </row>
    <row r="841" ht="15.75" customHeight="1">
      <c r="C841" s="250"/>
    </row>
    <row r="842" ht="15.75" customHeight="1">
      <c r="C842" s="250"/>
    </row>
    <row r="843" ht="15.75" customHeight="1">
      <c r="C843" s="250"/>
    </row>
    <row r="844" ht="15.75" customHeight="1">
      <c r="C844" s="250"/>
    </row>
    <row r="845" ht="15.75" customHeight="1">
      <c r="C845" s="250"/>
    </row>
    <row r="846" ht="15.75" customHeight="1">
      <c r="C846" s="250"/>
    </row>
    <row r="847" ht="15.75" customHeight="1">
      <c r="C847" s="250"/>
    </row>
    <row r="848" ht="15.75" customHeight="1">
      <c r="C848" s="250"/>
    </row>
    <row r="849" ht="15.75" customHeight="1">
      <c r="C849" s="250"/>
    </row>
    <row r="850" ht="15.75" customHeight="1">
      <c r="C850" s="250"/>
    </row>
    <row r="851" ht="15.75" customHeight="1">
      <c r="C851" s="250"/>
    </row>
    <row r="852" ht="15.75" customHeight="1">
      <c r="C852" s="250"/>
    </row>
    <row r="853" ht="15.75" customHeight="1">
      <c r="C853" s="250"/>
    </row>
    <row r="854" ht="15.75" customHeight="1">
      <c r="C854" s="250"/>
    </row>
    <row r="855" ht="15.75" customHeight="1">
      <c r="C855" s="250"/>
    </row>
    <row r="856" ht="15.75" customHeight="1">
      <c r="C856" s="250"/>
    </row>
    <row r="857" ht="15.75" customHeight="1">
      <c r="C857" s="250"/>
    </row>
    <row r="858" ht="15.75" customHeight="1">
      <c r="C858" s="250"/>
    </row>
    <row r="859" ht="15.75" customHeight="1">
      <c r="C859" s="250"/>
    </row>
    <row r="860" ht="15.75" customHeight="1">
      <c r="C860" s="250"/>
    </row>
    <row r="861" ht="15.75" customHeight="1">
      <c r="C861" s="250"/>
    </row>
    <row r="862" ht="15.75" customHeight="1">
      <c r="C862" s="250"/>
    </row>
    <row r="863" ht="15.75" customHeight="1">
      <c r="C863" s="250"/>
    </row>
    <row r="864" ht="15.75" customHeight="1">
      <c r="C864" s="250"/>
    </row>
    <row r="865" ht="15.75" customHeight="1">
      <c r="C865" s="250"/>
    </row>
    <row r="866" ht="15.75" customHeight="1">
      <c r="C866" s="250"/>
    </row>
    <row r="867" ht="15.75" customHeight="1">
      <c r="C867" s="250"/>
    </row>
    <row r="868" ht="15.75" customHeight="1">
      <c r="C868" s="250"/>
    </row>
    <row r="869" ht="15.75" customHeight="1">
      <c r="C869" s="250"/>
    </row>
    <row r="870" ht="15.75" customHeight="1">
      <c r="C870" s="250"/>
    </row>
    <row r="871" ht="15.75" customHeight="1">
      <c r="C871" s="250"/>
    </row>
    <row r="872" ht="15.75" customHeight="1">
      <c r="C872" s="250"/>
    </row>
    <row r="873" ht="15.75" customHeight="1">
      <c r="C873" s="250"/>
    </row>
    <row r="874" ht="15.75" customHeight="1">
      <c r="C874" s="250"/>
    </row>
    <row r="875" ht="15.75" customHeight="1">
      <c r="C875" s="250"/>
    </row>
    <row r="876" ht="15.75" customHeight="1">
      <c r="C876" s="250"/>
    </row>
    <row r="877" ht="15.75" customHeight="1">
      <c r="C877" s="250"/>
    </row>
    <row r="878" ht="15.75" customHeight="1">
      <c r="C878" s="250"/>
    </row>
    <row r="879" ht="15.75" customHeight="1">
      <c r="C879" s="250"/>
    </row>
    <row r="880" ht="15.75" customHeight="1">
      <c r="C880" s="250"/>
    </row>
    <row r="881" ht="15.75" customHeight="1">
      <c r="C881" s="250"/>
    </row>
    <row r="882" ht="15.75" customHeight="1">
      <c r="C882" s="250"/>
    </row>
    <row r="883" ht="15.75" customHeight="1">
      <c r="C883" s="250"/>
    </row>
    <row r="884" ht="15.75" customHeight="1">
      <c r="C884" s="250"/>
    </row>
    <row r="885" ht="15.75" customHeight="1">
      <c r="C885" s="250"/>
    </row>
    <row r="886" ht="15.75" customHeight="1">
      <c r="C886" s="250"/>
    </row>
    <row r="887" ht="15.75" customHeight="1">
      <c r="C887" s="250"/>
    </row>
    <row r="888" ht="15.75" customHeight="1">
      <c r="C888" s="250"/>
    </row>
    <row r="889" ht="15.75" customHeight="1">
      <c r="C889" s="250"/>
    </row>
    <row r="890" ht="15.75" customHeight="1">
      <c r="C890" s="250"/>
    </row>
    <row r="891" ht="15.75" customHeight="1">
      <c r="C891" s="250"/>
    </row>
    <row r="892" ht="15.75" customHeight="1">
      <c r="C892" s="250"/>
    </row>
    <row r="893" ht="15.75" customHeight="1">
      <c r="C893" s="250"/>
    </row>
    <row r="894" ht="15.75" customHeight="1">
      <c r="C894" s="250"/>
    </row>
    <row r="895" ht="15.75" customHeight="1">
      <c r="C895" s="250"/>
    </row>
    <row r="896" ht="15.75" customHeight="1">
      <c r="C896" s="250"/>
    </row>
    <row r="897" ht="15.75" customHeight="1">
      <c r="C897" s="250"/>
    </row>
    <row r="898" ht="15.75" customHeight="1">
      <c r="C898" s="250"/>
    </row>
    <row r="899" ht="15.75" customHeight="1">
      <c r="C899" s="250"/>
    </row>
    <row r="900" ht="15.75" customHeight="1">
      <c r="C900" s="250"/>
    </row>
    <row r="901" ht="15.75" customHeight="1">
      <c r="C901" s="250"/>
    </row>
    <row r="902" ht="15.75" customHeight="1">
      <c r="C902" s="250"/>
    </row>
    <row r="903" ht="15.75" customHeight="1">
      <c r="C903" s="250"/>
    </row>
    <row r="904" ht="15.75" customHeight="1">
      <c r="C904" s="250"/>
    </row>
    <row r="905" ht="15.75" customHeight="1">
      <c r="C905" s="250"/>
    </row>
    <row r="906" ht="15.75" customHeight="1">
      <c r="C906" s="250"/>
    </row>
    <row r="907" ht="15.75" customHeight="1">
      <c r="C907" s="250"/>
    </row>
    <row r="908" ht="15.75" customHeight="1">
      <c r="C908" s="250"/>
    </row>
    <row r="909" ht="15.75" customHeight="1">
      <c r="C909" s="250"/>
    </row>
    <row r="910" ht="15.75" customHeight="1">
      <c r="C910" s="250"/>
    </row>
    <row r="911" ht="15.75" customHeight="1">
      <c r="C911" s="250"/>
    </row>
    <row r="912" ht="15.75" customHeight="1">
      <c r="C912" s="250"/>
    </row>
    <row r="913" ht="15.75" customHeight="1">
      <c r="C913" s="250"/>
    </row>
    <row r="914" ht="15.75" customHeight="1">
      <c r="C914" s="250"/>
    </row>
    <row r="915" ht="15.75" customHeight="1">
      <c r="C915" s="250"/>
    </row>
    <row r="916" ht="15.75" customHeight="1">
      <c r="C916" s="250"/>
    </row>
    <row r="917" ht="15.75" customHeight="1">
      <c r="C917" s="250"/>
    </row>
    <row r="918" ht="15.75" customHeight="1">
      <c r="C918" s="250"/>
    </row>
    <row r="919" ht="15.75" customHeight="1">
      <c r="C919" s="250"/>
    </row>
    <row r="920" ht="15.75" customHeight="1">
      <c r="C920" s="250"/>
    </row>
    <row r="921" ht="15.75" customHeight="1">
      <c r="C921" s="250"/>
    </row>
    <row r="922" ht="15.75" customHeight="1">
      <c r="C922" s="250"/>
    </row>
    <row r="923" ht="15.75" customHeight="1">
      <c r="C923" s="250"/>
    </row>
    <row r="924" ht="15.75" customHeight="1">
      <c r="C924" s="250"/>
    </row>
    <row r="925" ht="15.75" customHeight="1">
      <c r="C925" s="250"/>
    </row>
    <row r="926" ht="15.75" customHeight="1">
      <c r="C926" s="250"/>
    </row>
    <row r="927" ht="15.75" customHeight="1">
      <c r="C927" s="250"/>
    </row>
    <row r="928" ht="15.75" customHeight="1">
      <c r="C928" s="250"/>
    </row>
    <row r="929" ht="15.75" customHeight="1">
      <c r="C929" s="250"/>
    </row>
    <row r="930" ht="15.75" customHeight="1">
      <c r="C930" s="250"/>
    </row>
    <row r="931" ht="15.75" customHeight="1">
      <c r="C931" s="250"/>
    </row>
    <row r="932" ht="15.75" customHeight="1">
      <c r="C932" s="250"/>
    </row>
    <row r="933" ht="15.75" customHeight="1">
      <c r="C933" s="250"/>
    </row>
    <row r="934" ht="15.75" customHeight="1">
      <c r="C934" s="250"/>
    </row>
    <row r="935" ht="15.75" customHeight="1">
      <c r="C935" s="250"/>
    </row>
    <row r="936" ht="15.75" customHeight="1">
      <c r="C936" s="250"/>
    </row>
    <row r="937" ht="15.75" customHeight="1">
      <c r="C937" s="250"/>
    </row>
    <row r="938" ht="15.75" customHeight="1">
      <c r="C938" s="250"/>
    </row>
    <row r="939" ht="15.75" customHeight="1">
      <c r="C939" s="250"/>
    </row>
    <row r="940" ht="15.75" customHeight="1">
      <c r="C940" s="250"/>
    </row>
    <row r="941" ht="15.75" customHeight="1">
      <c r="C941" s="250"/>
    </row>
    <row r="942" ht="15.75" customHeight="1">
      <c r="C942" s="250"/>
    </row>
    <row r="943" ht="15.75" customHeight="1">
      <c r="C943" s="250"/>
    </row>
    <row r="944" ht="15.75" customHeight="1">
      <c r="C944" s="250"/>
    </row>
    <row r="945" ht="15.75" customHeight="1">
      <c r="C945" s="250"/>
    </row>
    <row r="946" ht="15.75" customHeight="1">
      <c r="C946" s="250"/>
    </row>
    <row r="947" ht="15.75" customHeight="1">
      <c r="C947" s="250"/>
    </row>
    <row r="948" ht="15.75" customHeight="1">
      <c r="C948" s="250"/>
    </row>
    <row r="949" ht="15.75" customHeight="1">
      <c r="C949" s="250"/>
    </row>
    <row r="950" ht="15.75" customHeight="1">
      <c r="C950" s="250"/>
    </row>
    <row r="951" ht="15.75" customHeight="1">
      <c r="C951" s="250"/>
    </row>
    <row r="952" ht="15.75" customHeight="1">
      <c r="C952" s="250"/>
    </row>
    <row r="953" ht="15.75" customHeight="1">
      <c r="C953" s="250"/>
    </row>
    <row r="954" ht="15.75" customHeight="1">
      <c r="C954" s="250"/>
    </row>
    <row r="955" ht="15.75" customHeight="1">
      <c r="C955" s="250"/>
    </row>
    <row r="956" ht="15.75" customHeight="1">
      <c r="C956" s="250"/>
    </row>
    <row r="957" ht="15.75" customHeight="1">
      <c r="C957" s="250"/>
    </row>
    <row r="958" ht="15.75" customHeight="1">
      <c r="C958" s="250"/>
    </row>
    <row r="959" ht="15.75" customHeight="1">
      <c r="C959" s="250"/>
    </row>
    <row r="960" ht="15.75" customHeight="1">
      <c r="C960" s="250"/>
    </row>
    <row r="961" ht="15.75" customHeight="1">
      <c r="C961" s="250"/>
    </row>
    <row r="962" ht="15.75" customHeight="1">
      <c r="C962" s="250"/>
    </row>
    <row r="963" ht="15.75" customHeight="1">
      <c r="C963" s="250"/>
    </row>
    <row r="964" ht="15.75" customHeight="1">
      <c r="C964" s="250"/>
    </row>
    <row r="965" ht="15.75" customHeight="1">
      <c r="C965" s="250"/>
    </row>
    <row r="966" ht="15.75" customHeight="1">
      <c r="C966" s="250"/>
    </row>
    <row r="967" ht="15.75" customHeight="1">
      <c r="C967" s="250"/>
    </row>
    <row r="968" ht="15.75" customHeight="1">
      <c r="C968" s="250"/>
    </row>
    <row r="969" ht="15.75" customHeight="1">
      <c r="C969" s="250"/>
    </row>
    <row r="970" ht="15.75" customHeight="1">
      <c r="C970" s="250"/>
    </row>
    <row r="971" ht="15.75" customHeight="1">
      <c r="C971" s="250"/>
    </row>
    <row r="972" ht="15.75" customHeight="1">
      <c r="C972" s="250"/>
    </row>
    <row r="973" ht="15.75" customHeight="1">
      <c r="C973" s="250"/>
    </row>
    <row r="974" ht="15.75" customHeight="1">
      <c r="C974" s="250"/>
    </row>
    <row r="975" ht="15.75" customHeight="1">
      <c r="C975" s="250"/>
    </row>
    <row r="976" ht="15.75" customHeight="1">
      <c r="C976" s="250"/>
    </row>
    <row r="977" ht="15.75" customHeight="1">
      <c r="C977" s="250"/>
    </row>
    <row r="978" ht="15.75" customHeight="1">
      <c r="C978" s="250"/>
    </row>
    <row r="979" ht="15.75" customHeight="1">
      <c r="C979" s="250"/>
    </row>
    <row r="980" ht="15.75" customHeight="1">
      <c r="C980" s="250"/>
    </row>
    <row r="981" ht="15.75" customHeight="1">
      <c r="C981" s="250"/>
    </row>
    <row r="982" ht="15.75" customHeight="1">
      <c r="C982" s="250"/>
    </row>
    <row r="983" ht="15.75" customHeight="1">
      <c r="C983" s="250"/>
    </row>
    <row r="984" ht="15.75" customHeight="1">
      <c r="C984" s="250"/>
    </row>
    <row r="985" ht="15.75" customHeight="1">
      <c r="C985" s="250"/>
    </row>
    <row r="986" ht="15.75" customHeight="1">
      <c r="C986" s="250"/>
    </row>
    <row r="987" ht="15.75" customHeight="1">
      <c r="C987" s="250"/>
    </row>
    <row r="988" ht="15.75" customHeight="1">
      <c r="C988" s="250"/>
    </row>
    <row r="989" ht="15.75" customHeight="1">
      <c r="C989" s="250"/>
    </row>
    <row r="990" ht="15.75" customHeight="1">
      <c r="C990" s="250"/>
    </row>
    <row r="991" ht="15.75" customHeight="1">
      <c r="C991" s="250"/>
    </row>
    <row r="992" ht="15.75" customHeight="1">
      <c r="C992" s="250"/>
    </row>
    <row r="993" ht="15.75" customHeight="1">
      <c r="C993" s="250"/>
    </row>
    <row r="994" ht="15.75" customHeight="1">
      <c r="C994" s="250"/>
    </row>
    <row r="995" ht="15.75" customHeight="1">
      <c r="C995" s="250"/>
    </row>
    <row r="996" ht="15.75" customHeight="1">
      <c r="C996" s="250"/>
    </row>
    <row r="997" ht="15.75" customHeight="1">
      <c r="C997" s="250"/>
    </row>
    <row r="998" ht="15.75" customHeight="1">
      <c r="C998" s="250"/>
    </row>
    <row r="999" ht="15.75" customHeight="1">
      <c r="C999" s="250"/>
    </row>
    <row r="1000" ht="15.75" customHeight="1">
      <c r="C1000" s="250"/>
    </row>
    <row r="1001" ht="15.75" customHeight="1">
      <c r="C1001" s="250"/>
    </row>
    <row r="1002" ht="15.75" customHeight="1">
      <c r="C1002" s="250"/>
    </row>
  </sheetData>
  <mergeCells count="2">
    <mergeCell ref="G40:H40"/>
    <mergeCell ref="G41:H41"/>
  </mergeCells>
  <printOptions/>
  <pageMargins bottom="0.75" footer="0.0" header="0.0" left="0.7" right="0.7" top="0.75"/>
  <pageSetup orientation="landscape"/>
  <drawing r:id="rId1"/>
</worksheet>
</file>