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BOVqGkGFt1VYaLTKGGVHuAq4y1YIzpr0jHyaOdBFY9A="/>
    </ext>
  </extLst>
</workbook>
</file>

<file path=xl/sharedStrings.xml><?xml version="1.0" encoding="utf-8"?>
<sst xmlns="http://schemas.openxmlformats.org/spreadsheetml/2006/main" count="448" uniqueCount="153">
  <si>
    <t xml:space="preserve"> </t>
  </si>
  <si>
    <t>ABRIL 24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</si>
  <si>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</si>
  <si>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</si>
  <si>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</si>
  <si>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</si>
  <si>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</si>
  <si>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</si>
  <si>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</si>
  <si>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</si>
  <si>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</si>
  <si>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</si>
  <si>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</si>
  <si>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</si>
  <si>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</si>
  <si>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</si>
  <si>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</si>
  <si>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</si>
  <si>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don pedro</t>
  </si>
  <si>
    <t>SOLO IMPORTACIONES</t>
  </si>
  <si>
    <t>lavadero</t>
  </si>
  <si>
    <t>perroti</t>
  </si>
  <si>
    <t>toti</t>
  </si>
  <si>
    <t>vale gabriela miguelli</t>
  </si>
  <si>
    <t>15-4 pago cliente julian mp en delivery</t>
  </si>
  <si>
    <t>vale alberto carril</t>
  </si>
  <si>
    <t>muzza</t>
  </si>
  <si>
    <t>hielo</t>
  </si>
  <si>
    <t>franco trab noli</t>
  </si>
  <si>
    <t>extra noli</t>
  </si>
  <si>
    <t>vale ledezma damian</t>
  </si>
  <si>
    <t>vale diego eguizabal</t>
  </si>
  <si>
    <t>extra paolo</t>
  </si>
  <si>
    <t>extra orlando</t>
  </si>
  <si>
    <t>vale vizioli luis</t>
  </si>
  <si>
    <t>vale cervi patricio</t>
  </si>
  <si>
    <t xml:space="preserve">party pack </t>
  </si>
  <si>
    <t>verdura</t>
  </si>
  <si>
    <t>canavessi</t>
  </si>
  <si>
    <t>champi</t>
  </si>
  <si>
    <t>tapas</t>
  </si>
  <si>
    <t>ajo</t>
  </si>
  <si>
    <t>vazquez</t>
  </si>
  <si>
    <t>vale paolo perez</t>
  </si>
  <si>
    <t>vale pablo noli</t>
  </si>
  <si>
    <t>libreria</t>
  </si>
  <si>
    <t>super</t>
  </si>
  <si>
    <t>juliver 4-4</t>
  </si>
  <si>
    <t>preservar</t>
  </si>
  <si>
    <t>aceite</t>
  </si>
  <si>
    <t>vale marcelo pastrana</t>
  </si>
  <si>
    <t>a caja grande</t>
  </si>
  <si>
    <t>alquiler pizza</t>
  </si>
  <si>
    <t>vale nuñez orlando</t>
  </si>
  <si>
    <t>vale fede correa</t>
  </si>
  <si>
    <t>vale machado magaly</t>
  </si>
  <si>
    <t>precursor</t>
  </si>
  <si>
    <t>vale fede medina</t>
  </si>
  <si>
    <t>anulo pedido 115220</t>
  </si>
  <si>
    <t>anulo pedido 291453</t>
  </si>
  <si>
    <t>VTA TOTAL</t>
  </si>
  <si>
    <t>vta tarjeta</t>
  </si>
  <si>
    <t>premium meat</t>
  </si>
  <si>
    <t>vta efectivo</t>
  </si>
  <si>
    <t xml:space="preserve">franco trab </t>
  </si>
  <si>
    <t>vale marcelo miguelli</t>
  </si>
  <si>
    <t>paolo trabajo 2 francos</t>
  </si>
  <si>
    <t>repetido 72461</t>
  </si>
  <si>
    <t>off</t>
  </si>
  <si>
    <t>vale jorge rodriguez</t>
  </si>
  <si>
    <t>vale aldana cocco</t>
  </si>
  <si>
    <t>noly</t>
  </si>
  <si>
    <t>repetido 72724</t>
  </si>
  <si>
    <t>30790 pago</t>
  </si>
  <si>
    <t>vale gustavo conde</t>
  </si>
  <si>
    <t>repetido 115712</t>
  </si>
  <si>
    <t>pedido cancelado 15699</t>
  </si>
  <si>
    <t>anula pedido 115751</t>
  </si>
  <si>
    <t>vale carlos gonzalez</t>
  </si>
  <si>
    <t>vale mario mondragon</t>
  </si>
  <si>
    <t>vale leo pretel</t>
  </si>
  <si>
    <t>extra noly</t>
  </si>
  <si>
    <t>franco trabajado noli</t>
  </si>
  <si>
    <t>vale gamarra ludmila</t>
  </si>
  <si>
    <t>vale ailin gomez</t>
  </si>
  <si>
    <t>limpieza vidrios</t>
  </si>
  <si>
    <t>52370 pago solo</t>
  </si>
  <si>
    <t>vale guille campos</t>
  </si>
  <si>
    <t>juliver</t>
  </si>
  <si>
    <t>p repetido 115888</t>
  </si>
  <si>
    <t>repetido 73141</t>
  </si>
  <si>
    <t>repetido 73233</t>
  </si>
  <si>
    <t>vale edgardo rios</t>
  </si>
  <si>
    <t>servilletas</t>
  </si>
  <si>
    <t>refrigeracion</t>
  </si>
  <si>
    <t>cancelo chelo 116354</t>
  </si>
  <si>
    <t>repetido 73589</t>
  </si>
  <si>
    <t>vale jonathan gonzalez</t>
  </si>
  <si>
    <t>ricardo</t>
  </si>
  <si>
    <t>repetido 73859</t>
  </si>
  <si>
    <t>anula pedido 73865</t>
  </si>
  <si>
    <t>anula pedido 73870</t>
  </si>
  <si>
    <t>cancelo pedido 116655</t>
  </si>
  <si>
    <t>anula pedido 116678</t>
  </si>
  <si>
    <t>vale javier fernandez</t>
  </si>
  <si>
    <t>pedido 116703</t>
  </si>
  <si>
    <t>tomate</t>
  </si>
  <si>
    <t>MARZO 24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</si>
  <si>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</si>
  <si>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</si>
  <si>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</si>
  <si>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</si>
  <si>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</si>
  <si>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</si>
  <si>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</si>
  <si>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</si>
  <si>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</si>
  <si>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RAPPI</t>
  </si>
  <si>
    <t>CABAL</t>
  </si>
  <si>
    <t>pedido ya tj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</si>
  <si>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</si>
  <si>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</si>
  <si>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</si>
  <si>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</si>
  <si>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</si>
  <si>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</si>
  <si>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</si>
  <si>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</si>
  <si>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</si>
  <si>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</si>
  <si>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</si>
  <si>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>marzo 24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</si>
  <si>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</si>
  <si>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</si>
  <si>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</si>
  <si>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</si>
  <si>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</si>
  <si>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</si>
  <si>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</si>
  <si>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</si>
  <si>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</si>
  <si>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</si>
  <si>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</si>
  <si>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</si>
  <si>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</si>
  <si>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</si>
  <si>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</si>
  <si>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</si>
  <si>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</si>
  <si>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</si>
  <si>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</si>
  <si>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</si>
  <si>
    <t>miércoles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</si>
</sst>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[$$]#,##0"/>
    <numFmt numFmtId="173" formatCode="dd/mm"/>
    <numFmt numFmtId="174" formatCode="M/d/yyyy"/>
    <numFmt numFmtId="175" formatCode="d/m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b/>
      <sz val="10.0"/>
      <color rgb="FF202124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color rgb="FF000000"/>
      <name val="Arial"/>
    </font>
    <font>
      <sz val="10.0"/>
      <color rgb="FF000000"/>
      <name val="Arial"/>
    </font>
    <font>
      <sz val="10.0"/>
      <color rgb="FFDD0806"/>
      <name val="Arial"/>
    </font>
    <font>
      <color theme="1"/>
      <name val="Calibri"/>
      <scheme val="minor"/>
    </font>
    <font>
      <color theme="1"/>
      <name val="Arial"/>
    </font>
    <font/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</border>
    <border>
      <left/>
      <right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/>
    </xf>
    <xf borderId="0" fillId="0" fontId="4" numFmtId="169" xfId="0" applyFont="1" applyNumberFormat="1"/>
    <xf borderId="2" fillId="16" fontId="4" numFmtId="167" xfId="0" applyAlignment="1" applyBorder="1" applyFont="1" applyNumberFormat="1">
      <alignment readingOrder="0"/>
    </xf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1" fillId="4" fontId="8" numFmtId="164" xfId="0" applyAlignment="1" applyBorder="1" applyFont="1" applyNumberFormat="1">
      <alignment horizontal="center"/>
    </xf>
    <xf borderId="5" fillId="0" fontId="4" numFmtId="0" xfId="0" applyBorder="1" applyFon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 readingOrder="0"/>
    </xf>
    <xf borderId="8" fillId="16" fontId="4" numFmtId="164" xfId="0" applyAlignment="1" applyBorder="1" applyFont="1" applyNumberFormat="1">
      <alignment readingOrder="0"/>
    </xf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Border="1" applyFont="1" applyNumberFormat="1"/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 readingOrder="0"/>
    </xf>
    <xf borderId="11" fillId="12" fontId="4" numFmtId="0" xfId="0" applyAlignment="1" applyBorder="1" applyFont="1">
      <alignment readingOrder="0"/>
    </xf>
    <xf borderId="2" fillId="16" fontId="4" numFmtId="16" xfId="0" applyAlignment="1" applyBorder="1" applyFont="1" applyNumberFormat="1">
      <alignment horizontal="center"/>
    </xf>
    <xf borderId="8" fillId="0" fontId="4" numFmtId="0" xfId="0" applyAlignment="1" applyBorder="1" applyFont="1">
      <alignment readingOrder="0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Alignment="1" applyBorder="1" applyFont="1" applyNumberFormat="1">
      <alignment readingOrder="0"/>
    </xf>
    <xf borderId="12" fillId="16" fontId="4" numFmtId="164" xfId="0" applyAlignment="1" applyBorder="1" applyFont="1" applyNumberFormat="1">
      <alignment readingOrder="0"/>
    </xf>
    <xf borderId="7" fillId="0" fontId="4" numFmtId="164" xfId="0" applyBorder="1" applyFont="1" applyNumberFormat="1"/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 readingOrder="0"/>
    </xf>
    <xf borderId="9" fillId="16" fontId="4" numFmtId="164" xfId="0" applyAlignment="1" applyBorder="1" applyFont="1" applyNumberFormat="1">
      <alignment readingOrder="0"/>
    </xf>
    <xf borderId="8" fillId="4" fontId="4" numFmtId="166" xfId="0" applyBorder="1" applyFont="1" applyNumberFormat="1"/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166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7" fillId="16" fontId="4" numFmtId="164" xfId="0" applyBorder="1" applyFont="1" applyNumberFormat="1"/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4" fillId="16" fontId="4" numFmtId="164" xfId="0" applyBorder="1" applyFont="1" applyNumberFormat="1"/>
    <xf borderId="8" fillId="16" fontId="4" numFmtId="170" xfId="0" applyBorder="1" applyFont="1" applyNumberFormat="1"/>
    <xf borderId="9" fillId="16" fontId="4" numFmtId="164" xfId="0" applyBorder="1" applyFont="1" applyNumberFormat="1"/>
    <xf borderId="0" fillId="16" fontId="4" numFmtId="164" xfId="0" applyAlignment="1" applyFont="1" applyNumberFormat="1">
      <alignment readingOrder="0"/>
    </xf>
    <xf borderId="14" fillId="16" fontId="4" numFmtId="164" xfId="0" applyBorder="1" applyFont="1" applyNumberFormat="1"/>
    <xf borderId="2" fillId="16" fontId="4" numFmtId="169" xfId="0" applyBorder="1" applyFont="1" applyNumberFormat="1"/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5" fillId="16" fontId="4" numFmtId="167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5" fillId="16" fontId="8" numFmtId="170" xfId="0" applyBorder="1" applyFont="1" applyNumberFormat="1"/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8" fillId="16" fontId="4" numFmtId="169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8" numFmtId="167" xfId="0" applyAlignment="1" applyBorder="1" applyFont="1" applyNumberFormat="1">
      <alignment readingOrder="0"/>
    </xf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72" xfId="0" applyAlignment="1" applyFont="1" applyNumberFormat="1">
      <alignment readingOrder="0"/>
    </xf>
    <xf borderId="8" fillId="0" fontId="4" numFmtId="173" xfId="0" applyAlignment="1" applyBorder="1" applyFont="1" applyNumberFormat="1">
      <alignment readingOrder="0"/>
    </xf>
    <xf borderId="5" fillId="16" fontId="4" numFmtId="170" xfId="0" applyBorder="1" applyFont="1" applyNumberFormat="1"/>
    <xf borderId="8" fillId="0" fontId="4" numFmtId="168" xfId="0" applyBorder="1" applyFont="1" applyNumberFormat="1"/>
    <xf borderId="4" fillId="16" fontId="9" numFmtId="164" xfId="0" applyAlignment="1" applyBorder="1" applyFont="1" applyNumberFormat="1">
      <alignment readingOrder="0"/>
    </xf>
    <xf borderId="15" fillId="16" fontId="4" numFmtId="0" xfId="0" applyAlignment="1" applyBorder="1" applyFont="1">
      <alignment horizontal="center"/>
    </xf>
    <xf borderId="1" fillId="4" fontId="4" numFmtId="164" xfId="0" applyAlignment="1" applyBorder="1" applyFont="1" applyNumberFormat="1">
      <alignment horizontal="center" readingOrder="0"/>
    </xf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19" fillId="12" fontId="4" numFmtId="167" xfId="0" applyBorder="1" applyFont="1" applyNumberFormat="1"/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4" numFmtId="167" xfId="0" applyAlignment="1" applyBorder="1" applyFont="1" applyNumberFormat="1">
      <alignment readingOrder="0"/>
    </xf>
    <xf borderId="19" fillId="16" fontId="10" numFmtId="167" xfId="0" applyBorder="1" applyFont="1" applyNumberFormat="1"/>
    <xf borderId="16" fillId="16" fontId="10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9" fillId="16" fontId="8" numFmtId="164" xfId="0" applyAlignment="1" applyBorder="1" applyFont="1" applyNumberFormat="1">
      <alignment readingOrder="0"/>
    </xf>
    <xf borderId="9" fillId="16" fontId="8" numFmtId="164" xfId="0" applyBorder="1" applyFont="1" applyNumberFormat="1"/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Border="1" applyFont="1" applyNumberFormat="1"/>
    <xf borderId="27" fillId="16" fontId="4" numFmtId="168" xfId="0" applyAlignment="1" applyBorder="1" applyFont="1" applyNumberFormat="1">
      <alignment horizontal="center"/>
    </xf>
    <xf borderId="16" fillId="16" fontId="4" numFmtId="169" xfId="0" applyBorder="1" applyFont="1" applyNumberFormat="1"/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Alignment="1" applyBorder="1" applyFont="1" applyNumberFormat="1">
      <alignment readingOrder="0"/>
    </xf>
    <xf borderId="2" fillId="16" fontId="4" numFmtId="169" xfId="0" applyAlignment="1" applyBorder="1" applyFont="1" applyNumberFormat="1">
      <alignment readingOrder="0"/>
    </xf>
    <xf borderId="0" fillId="0" fontId="11" numFmtId="0" xfId="0" applyFont="1"/>
    <xf borderId="2" fillId="16" fontId="4" numFmtId="171" xfId="0" applyBorder="1" applyFont="1" applyNumberFormat="1"/>
    <xf borderId="2" fillId="16" fontId="4" numFmtId="170" xfId="0" applyBorder="1" applyFont="1" applyNumberFormat="1"/>
    <xf borderId="2" fillId="16" fontId="4" numFmtId="167" xfId="0" applyAlignment="1" applyBorder="1" applyFont="1" applyNumberFormat="1">
      <alignment horizontal="center" readingOrder="0"/>
    </xf>
    <xf borderId="2" fillId="16" fontId="4" numFmtId="167" xfId="0" applyAlignment="1" applyBorder="1" applyFont="1" applyNumberFormat="1">
      <alignment horizontal="center"/>
    </xf>
    <xf borderId="2" fillId="16" fontId="4" numFmtId="170" xfId="0" applyAlignment="1" applyBorder="1" applyFont="1" applyNumberFormat="1">
      <alignment horizontal="center" readingOrder="0"/>
    </xf>
    <xf borderId="2" fillId="16" fontId="4" numFmtId="171" xfId="0" applyAlignment="1" applyBorder="1" applyFont="1" applyNumberFormat="1">
      <alignment readingOrder="0"/>
    </xf>
    <xf borderId="2" fillId="16" fontId="4" numFmtId="170" xfId="0" applyAlignment="1" applyBorder="1" applyFont="1" applyNumberFormat="1">
      <alignment readingOrder="0"/>
    </xf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3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4" fontId="12" numFmtId="0" xfId="0" applyAlignment="1" applyBorder="1" applyFont="1">
      <alignment vertical="bottom"/>
    </xf>
    <xf borderId="2" fillId="13" fontId="13" numFmtId="16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horizontal="center" readingOrder="0"/>
    </xf>
    <xf borderId="2" fillId="16" fontId="13" numFmtId="164" xfId="0" applyAlignment="1" applyBorder="1" applyFont="1" applyNumberFormat="1">
      <alignment readingOrder="0"/>
    </xf>
    <xf borderId="2" fillId="16" fontId="13" numFmtId="164" xfId="0" applyAlignment="1" applyBorder="1" applyFont="1" applyNumberFormat="1">
      <alignment horizontal="center"/>
    </xf>
    <xf borderId="2" fillId="18" fontId="13" numFmtId="0" xfId="0" applyBorder="1" applyFill="1" applyFont="1"/>
    <xf borderId="2" fillId="0" fontId="13" numFmtId="164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/>
    </xf>
    <xf borderId="2" fillId="0" fontId="13" numFmtId="0" xfId="0" applyBorder="1" applyFont="1"/>
    <xf borderId="2" fillId="13" fontId="12" numFmtId="0" xfId="0" applyAlignment="1" applyBorder="1" applyFont="1">
      <alignment vertical="bottom"/>
    </xf>
    <xf borderId="2" fillId="0" fontId="13" numFmtId="164" xfId="0" applyAlignment="1" applyBorder="1" applyFont="1" applyNumberFormat="1">
      <alignment horizontal="center" readingOrder="0"/>
    </xf>
    <xf borderId="2" fillId="0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 readingOrder="0"/>
    </xf>
    <xf borderId="2" fillId="0" fontId="13" numFmtId="16" xfId="0" applyAlignment="1" applyBorder="1" applyFont="1" applyNumberFormat="1">
      <alignment horizontal="center"/>
    </xf>
    <xf borderId="2" fillId="0" fontId="2" numFmtId="0" xfId="0" applyBorder="1" applyFont="1"/>
    <xf borderId="2" fillId="12" fontId="13" numFmtId="164" xfId="0" applyAlignment="1" applyBorder="1" applyFont="1" applyNumberFormat="1">
      <alignment readingOrder="0"/>
    </xf>
    <xf borderId="2" fillId="12" fontId="13" numFmtId="164" xfId="0" applyAlignment="1" applyBorder="1" applyFont="1" applyNumberFormat="1">
      <alignment horizontal="center"/>
    </xf>
    <xf borderId="2" fillId="0" fontId="14" numFmtId="164" xfId="0" applyAlignment="1" applyBorder="1" applyFont="1" applyNumberFormat="1">
      <alignment horizontal="center"/>
    </xf>
    <xf borderId="2" fillId="19" fontId="13" numFmtId="0" xfId="0" applyBorder="1" applyFill="1" applyFont="1"/>
    <xf borderId="2" fillId="0" fontId="13" numFmtId="164" xfId="0" applyBorder="1" applyFont="1" applyNumberFormat="1"/>
    <xf borderId="2" fillId="13" fontId="13" numFmtId="16" xfId="0" applyAlignment="1" applyBorder="1" applyFont="1" applyNumberFormat="1">
      <alignment horizontal="center"/>
    </xf>
    <xf borderId="2" fillId="0" fontId="13" numFmtId="2" xfId="0" applyAlignment="1" applyBorder="1" applyFont="1" applyNumberFormat="1">
      <alignment horizontal="center"/>
    </xf>
    <xf borderId="2" fillId="0" fontId="13" numFmtId="2" xfId="0" applyBorder="1" applyFont="1" applyNumberFormat="1"/>
    <xf borderId="2" fillId="0" fontId="13" numFmtId="4" xfId="0" applyAlignment="1" applyBorder="1" applyFont="1" applyNumberFormat="1">
      <alignment horizontal="center"/>
    </xf>
    <xf borderId="2" fillId="0" fontId="13" numFmtId="172" xfId="0" applyAlignment="1" applyBorder="1" applyFont="1" applyNumberFormat="1">
      <alignment horizontal="center"/>
    </xf>
    <xf borderId="2" fillId="0" fontId="13" numFmtId="172" xfId="0" applyBorder="1" applyFont="1" applyNumberFormat="1"/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0" fillId="0" fontId="13" numFmtId="164" xfId="0" applyAlignment="1" applyFont="1" applyNumberFormat="1">
      <alignment horizontal="center"/>
    </xf>
    <xf borderId="0" fillId="0" fontId="13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8" fontId="13" numFmtId="175" xfId="0" applyBorder="1" applyFont="1" applyNumberFormat="1"/>
    <xf borderId="2" fillId="8" fontId="4" numFmtId="16" xfId="0" applyAlignment="1" applyBorder="1" applyFont="1" applyNumberFormat="1">
      <alignment horizontal="center"/>
    </xf>
    <xf borderId="2" fillId="8" fontId="4" numFmtId="0" xfId="0" applyAlignment="1" applyBorder="1" applyFont="1">
      <alignment horizontal="center"/>
    </xf>
    <xf borderId="2" fillId="8" fontId="13" numFmtId="164" xfId="0" applyAlignment="1" applyBorder="1" applyFont="1" applyNumberFormat="1">
      <alignment horizontal="center"/>
    </xf>
    <xf borderId="2" fillId="8" fontId="13" numFmtId="0" xfId="0" applyAlignment="1" applyBorder="1" applyFont="1">
      <alignment horizontal="center"/>
    </xf>
    <xf borderId="2" fillId="8" fontId="13" numFmtId="2" xfId="0" applyAlignment="1" applyBorder="1" applyFont="1" applyNumberFormat="1">
      <alignment horizontal="center"/>
    </xf>
    <xf borderId="2" fillId="8" fontId="4" numFmtId="164" xfId="0" applyAlignment="1" applyBorder="1" applyFont="1" applyNumberFormat="1">
      <alignment horizontal="center"/>
    </xf>
    <xf borderId="2" fillId="8" fontId="13" numFmtId="4" xfId="0" applyAlignment="1" applyBorder="1" applyFont="1" applyNumberFormat="1">
      <alignment horizontal="center"/>
    </xf>
    <xf borderId="6" fillId="8" fontId="13" numFmtId="164" xfId="0" applyAlignment="1" applyBorder="1" applyFont="1" applyNumberFormat="1">
      <alignment horizontal="center"/>
    </xf>
    <xf borderId="2" fillId="8" fontId="13" numFmtId="164" xfId="0" applyBorder="1" applyFont="1" applyNumberFormat="1"/>
    <xf borderId="0" fillId="0" fontId="13" numFmtId="0" xfId="0" applyFont="1"/>
    <xf borderId="31" fillId="13" fontId="12" numFmtId="0" xfId="0" applyAlignment="1" applyBorder="1" applyFont="1">
      <alignment vertical="bottom"/>
    </xf>
    <xf borderId="1" fillId="13" fontId="13" numFmtId="16" xfId="0" applyAlignment="1" applyBorder="1" applyFont="1" applyNumberFormat="1">
      <alignment horizontal="center" readingOrder="0"/>
    </xf>
    <xf borderId="2" fillId="16" fontId="13" numFmtId="0" xfId="0" applyAlignment="1" applyBorder="1" applyFont="1">
      <alignment horizontal="center" readingOrder="0"/>
    </xf>
    <xf borderId="2" fillId="16" fontId="13" numFmtId="0" xfId="0" applyAlignment="1" applyBorder="1" applyFont="1">
      <alignment horizontal="center"/>
    </xf>
    <xf borderId="2" fillId="16" fontId="13" numFmtId="2" xfId="0" applyAlignment="1" applyBorder="1" applyFont="1" applyNumberFormat="1">
      <alignment horizontal="center"/>
    </xf>
    <xf borderId="2" fillId="16" fontId="13" numFmtId="4" xfId="0" applyAlignment="1" applyBorder="1" applyFont="1" applyNumberFormat="1">
      <alignment horizontal="center"/>
    </xf>
    <xf borderId="4" fillId="16" fontId="13" numFmtId="164" xfId="0" applyAlignment="1" applyBorder="1" applyFont="1" applyNumberFormat="1">
      <alignment horizontal="center" readingOrder="0"/>
    </xf>
    <xf borderId="2" fillId="16" fontId="13" numFmtId="164" xfId="0" applyBorder="1" applyFont="1" applyNumberFormat="1"/>
    <xf borderId="2" fillId="0" fontId="13" numFmtId="0" xfId="0" applyAlignment="1" applyBorder="1" applyFont="1">
      <alignment horizontal="center" readingOrder="0"/>
    </xf>
    <xf borderId="4" fillId="0" fontId="13" numFmtId="164" xfId="0" applyAlignment="1" applyBorder="1" applyFont="1" applyNumberFormat="1">
      <alignment horizontal="center" readingOrder="0"/>
    </xf>
    <xf borderId="2" fillId="7" fontId="13" numFmtId="164" xfId="0" applyBorder="1" applyFont="1" applyNumberFormat="1"/>
    <xf borderId="0" fillId="0" fontId="15" numFmtId="0" xfId="0" applyAlignment="1" applyFont="1">
      <alignment readingOrder="0"/>
    </xf>
    <xf borderId="0" fillId="4" fontId="13" numFmtId="0" xfId="0" applyFont="1"/>
    <xf borderId="2" fillId="12" fontId="13" numFmtId="0" xfId="0" applyAlignment="1" applyBorder="1" applyFont="1">
      <alignment horizontal="center" readingOrder="0"/>
    </xf>
    <xf borderId="6" fillId="12" fontId="13" numFmtId="164" xfId="0" applyAlignment="1" applyBorder="1" applyFont="1" applyNumberFormat="1">
      <alignment horizontal="center" readingOrder="0"/>
    </xf>
    <xf borderId="2" fillId="12" fontId="13" numFmtId="0" xfId="0" applyAlignment="1" applyBorder="1" applyFont="1">
      <alignment horizontal="center"/>
    </xf>
    <xf borderId="4" fillId="12" fontId="13" numFmtId="164" xfId="0" applyAlignment="1" applyBorder="1" applyFont="1" applyNumberFormat="1">
      <alignment horizontal="center"/>
    </xf>
    <xf borderId="1" fillId="12" fontId="13" numFmtId="0" xfId="0" applyBorder="1" applyFont="1"/>
    <xf borderId="0" fillId="0" fontId="4" numFmtId="16" xfId="0" applyAlignment="1" applyFont="1" applyNumberFormat="1">
      <alignment horizontal="center"/>
    </xf>
    <xf borderId="0" fillId="0" fontId="13" numFmtId="2" xfId="0" applyAlignment="1" applyFont="1" applyNumberFormat="1">
      <alignment horizontal="center"/>
    </xf>
    <xf borderId="0" fillId="0" fontId="13" numFmtId="4" xfId="0" applyAlignment="1" applyFont="1" applyNumberFormat="1">
      <alignment horizontal="center"/>
    </xf>
    <xf borderId="17" fillId="4" fontId="16" numFmtId="0" xfId="0" applyAlignment="1" applyBorder="1" applyFont="1">
      <alignment vertical="bottom"/>
    </xf>
    <xf borderId="32" fillId="0" fontId="4" numFmtId="0" xfId="0" applyAlignment="1" applyBorder="1" applyFont="1">
      <alignment horizontal="center"/>
    </xf>
    <xf borderId="32" fillId="0" fontId="17" numFmtId="0" xfId="0" applyBorder="1" applyFont="1"/>
    <xf borderId="0" fillId="0" fontId="13" numFmtId="4" xfId="0" applyFont="1" applyNumberFormat="1"/>
    <xf borderId="33" fillId="0" fontId="7" numFmtId="0" xfId="0" applyAlignment="1" applyBorder="1" applyFont="1">
      <alignment horizontal="center"/>
    </xf>
    <xf borderId="34" fillId="0" fontId="17" numFmtId="0" xfId="0" applyBorder="1" applyFont="1"/>
    <xf borderId="20" fillId="0" fontId="7" numFmtId="164" xfId="0" applyAlignment="1" applyBorder="1" applyFont="1" applyNumberFormat="1">
      <alignment horizontal="center"/>
    </xf>
    <xf borderId="34" fillId="0" fontId="7" numFmtId="164" xfId="0" applyAlignment="1" applyBorder="1" applyFont="1" applyNumberFormat="1">
      <alignment horizontal="center"/>
    </xf>
    <xf borderId="0" fillId="0" fontId="13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E76</f>
        <v>41720270.65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 t="s">
        <v>0</v>
      </c>
      <c r="B2" s="14"/>
      <c r="C2" s="15">
        <f>E74</f>
        <v>24413515.98</v>
      </c>
      <c r="D2" s="10"/>
      <c r="E2" s="16"/>
      <c r="F2" s="17"/>
      <c r="G2" s="18"/>
      <c r="H2" s="17"/>
      <c r="I2" s="12"/>
      <c r="J2" s="10"/>
      <c r="K2" s="16"/>
      <c r="L2" s="19" t="s">
        <v>2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3</v>
      </c>
      <c r="B3" s="21"/>
      <c r="C3" s="22">
        <f>E72</f>
        <v>66133786.63</v>
      </c>
      <c r="D3" s="10"/>
      <c r="E3" s="10"/>
      <c r="F3" s="17"/>
      <c r="G3" s="23"/>
      <c r="I3" s="24" t="s">
        <v>4</v>
      </c>
      <c r="J3" s="10"/>
      <c r="K3" s="16"/>
      <c r="L3" s="25">
        <f>N433</f>
        <v>1855500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I405</f>
        <v>1518142.28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B70</f>
        <v>54413617.12</v>
      </c>
      <c r="C5" s="29">
        <f t="shared" si="1"/>
        <v>11720169.51</v>
      </c>
      <c r="D5" s="29">
        <f t="shared" si="1"/>
        <v>24413515.98</v>
      </c>
      <c r="E5" s="29">
        <f t="shared" si="1"/>
        <v>28402053.28</v>
      </c>
      <c r="F5" s="17"/>
      <c r="G5" s="26"/>
      <c r="H5" s="17"/>
      <c r="J5" s="29">
        <f>J402</f>
        <v>26222371</v>
      </c>
      <c r="K5" s="30" t="s">
        <v>5</v>
      </c>
      <c r="L5" s="31">
        <f t="shared" ref="L5:M5" si="2">SUM(L433)</f>
        <v>661540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6</v>
      </c>
      <c r="B6" s="34" t="s">
        <v>7</v>
      </c>
      <c r="C6" s="35" t="s">
        <v>8</v>
      </c>
      <c r="D6" s="35" t="s">
        <v>9</v>
      </c>
      <c r="E6" s="35" t="s">
        <v>10</v>
      </c>
      <c r="F6" s="36"/>
      <c r="G6" s="35" t="s">
        <v>6</v>
      </c>
      <c r="H6" s="35"/>
      <c r="I6" s="35" t="s">
        <v>11</v>
      </c>
      <c r="J6" s="35" t="s">
        <v>12</v>
      </c>
      <c r="K6" s="16"/>
      <c r="L6" s="19" t="s">
        <v>13</v>
      </c>
      <c r="M6" s="35" t="s">
        <v>14</v>
      </c>
      <c r="N6" s="35" t="s">
        <v>2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15</v>
      </c>
      <c r="B7" s="39"/>
      <c r="C7" s="40"/>
      <c r="D7" s="41"/>
      <c r="E7" s="42">
        <v>1499401.49</v>
      </c>
      <c r="F7" s="43"/>
      <c r="G7" s="44"/>
      <c r="H7" s="45"/>
      <c r="I7" s="46" t="s">
        <v>16</v>
      </c>
      <c r="J7" s="47"/>
      <c r="K7" s="48"/>
      <c r="L7" s="49">
        <v>345400.0</v>
      </c>
      <c r="M7" s="50"/>
      <c r="N7" s="51" t="str">
        <f t="shared" ref="N7:N94" si="3">IF(COUNTIF(I7,"*vale*"),J7,"")</f>
        <v/>
      </c>
      <c r="O7" s="52" t="str">
        <f t="shared" ref="O7:O83" si="4">IF(COUNTIF(I7,"*vale*"),MID(I7,5,70),"")</f>
        <v/>
      </c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17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/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/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8">
        <v>45383.0</v>
      </c>
      <c r="H10" s="61"/>
      <c r="I10" s="69" t="s">
        <v>18</v>
      </c>
      <c r="J10" s="70">
        <v>125780.0</v>
      </c>
      <c r="K10" s="48"/>
      <c r="L10" s="71"/>
      <c r="M10" s="50"/>
      <c r="N10" s="51" t="str">
        <f t="shared" si="3"/>
        <v/>
      </c>
      <c r="O10" s="52" t="str">
        <f t="shared" si="4"/>
        <v/>
      </c>
      <c r="P10" s="54"/>
      <c r="Q10" s="71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72" t="s">
        <v>19</v>
      </c>
      <c r="B11" s="56"/>
      <c r="C11" s="57"/>
      <c r="D11" s="58"/>
      <c r="E11" s="73">
        <v>345400.0</v>
      </c>
      <c r="F11" s="43"/>
      <c r="G11" s="60"/>
      <c r="H11" s="61"/>
      <c r="I11" s="74" t="s">
        <v>20</v>
      </c>
      <c r="J11" s="75">
        <v>63500.0</v>
      </c>
      <c r="K11" s="65"/>
      <c r="L11" s="76"/>
      <c r="M11" s="50"/>
      <c r="N11" s="51" t="str">
        <f t="shared" si="3"/>
        <v/>
      </c>
      <c r="O11" s="52" t="str">
        <f t="shared" si="4"/>
        <v/>
      </c>
      <c r="P11" s="77"/>
      <c r="Q11" s="76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78" t="s">
        <v>21</v>
      </c>
      <c r="B12" s="79"/>
      <c r="C12" s="65"/>
      <c r="D12" s="80"/>
      <c r="E12" s="81">
        <v>49440.0</v>
      </c>
      <c r="F12" s="43"/>
      <c r="G12" s="82"/>
      <c r="H12" s="83"/>
      <c r="I12" s="84" t="s">
        <v>22</v>
      </c>
      <c r="J12" s="70">
        <v>103000.0</v>
      </c>
      <c r="K12" s="48"/>
      <c r="L12" s="76"/>
      <c r="M12" s="50"/>
      <c r="N12" s="51" t="str">
        <f t="shared" si="3"/>
        <v/>
      </c>
      <c r="O12" s="52" t="str">
        <f t="shared" si="4"/>
        <v/>
      </c>
      <c r="P12" s="54"/>
      <c r="Q12" s="76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85"/>
      <c r="B13" s="47"/>
      <c r="C13" s="48"/>
      <c r="D13" s="80"/>
      <c r="E13" s="81"/>
      <c r="F13" s="43"/>
      <c r="G13" s="60"/>
      <c r="H13" s="86"/>
      <c r="I13" s="69" t="s">
        <v>23</v>
      </c>
      <c r="J13" s="70">
        <v>10000.0</v>
      </c>
      <c r="K13" s="16"/>
      <c r="L13" s="76"/>
      <c r="M13" s="50"/>
      <c r="N13" s="51">
        <f t="shared" si="3"/>
        <v>10000</v>
      </c>
      <c r="O13" s="52" t="str">
        <f t="shared" si="4"/>
        <v> gabriela miguelli</v>
      </c>
      <c r="P13" s="54"/>
      <c r="Q13" s="76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87" t="s">
        <v>24</v>
      </c>
      <c r="B14" s="88"/>
      <c r="C14" s="89"/>
      <c r="D14" s="90"/>
      <c r="E14" s="91">
        <v>15100.0</v>
      </c>
      <c r="F14" s="43"/>
      <c r="G14" s="60"/>
      <c r="H14" s="61"/>
      <c r="I14" s="69" t="s">
        <v>25</v>
      </c>
      <c r="J14" s="92">
        <v>10000.0</v>
      </c>
      <c r="K14" s="48"/>
      <c r="L14" s="76"/>
      <c r="M14" s="50"/>
      <c r="N14" s="51">
        <f t="shared" si="3"/>
        <v>10000</v>
      </c>
      <c r="O14" s="52" t="str">
        <f t="shared" si="4"/>
        <v> alberto carril</v>
      </c>
      <c r="P14" s="54"/>
      <c r="Q14" s="76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78"/>
      <c r="B15" s="88"/>
      <c r="C15" s="89"/>
      <c r="D15" s="90"/>
      <c r="E15" s="93"/>
      <c r="F15" s="43"/>
      <c r="G15" s="68">
        <v>45384.0</v>
      </c>
      <c r="H15" s="94"/>
      <c r="I15" s="95" t="s">
        <v>18</v>
      </c>
      <c r="J15" s="96">
        <v>37920.0</v>
      </c>
      <c r="K15" s="63"/>
      <c r="L15" s="76"/>
      <c r="M15" s="64"/>
      <c r="N15" s="51" t="str">
        <f t="shared" si="3"/>
        <v/>
      </c>
      <c r="O15" s="52" t="str">
        <f t="shared" si="4"/>
        <v/>
      </c>
      <c r="P15" s="54"/>
      <c r="Q15" s="76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97"/>
      <c r="B16" s="98"/>
      <c r="C16" s="99"/>
      <c r="D16" s="100"/>
      <c r="E16" s="101"/>
      <c r="F16" s="43"/>
      <c r="G16" s="60"/>
      <c r="H16" s="61"/>
      <c r="I16" s="84" t="s">
        <v>26</v>
      </c>
      <c r="J16" s="96">
        <v>260000.0</v>
      </c>
      <c r="K16" s="63"/>
      <c r="L16" s="76"/>
      <c r="M16" s="64"/>
      <c r="N16" s="51" t="str">
        <f t="shared" si="3"/>
        <v/>
      </c>
      <c r="O16" s="52" t="str">
        <f t="shared" si="4"/>
        <v/>
      </c>
      <c r="P16" s="54"/>
      <c r="Q16" s="76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102">
        <v>45383.0</v>
      </c>
      <c r="B17" s="103">
        <v>1879000.02</v>
      </c>
      <c r="C17" s="104">
        <v>552525.0</v>
      </c>
      <c r="D17" s="75">
        <v>1924565.0</v>
      </c>
      <c r="E17" s="105">
        <f t="shared" ref="E17:E64" si="5">B17+C17-D17</f>
        <v>506960.02</v>
      </c>
      <c r="F17" s="43"/>
      <c r="G17" s="82"/>
      <c r="H17" s="83"/>
      <c r="I17" s="84" t="s">
        <v>27</v>
      </c>
      <c r="J17" s="106">
        <v>1120.0</v>
      </c>
      <c r="K17" s="63"/>
      <c r="L17" s="76"/>
      <c r="M17" s="64"/>
      <c r="N17" s="51" t="str">
        <f t="shared" si="3"/>
        <v/>
      </c>
      <c r="O17" s="52" t="str">
        <f t="shared" si="4"/>
        <v/>
      </c>
      <c r="P17" s="54"/>
      <c r="Q17" s="76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107">
        <v>45384.0</v>
      </c>
      <c r="B18" s="108">
        <v>1786210.02</v>
      </c>
      <c r="C18" s="109">
        <v>622779.99</v>
      </c>
      <c r="D18" s="110">
        <v>1742210.0</v>
      </c>
      <c r="E18" s="93">
        <f t="shared" si="5"/>
        <v>666780.01</v>
      </c>
      <c r="F18" s="43"/>
      <c r="G18" s="82"/>
      <c r="H18" s="83"/>
      <c r="I18" s="69" t="s">
        <v>28</v>
      </c>
      <c r="J18" s="106">
        <v>8000.0</v>
      </c>
      <c r="K18" s="63"/>
      <c r="L18" s="76"/>
      <c r="M18" s="64"/>
      <c r="N18" s="51" t="str">
        <f t="shared" si="3"/>
        <v/>
      </c>
      <c r="O18" s="52" t="str">
        <f t="shared" si="4"/>
        <v/>
      </c>
      <c r="P18" s="54"/>
      <c r="Q18" s="71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107">
        <v>45385.0</v>
      </c>
      <c r="B19" s="108">
        <v>1180980.0</v>
      </c>
      <c r="C19" s="109">
        <v>526830.0</v>
      </c>
      <c r="D19" s="110">
        <v>1136480.0</v>
      </c>
      <c r="E19" s="93">
        <f t="shared" si="5"/>
        <v>571330</v>
      </c>
      <c r="F19" s="43"/>
      <c r="G19" s="82"/>
      <c r="H19" s="83"/>
      <c r="I19" s="69" t="s">
        <v>29</v>
      </c>
      <c r="J19" s="106">
        <v>8000.0</v>
      </c>
      <c r="K19" s="111"/>
      <c r="L19" s="76"/>
      <c r="M19" s="64"/>
      <c r="N19" s="51" t="str">
        <f t="shared" si="3"/>
        <v/>
      </c>
      <c r="O19" s="52" t="str">
        <f t="shared" si="4"/>
        <v/>
      </c>
      <c r="P19" s="54"/>
      <c r="Q19" s="76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107">
        <v>45386.0</v>
      </c>
      <c r="B20" s="108">
        <v>1474830.0</v>
      </c>
      <c r="C20" s="109">
        <v>1018571.0</v>
      </c>
      <c r="D20" s="110">
        <v>1303960.0</v>
      </c>
      <c r="E20" s="93">
        <f t="shared" si="5"/>
        <v>1189441</v>
      </c>
      <c r="F20" s="43"/>
      <c r="G20" s="112"/>
      <c r="H20" s="83"/>
      <c r="I20" s="69" t="s">
        <v>30</v>
      </c>
      <c r="J20" s="106">
        <v>10000.0</v>
      </c>
      <c r="K20" s="113"/>
      <c r="L20" s="76"/>
      <c r="M20" s="64"/>
      <c r="N20" s="51">
        <f t="shared" si="3"/>
        <v>10000</v>
      </c>
      <c r="O20" s="52" t="str">
        <f t="shared" si="4"/>
        <v> ledezma damian</v>
      </c>
      <c r="P20" s="54"/>
      <c r="Q20" s="76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107">
        <v>45387.0</v>
      </c>
      <c r="B21" s="108">
        <v>2056520.02</v>
      </c>
      <c r="C21" s="109">
        <v>769020.0</v>
      </c>
      <c r="D21" s="110">
        <v>1681400.0</v>
      </c>
      <c r="E21" s="93">
        <f t="shared" si="5"/>
        <v>1144140.02</v>
      </c>
      <c r="F21" s="43"/>
      <c r="G21" s="60"/>
      <c r="H21" s="61"/>
      <c r="I21" s="69" t="s">
        <v>31</v>
      </c>
      <c r="J21" s="114">
        <v>2000.0</v>
      </c>
      <c r="K21" s="111"/>
      <c r="L21" s="76"/>
      <c r="M21" s="64"/>
      <c r="N21" s="51">
        <f t="shared" si="3"/>
        <v>2000</v>
      </c>
      <c r="O21" s="52" t="str">
        <f t="shared" si="4"/>
        <v> diego eguizabal</v>
      </c>
      <c r="P21" s="54"/>
      <c r="Q21" s="76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107">
        <v>45388.0</v>
      </c>
      <c r="B22" s="108">
        <v>2441795.98</v>
      </c>
      <c r="C22" s="109">
        <v>678450.8</v>
      </c>
      <c r="D22" s="110">
        <v>2420175.99</v>
      </c>
      <c r="E22" s="93">
        <f t="shared" si="5"/>
        <v>700070.79</v>
      </c>
      <c r="F22" s="43"/>
      <c r="G22" s="60"/>
      <c r="H22" s="61"/>
      <c r="I22" s="69" t="s">
        <v>32</v>
      </c>
      <c r="J22" s="106">
        <v>7000.0</v>
      </c>
      <c r="K22" s="111"/>
      <c r="L22" s="76"/>
      <c r="M22" s="64"/>
      <c r="N22" s="51" t="str">
        <f t="shared" si="3"/>
        <v/>
      </c>
      <c r="O22" s="52" t="str">
        <f t="shared" si="4"/>
        <v/>
      </c>
      <c r="P22" s="54"/>
      <c r="Q22" s="76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107">
        <v>45389.0</v>
      </c>
      <c r="B23" s="108">
        <v>2541210.03</v>
      </c>
      <c r="C23" s="109">
        <v>1002692.36</v>
      </c>
      <c r="D23" s="110">
        <v>2463519.99</v>
      </c>
      <c r="E23" s="93">
        <f t="shared" si="5"/>
        <v>1080382.4</v>
      </c>
      <c r="F23" s="43"/>
      <c r="G23" s="60"/>
      <c r="H23" s="61"/>
      <c r="I23" s="69" t="s">
        <v>33</v>
      </c>
      <c r="J23" s="106">
        <v>8000.0</v>
      </c>
      <c r="K23" s="115"/>
      <c r="L23" s="76"/>
      <c r="M23" s="64"/>
      <c r="N23" s="51" t="str">
        <f t="shared" si="3"/>
        <v/>
      </c>
      <c r="O23" s="52" t="str">
        <f t="shared" si="4"/>
        <v/>
      </c>
      <c r="P23" s="54"/>
      <c r="Q23" s="76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107">
        <v>45390.0</v>
      </c>
      <c r="B24" s="108">
        <v>1138889.98</v>
      </c>
      <c r="C24" s="109">
        <v>660850.0</v>
      </c>
      <c r="D24" s="110">
        <v>1109690.0</v>
      </c>
      <c r="E24" s="93">
        <f t="shared" si="5"/>
        <v>690049.98</v>
      </c>
      <c r="F24" s="43"/>
      <c r="G24" s="116"/>
      <c r="H24" s="61"/>
      <c r="I24" s="69" t="s">
        <v>34</v>
      </c>
      <c r="J24" s="106">
        <v>10000.0</v>
      </c>
      <c r="K24" s="111"/>
      <c r="L24" s="76"/>
      <c r="M24" s="64"/>
      <c r="N24" s="51">
        <f t="shared" si="3"/>
        <v>10000</v>
      </c>
      <c r="O24" s="52" t="str">
        <f t="shared" si="4"/>
        <v> vizioli luis</v>
      </c>
      <c r="P24" s="54"/>
      <c r="Q24" s="76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107">
        <v>45391.0</v>
      </c>
      <c r="B25" s="108">
        <v>1791820.0</v>
      </c>
      <c r="C25" s="109">
        <v>591090.0</v>
      </c>
      <c r="D25" s="110">
        <v>1629400.0</v>
      </c>
      <c r="E25" s="93">
        <f t="shared" si="5"/>
        <v>753510</v>
      </c>
      <c r="F25" s="43"/>
      <c r="G25" s="117"/>
      <c r="H25" s="118"/>
      <c r="I25" s="69" t="s">
        <v>35</v>
      </c>
      <c r="J25" s="106">
        <v>15000.0</v>
      </c>
      <c r="K25" s="63"/>
      <c r="L25" s="76"/>
      <c r="M25" s="64"/>
      <c r="N25" s="51">
        <f t="shared" si="3"/>
        <v>15000</v>
      </c>
      <c r="O25" s="52" t="str">
        <f t="shared" si="4"/>
        <v> cervi patricio</v>
      </c>
      <c r="P25" s="54"/>
      <c r="Q25" s="76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19">
        <v>45392.0</v>
      </c>
      <c r="B26" s="108">
        <v>1531890.02</v>
      </c>
      <c r="C26" s="109">
        <v>726631.0</v>
      </c>
      <c r="D26" s="110">
        <v>1468890.0</v>
      </c>
      <c r="E26" s="93">
        <f t="shared" si="5"/>
        <v>789631.02</v>
      </c>
      <c r="F26" s="43"/>
      <c r="G26" s="117"/>
      <c r="H26" s="118"/>
      <c r="I26" s="69" t="s">
        <v>17</v>
      </c>
      <c r="J26" s="111"/>
      <c r="K26" s="63"/>
      <c r="L26" s="49"/>
      <c r="M26" s="50"/>
      <c r="N26" s="51" t="str">
        <f t="shared" si="3"/>
        <v/>
      </c>
      <c r="O26" s="52" t="str">
        <f t="shared" si="4"/>
        <v/>
      </c>
      <c r="P26" s="54"/>
      <c r="Q26" s="76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19">
        <v>45393.0</v>
      </c>
      <c r="B27" s="108">
        <v>1356510.0</v>
      </c>
      <c r="C27" s="109">
        <v>814479.36</v>
      </c>
      <c r="D27" s="110">
        <v>1277160.0</v>
      </c>
      <c r="E27" s="93">
        <f t="shared" si="5"/>
        <v>893829.36</v>
      </c>
      <c r="F27" s="43"/>
      <c r="G27" s="120">
        <v>45386.0</v>
      </c>
      <c r="H27" s="121"/>
      <c r="I27" s="84" t="s">
        <v>36</v>
      </c>
      <c r="J27" s="106">
        <v>625570.0</v>
      </c>
      <c r="K27" s="63"/>
      <c r="L27" s="76"/>
      <c r="M27" s="50"/>
      <c r="N27" s="51" t="str">
        <f t="shared" si="3"/>
        <v/>
      </c>
      <c r="O27" s="52" t="str">
        <f t="shared" si="4"/>
        <v/>
      </c>
      <c r="P27" s="54"/>
      <c r="Q27" s="76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07">
        <v>45394.0</v>
      </c>
      <c r="B28" s="108">
        <v>2032020.02</v>
      </c>
      <c r="C28" s="109">
        <v>820025.0</v>
      </c>
      <c r="D28" s="110">
        <v>1609165.01</v>
      </c>
      <c r="E28" s="93">
        <f t="shared" si="5"/>
        <v>1242880.01</v>
      </c>
      <c r="F28" s="43"/>
      <c r="G28" s="120">
        <v>45385.0</v>
      </c>
      <c r="H28" s="118"/>
      <c r="I28" s="69" t="s">
        <v>37</v>
      </c>
      <c r="J28" s="106">
        <v>57550.0</v>
      </c>
      <c r="K28" s="122"/>
      <c r="L28" s="76"/>
      <c r="M28" s="50"/>
      <c r="N28" s="51" t="str">
        <f t="shared" si="3"/>
        <v/>
      </c>
      <c r="O28" s="52" t="str">
        <f t="shared" si="4"/>
        <v/>
      </c>
      <c r="P28" s="54"/>
      <c r="Q28" s="76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07">
        <v>45395.0</v>
      </c>
      <c r="B29" s="108">
        <v>1592220.02</v>
      </c>
      <c r="C29" s="109">
        <v>877550.0</v>
      </c>
      <c r="D29" s="110">
        <v>1553920.01</v>
      </c>
      <c r="E29" s="93">
        <f t="shared" si="5"/>
        <v>915850.01</v>
      </c>
      <c r="F29" s="43"/>
      <c r="G29" s="117"/>
      <c r="H29" s="118"/>
      <c r="I29" s="69" t="s">
        <v>38</v>
      </c>
      <c r="J29" s="106">
        <v>77420.0</v>
      </c>
      <c r="K29" s="123"/>
      <c r="L29" s="71"/>
      <c r="M29" s="50"/>
      <c r="N29" s="51" t="str">
        <f t="shared" si="3"/>
        <v/>
      </c>
      <c r="O29" s="52" t="str">
        <f t="shared" si="4"/>
        <v/>
      </c>
      <c r="P29" s="54"/>
      <c r="Q29" s="71"/>
      <c r="R29" s="67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07">
        <v>45396.0</v>
      </c>
      <c r="B30" s="108">
        <v>2015039.98</v>
      </c>
      <c r="C30" s="109">
        <v>648155.0</v>
      </c>
      <c r="D30" s="110">
        <v>1877439.98</v>
      </c>
      <c r="E30" s="93">
        <f t="shared" si="5"/>
        <v>785755</v>
      </c>
      <c r="F30" s="43"/>
      <c r="G30" s="117"/>
      <c r="H30" s="118"/>
      <c r="I30" s="69" t="s">
        <v>39</v>
      </c>
      <c r="J30" s="106">
        <v>29350.0</v>
      </c>
      <c r="K30" s="111"/>
      <c r="L30" s="76"/>
      <c r="M30" s="50"/>
      <c r="N30" s="51" t="str">
        <f t="shared" si="3"/>
        <v/>
      </c>
      <c r="O30" s="52" t="str">
        <f t="shared" si="4"/>
        <v/>
      </c>
      <c r="P30" s="77"/>
      <c r="Q30" s="76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07">
        <v>45397.0</v>
      </c>
      <c r="B31" s="108">
        <v>1435940.0</v>
      </c>
      <c r="C31" s="109">
        <v>595210.0</v>
      </c>
      <c r="D31" s="110">
        <v>1215540.0</v>
      </c>
      <c r="E31" s="93">
        <f t="shared" si="5"/>
        <v>815610</v>
      </c>
      <c r="F31" s="43"/>
      <c r="G31" s="124"/>
      <c r="H31" s="125"/>
      <c r="I31" s="126" t="s">
        <v>40</v>
      </c>
      <c r="J31" s="127">
        <v>96800.0</v>
      </c>
      <c r="K31" s="128"/>
      <c r="L31" s="76"/>
      <c r="M31" s="50"/>
      <c r="N31" s="51" t="str">
        <f t="shared" si="3"/>
        <v/>
      </c>
      <c r="O31" s="52" t="str">
        <f t="shared" si="4"/>
        <v/>
      </c>
      <c r="P31" s="54"/>
      <c r="Q31" s="76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07">
        <v>45398.0</v>
      </c>
      <c r="B32" s="129">
        <v>1210380.01</v>
      </c>
      <c r="C32" s="81">
        <v>815310.0</v>
      </c>
      <c r="D32" s="73">
        <v>1025870.0</v>
      </c>
      <c r="E32" s="93">
        <f t="shared" si="5"/>
        <v>999820.01</v>
      </c>
      <c r="F32" s="43"/>
      <c r="G32" s="117"/>
      <c r="H32" s="118"/>
      <c r="I32" s="69" t="s">
        <v>41</v>
      </c>
      <c r="J32" s="106">
        <v>5900.0</v>
      </c>
      <c r="K32" s="63"/>
      <c r="L32" s="76"/>
      <c r="M32" s="50"/>
      <c r="N32" s="51" t="str">
        <f t="shared" si="3"/>
        <v/>
      </c>
      <c r="O32" s="52" t="str">
        <f t="shared" si="4"/>
        <v/>
      </c>
      <c r="P32" s="54"/>
      <c r="Q32" s="76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07">
        <v>45399.0</v>
      </c>
      <c r="B33" s="129">
        <v>1640960.99</v>
      </c>
      <c r="C33" s="81">
        <v>547425.0</v>
      </c>
      <c r="D33" s="73">
        <v>1552161.0</v>
      </c>
      <c r="E33" s="93">
        <f t="shared" si="5"/>
        <v>636224.99</v>
      </c>
      <c r="F33" s="43"/>
      <c r="G33" s="117"/>
      <c r="H33" s="118"/>
      <c r="I33" s="69" t="s">
        <v>42</v>
      </c>
      <c r="J33" s="106">
        <v>126667.0</v>
      </c>
      <c r="K33" s="63"/>
      <c r="L33" s="76"/>
      <c r="M33" s="50"/>
      <c r="N33" s="51" t="str">
        <f t="shared" si="3"/>
        <v/>
      </c>
      <c r="O33" s="52" t="str">
        <f t="shared" si="4"/>
        <v/>
      </c>
      <c r="P33" s="54"/>
      <c r="Q33" s="76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07">
        <v>45400.0</v>
      </c>
      <c r="B34" s="129">
        <v>2300700.03</v>
      </c>
      <c r="C34" s="81">
        <v>910580.02</v>
      </c>
      <c r="D34" s="73">
        <v>2159000.02</v>
      </c>
      <c r="E34" s="93">
        <f t="shared" si="5"/>
        <v>1052280.03</v>
      </c>
      <c r="F34" s="43"/>
      <c r="G34" s="117"/>
      <c r="H34" s="118"/>
      <c r="I34" s="69" t="s">
        <v>43</v>
      </c>
      <c r="J34" s="106">
        <v>10000.0</v>
      </c>
      <c r="K34" s="63"/>
      <c r="L34" s="76"/>
      <c r="M34" s="50"/>
      <c r="N34" s="51">
        <f t="shared" si="3"/>
        <v>10000</v>
      </c>
      <c r="O34" s="52" t="str">
        <f t="shared" si="4"/>
        <v> paolo perez</v>
      </c>
      <c r="P34" s="54"/>
      <c r="Q34" s="76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19">
        <v>45401.0</v>
      </c>
      <c r="B35" s="129">
        <v>1819660.0</v>
      </c>
      <c r="C35" s="81">
        <v>896026.15</v>
      </c>
      <c r="D35" s="73">
        <v>1663860.0</v>
      </c>
      <c r="E35" s="93">
        <f t="shared" si="5"/>
        <v>1051826.15</v>
      </c>
      <c r="F35" s="43"/>
      <c r="G35" s="117"/>
      <c r="H35" s="118"/>
      <c r="I35" s="69" t="s">
        <v>44</v>
      </c>
      <c r="J35" s="106">
        <v>10000.0</v>
      </c>
      <c r="K35" s="63"/>
      <c r="L35" s="76"/>
      <c r="M35" s="50"/>
      <c r="N35" s="51">
        <f t="shared" si="3"/>
        <v>10000</v>
      </c>
      <c r="O35" s="52" t="str">
        <f t="shared" si="4"/>
        <v> pablo noli</v>
      </c>
      <c r="P35" s="54"/>
      <c r="Q35" s="76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07">
        <v>45402.0</v>
      </c>
      <c r="B36" s="129">
        <v>2124340.98</v>
      </c>
      <c r="C36" s="81">
        <v>967156.0</v>
      </c>
      <c r="D36" s="73">
        <v>1996350.98</v>
      </c>
      <c r="E36" s="93">
        <f t="shared" si="5"/>
        <v>1095146</v>
      </c>
      <c r="F36" s="43"/>
      <c r="G36" s="117"/>
      <c r="H36" s="118"/>
      <c r="I36" s="69" t="s">
        <v>45</v>
      </c>
      <c r="J36" s="106">
        <v>1500.0</v>
      </c>
      <c r="K36" s="63"/>
      <c r="L36" s="76"/>
      <c r="M36" s="50"/>
      <c r="N36" s="51" t="str">
        <f t="shared" si="3"/>
        <v/>
      </c>
      <c r="O36" s="52" t="str">
        <f t="shared" si="4"/>
        <v/>
      </c>
      <c r="P36" s="54"/>
      <c r="Q36" s="76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07">
        <v>45403.0</v>
      </c>
      <c r="B37" s="129">
        <v>2260779.98</v>
      </c>
      <c r="C37" s="81">
        <v>861035.0</v>
      </c>
      <c r="D37" s="73">
        <v>2252480.0</v>
      </c>
      <c r="E37" s="93">
        <f t="shared" si="5"/>
        <v>869334.98</v>
      </c>
      <c r="F37" s="43"/>
      <c r="G37" s="117"/>
      <c r="H37" s="118"/>
      <c r="I37" s="69" t="s">
        <v>46</v>
      </c>
      <c r="J37" s="106">
        <v>2700.0</v>
      </c>
      <c r="K37" s="63"/>
      <c r="L37" s="76"/>
      <c r="M37" s="50"/>
      <c r="N37" s="51" t="str">
        <f t="shared" si="3"/>
        <v/>
      </c>
      <c r="O37" s="52" t="str">
        <f t="shared" si="4"/>
        <v/>
      </c>
      <c r="P37" s="54"/>
      <c r="Q37" s="76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07">
        <v>45404.0</v>
      </c>
      <c r="B38" s="129">
        <v>1552710.01</v>
      </c>
      <c r="C38" s="81">
        <v>578984.0</v>
      </c>
      <c r="D38" s="73">
        <v>1412380.0</v>
      </c>
      <c r="E38" s="93">
        <f t="shared" si="5"/>
        <v>719314.01</v>
      </c>
      <c r="F38" s="43"/>
      <c r="G38" s="117"/>
      <c r="H38" s="118"/>
      <c r="I38" s="69" t="s">
        <v>47</v>
      </c>
      <c r="J38" s="106">
        <v>27000.0</v>
      </c>
      <c r="K38" s="63"/>
      <c r="L38" s="76"/>
      <c r="M38" s="50"/>
      <c r="N38" s="51" t="str">
        <f t="shared" si="3"/>
        <v/>
      </c>
      <c r="O38" s="52" t="str">
        <f t="shared" si="4"/>
        <v/>
      </c>
      <c r="P38" s="54"/>
      <c r="Q38" s="76"/>
      <c r="R38" s="54"/>
      <c r="S38" s="67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30">
        <v>45405.0</v>
      </c>
      <c r="B39" s="131">
        <v>1444620.01</v>
      </c>
      <c r="C39" s="132">
        <v>541510.0</v>
      </c>
      <c r="D39" s="70">
        <v>1389720.0</v>
      </c>
      <c r="E39" s="105">
        <f t="shared" si="5"/>
        <v>596410.01</v>
      </c>
      <c r="F39" s="43"/>
      <c r="G39" s="117"/>
      <c r="H39" s="118"/>
      <c r="I39" s="69" t="s">
        <v>17</v>
      </c>
      <c r="J39" s="111"/>
      <c r="K39" s="63"/>
      <c r="L39" s="49"/>
      <c r="M39" s="50"/>
      <c r="N39" s="51" t="str">
        <f t="shared" si="3"/>
        <v/>
      </c>
      <c r="O39" s="52" t="str">
        <f t="shared" si="4"/>
        <v/>
      </c>
      <c r="P39" s="54"/>
      <c r="Q39" s="76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30">
        <v>45406.0</v>
      </c>
      <c r="B40" s="131">
        <v>1529220.0</v>
      </c>
      <c r="C40" s="132">
        <v>813780.0</v>
      </c>
      <c r="D40" s="70">
        <v>1459220.0</v>
      </c>
      <c r="E40" s="105">
        <f t="shared" si="5"/>
        <v>883780</v>
      </c>
      <c r="F40" s="43"/>
      <c r="G40" s="133">
        <v>45386.0</v>
      </c>
      <c r="H40" s="125"/>
      <c r="I40" s="126" t="s">
        <v>48</v>
      </c>
      <c r="J40" s="127">
        <v>6400.0</v>
      </c>
      <c r="K40" s="63"/>
      <c r="L40" s="76"/>
      <c r="M40" s="50"/>
      <c r="N40" s="51" t="str">
        <f t="shared" si="3"/>
        <v/>
      </c>
      <c r="O40" s="52" t="str">
        <f t="shared" si="4"/>
        <v/>
      </c>
      <c r="P40" s="54"/>
      <c r="Q40" s="76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34">
        <v>45407.0</v>
      </c>
      <c r="B41" s="129">
        <v>791530.0</v>
      </c>
      <c r="C41" s="81">
        <v>1707180.0</v>
      </c>
      <c r="D41" s="73">
        <v>1486280.01</v>
      </c>
      <c r="E41" s="93">
        <f t="shared" si="5"/>
        <v>1012429.99</v>
      </c>
      <c r="F41" s="43"/>
      <c r="G41" s="117"/>
      <c r="H41" s="118"/>
      <c r="I41" s="69" t="s">
        <v>49</v>
      </c>
      <c r="J41" s="106">
        <v>56000.0</v>
      </c>
      <c r="K41" s="63"/>
      <c r="L41" s="76"/>
      <c r="M41" s="50"/>
      <c r="N41" s="51" t="str">
        <f t="shared" si="3"/>
        <v/>
      </c>
      <c r="O41" s="52" t="str">
        <f t="shared" si="4"/>
        <v/>
      </c>
      <c r="P41" s="54"/>
      <c r="Q41" s="76"/>
      <c r="R41" s="54">
        <v>1600.0</v>
      </c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34">
        <v>45408.0</v>
      </c>
      <c r="B42" s="131">
        <v>2113429.99</v>
      </c>
      <c r="C42" s="132">
        <v>837575.0</v>
      </c>
      <c r="D42" s="70">
        <v>2035820.0</v>
      </c>
      <c r="E42" s="105">
        <f t="shared" si="5"/>
        <v>915184.99</v>
      </c>
      <c r="F42" s="43"/>
      <c r="G42" s="117"/>
      <c r="H42" s="118"/>
      <c r="I42" s="69" t="s">
        <v>37</v>
      </c>
      <c r="J42" s="106">
        <v>77950.0</v>
      </c>
      <c r="K42" s="63"/>
      <c r="L42" s="76"/>
      <c r="M42" s="50"/>
      <c r="N42" s="51" t="str">
        <f t="shared" si="3"/>
        <v/>
      </c>
      <c r="O42" s="52" t="str">
        <f t="shared" si="4"/>
        <v/>
      </c>
      <c r="P42" s="54"/>
      <c r="Q42" s="76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35">
        <v>45409.0</v>
      </c>
      <c r="B43" s="131">
        <v>2695288.05</v>
      </c>
      <c r="C43" s="132">
        <v>848185.0</v>
      </c>
      <c r="D43" s="70">
        <v>2580788.05</v>
      </c>
      <c r="E43" s="105">
        <f t="shared" si="5"/>
        <v>962685</v>
      </c>
      <c r="F43" s="43"/>
      <c r="G43" s="117"/>
      <c r="H43" s="118"/>
      <c r="I43" s="126" t="s">
        <v>27</v>
      </c>
      <c r="J43" s="127">
        <v>12880.0</v>
      </c>
      <c r="K43" s="63"/>
      <c r="L43" s="76"/>
      <c r="M43" s="50"/>
      <c r="N43" s="51" t="str">
        <f t="shared" si="3"/>
        <v/>
      </c>
      <c r="O43" s="52" t="str">
        <f t="shared" si="4"/>
        <v/>
      </c>
      <c r="P43" s="54"/>
      <c r="Q43" s="76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34">
        <v>45410.0</v>
      </c>
      <c r="B44" s="103">
        <v>2925380.0</v>
      </c>
      <c r="C44" s="104">
        <v>939230.0</v>
      </c>
      <c r="D44" s="75">
        <v>2611840.0</v>
      </c>
      <c r="E44" s="105">
        <f t="shared" si="5"/>
        <v>1252770</v>
      </c>
      <c r="F44" s="43"/>
      <c r="I44" s="136" t="s">
        <v>50</v>
      </c>
      <c r="J44" s="137">
        <v>20000.0</v>
      </c>
      <c r="K44" s="63"/>
      <c r="L44" s="71"/>
      <c r="M44" s="50"/>
      <c r="N44" s="51">
        <f t="shared" si="3"/>
        <v>20000</v>
      </c>
      <c r="O44" s="52" t="str">
        <f t="shared" si="4"/>
        <v> marcelo pastrana</v>
      </c>
      <c r="P44" s="54"/>
      <c r="Q44" s="71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38">
        <v>45411.0</v>
      </c>
      <c r="B45" s="108">
        <v>1938689.99</v>
      </c>
      <c r="C45" s="109">
        <v>623515.0</v>
      </c>
      <c r="D45" s="110">
        <v>1861429.99</v>
      </c>
      <c r="E45" s="93">
        <f t="shared" si="5"/>
        <v>700775</v>
      </c>
      <c r="F45" s="43"/>
      <c r="G45" s="139"/>
      <c r="H45" s="118"/>
      <c r="I45" s="69" t="s">
        <v>17</v>
      </c>
      <c r="J45" s="111"/>
      <c r="K45" s="63"/>
      <c r="L45" s="49"/>
      <c r="M45" s="50"/>
      <c r="N45" s="51" t="str">
        <f t="shared" si="3"/>
        <v/>
      </c>
      <c r="O45" s="52" t="str">
        <f t="shared" si="4"/>
        <v/>
      </c>
      <c r="P45" s="54"/>
      <c r="Q45" s="76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19">
        <v>45412.0</v>
      </c>
      <c r="B46" s="108">
        <v>1811050.99</v>
      </c>
      <c r="C46" s="109">
        <v>852160.0</v>
      </c>
      <c r="D46" s="110">
        <v>1664699.98</v>
      </c>
      <c r="E46" s="93">
        <f t="shared" si="5"/>
        <v>998511.01</v>
      </c>
      <c r="F46" s="43"/>
      <c r="G46" s="120">
        <v>45387.0</v>
      </c>
      <c r="H46" s="118"/>
      <c r="I46" s="69" t="s">
        <v>51</v>
      </c>
      <c r="J46" s="106">
        <v>1100000.0</v>
      </c>
      <c r="K46" s="63"/>
      <c r="L46" s="76"/>
      <c r="M46" s="50"/>
      <c r="N46" s="51" t="str">
        <f t="shared" si="3"/>
        <v/>
      </c>
      <c r="O46" s="52" t="str">
        <f t="shared" si="4"/>
        <v/>
      </c>
      <c r="P46" s="54"/>
      <c r="Q46" s="76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44"/>
      <c r="B47" s="88"/>
      <c r="C47" s="89"/>
      <c r="D47" s="90"/>
      <c r="E47" s="93">
        <f t="shared" si="5"/>
        <v>0</v>
      </c>
      <c r="F47" s="43"/>
      <c r="G47" s="120">
        <v>45390.0</v>
      </c>
      <c r="H47" s="118"/>
      <c r="I47" s="69" t="s">
        <v>52</v>
      </c>
      <c r="J47" s="106">
        <v>1900000.0</v>
      </c>
      <c r="K47" s="63"/>
      <c r="L47" s="66"/>
      <c r="M47" s="50"/>
      <c r="N47" s="51" t="str">
        <f t="shared" si="3"/>
        <v/>
      </c>
      <c r="O47" s="52" t="str">
        <f t="shared" si="4"/>
        <v/>
      </c>
      <c r="P47" s="54"/>
      <c r="Q47" s="66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40"/>
      <c r="B48" s="88"/>
      <c r="C48" s="89"/>
      <c r="D48" s="90"/>
      <c r="E48" s="93">
        <f t="shared" si="5"/>
        <v>0</v>
      </c>
      <c r="F48" s="43"/>
      <c r="G48" s="120">
        <v>45387.0</v>
      </c>
      <c r="H48" s="118"/>
      <c r="I48" s="69" t="s">
        <v>18</v>
      </c>
      <c r="J48" s="141">
        <v>63040.0</v>
      </c>
      <c r="K48" s="63"/>
      <c r="L48" s="66"/>
      <c r="M48" s="50"/>
      <c r="N48" s="51" t="str">
        <f t="shared" si="3"/>
        <v/>
      </c>
      <c r="O48" s="52" t="str">
        <f t="shared" si="4"/>
        <v/>
      </c>
      <c r="P48" s="54"/>
      <c r="Q48" s="66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140"/>
      <c r="B49" s="88"/>
      <c r="C49" s="89"/>
      <c r="D49" s="90"/>
      <c r="E49" s="93">
        <f t="shared" si="5"/>
        <v>0</v>
      </c>
      <c r="F49" s="43"/>
      <c r="G49" s="117"/>
      <c r="H49" s="118"/>
      <c r="I49" s="69" t="s">
        <v>42</v>
      </c>
      <c r="J49" s="106">
        <v>123043.5</v>
      </c>
      <c r="K49" s="63"/>
      <c r="L49" s="66"/>
      <c r="M49" s="50"/>
      <c r="N49" s="51" t="str">
        <f t="shared" si="3"/>
        <v/>
      </c>
      <c r="O49" s="52" t="str">
        <f t="shared" si="4"/>
        <v/>
      </c>
      <c r="P49" s="54"/>
      <c r="Q49" s="66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40"/>
      <c r="B50" s="88"/>
      <c r="C50" s="89"/>
      <c r="D50" s="90"/>
      <c r="E50" s="93">
        <f t="shared" si="5"/>
        <v>0</v>
      </c>
      <c r="F50" s="43"/>
      <c r="G50" s="117"/>
      <c r="H50" s="118"/>
      <c r="I50" s="69" t="s">
        <v>20</v>
      </c>
      <c r="J50" s="106">
        <v>35500.0</v>
      </c>
      <c r="K50" s="63"/>
      <c r="L50" s="66"/>
      <c r="M50" s="50"/>
      <c r="N50" s="51" t="str">
        <f t="shared" si="3"/>
        <v/>
      </c>
      <c r="O50" s="52" t="str">
        <f t="shared" si="4"/>
        <v/>
      </c>
      <c r="P50" s="54"/>
      <c r="Q50" s="66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40"/>
      <c r="B51" s="88"/>
      <c r="C51" s="89"/>
      <c r="D51" s="90"/>
      <c r="E51" s="93">
        <f t="shared" si="5"/>
        <v>0</v>
      </c>
      <c r="F51" s="43"/>
      <c r="G51" s="117"/>
      <c r="H51" s="118"/>
      <c r="I51" s="69" t="s">
        <v>53</v>
      </c>
      <c r="J51" s="106">
        <v>20000.0</v>
      </c>
      <c r="K51" s="63"/>
      <c r="L51" s="66"/>
      <c r="M51" s="50"/>
      <c r="N51" s="51">
        <f t="shared" si="3"/>
        <v>20000</v>
      </c>
      <c r="O51" s="52" t="str">
        <f t="shared" si="4"/>
        <v> nuñez orlando</v>
      </c>
      <c r="P51" s="54"/>
      <c r="Q51" s="66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140"/>
      <c r="B52" s="88"/>
      <c r="C52" s="89"/>
      <c r="D52" s="90"/>
      <c r="E52" s="93">
        <f t="shared" si="5"/>
        <v>0</v>
      </c>
      <c r="F52" s="43"/>
      <c r="G52" s="117"/>
      <c r="H52" s="118"/>
      <c r="I52" s="69" t="s">
        <v>43</v>
      </c>
      <c r="J52" s="106">
        <v>10000.0</v>
      </c>
      <c r="K52" s="63"/>
      <c r="L52" s="66"/>
      <c r="M52" s="50"/>
      <c r="N52" s="51">
        <f t="shared" si="3"/>
        <v>10000</v>
      </c>
      <c r="O52" s="52" t="str">
        <f t="shared" si="4"/>
        <v> paolo perez</v>
      </c>
      <c r="P52" s="54"/>
      <c r="Q52" s="66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40"/>
      <c r="B53" s="88"/>
      <c r="C53" s="89"/>
      <c r="D53" s="90"/>
      <c r="E53" s="93">
        <f t="shared" si="5"/>
        <v>0</v>
      </c>
      <c r="F53" s="43"/>
      <c r="G53" s="117"/>
      <c r="H53" s="118"/>
      <c r="I53" s="69" t="s">
        <v>54</v>
      </c>
      <c r="J53" s="106">
        <v>20000.0</v>
      </c>
      <c r="K53" s="63"/>
      <c r="L53" s="66"/>
      <c r="M53" s="50"/>
      <c r="N53" s="51">
        <f t="shared" si="3"/>
        <v>20000</v>
      </c>
      <c r="O53" s="52" t="str">
        <f t="shared" si="4"/>
        <v> fede correa</v>
      </c>
      <c r="P53" s="54"/>
      <c r="Q53" s="66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40"/>
      <c r="B54" s="88"/>
      <c r="C54" s="89"/>
      <c r="D54" s="90"/>
      <c r="E54" s="93">
        <f t="shared" si="5"/>
        <v>0</v>
      </c>
      <c r="F54" s="43"/>
      <c r="G54" s="117"/>
      <c r="H54" s="142"/>
      <c r="I54" s="69" t="s">
        <v>55</v>
      </c>
      <c r="J54" s="106">
        <v>10000.0</v>
      </c>
      <c r="K54" s="63"/>
      <c r="L54" s="66"/>
      <c r="M54" s="50"/>
      <c r="N54" s="51">
        <f t="shared" si="3"/>
        <v>10000</v>
      </c>
      <c r="O54" s="52" t="str">
        <f t="shared" si="4"/>
        <v> machado magaly</v>
      </c>
      <c r="P54" s="54"/>
      <c r="Q54" s="66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40"/>
      <c r="B55" s="88"/>
      <c r="C55" s="89"/>
      <c r="D55" s="90"/>
      <c r="E55" s="93">
        <f t="shared" si="5"/>
        <v>0</v>
      </c>
      <c r="F55" s="43"/>
      <c r="G55" s="117"/>
      <c r="H55" s="118"/>
      <c r="I55" s="69" t="s">
        <v>17</v>
      </c>
      <c r="J55" s="111"/>
      <c r="K55" s="63"/>
      <c r="L55" s="143"/>
      <c r="M55" s="50"/>
      <c r="N55" s="51" t="str">
        <f t="shared" si="3"/>
        <v/>
      </c>
      <c r="O55" s="52" t="str">
        <f t="shared" si="4"/>
        <v/>
      </c>
      <c r="P55" s="54"/>
      <c r="Q55" s="66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40"/>
      <c r="B56" s="88"/>
      <c r="C56" s="89"/>
      <c r="D56" s="90"/>
      <c r="E56" s="93">
        <f t="shared" si="5"/>
        <v>0</v>
      </c>
      <c r="F56" s="43"/>
      <c r="G56" s="120">
        <v>45388.0</v>
      </c>
      <c r="H56" s="118"/>
      <c r="I56" s="69" t="s">
        <v>56</v>
      </c>
      <c r="J56" s="106">
        <v>266760.0</v>
      </c>
      <c r="K56" s="63"/>
      <c r="L56" s="66"/>
      <c r="M56" s="50"/>
      <c r="N56" s="51" t="str">
        <f t="shared" si="3"/>
        <v/>
      </c>
      <c r="O56" s="52" t="str">
        <f t="shared" si="4"/>
        <v/>
      </c>
      <c r="P56" s="54"/>
      <c r="Q56" s="66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40"/>
      <c r="B57" s="88"/>
      <c r="C57" s="89"/>
      <c r="D57" s="90"/>
      <c r="E57" s="93">
        <f t="shared" si="5"/>
        <v>0</v>
      </c>
      <c r="F57" s="43"/>
      <c r="G57" s="117"/>
      <c r="H57" s="118"/>
      <c r="I57" s="69" t="s">
        <v>27</v>
      </c>
      <c r="J57" s="106">
        <v>8400.0</v>
      </c>
      <c r="K57" s="63"/>
      <c r="L57" s="66"/>
      <c r="M57" s="50"/>
      <c r="N57" s="51" t="str">
        <f t="shared" si="3"/>
        <v/>
      </c>
      <c r="O57" s="52" t="str">
        <f t="shared" si="4"/>
        <v/>
      </c>
      <c r="P57" s="54"/>
      <c r="Q57" s="66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40"/>
      <c r="B58" s="88"/>
      <c r="C58" s="89"/>
      <c r="D58" s="90"/>
      <c r="E58" s="93">
        <f t="shared" si="5"/>
        <v>0</v>
      </c>
      <c r="F58" s="43"/>
      <c r="G58" s="117"/>
      <c r="H58" s="118"/>
      <c r="I58" s="69" t="s">
        <v>38</v>
      </c>
      <c r="J58" s="106">
        <v>155190.0</v>
      </c>
      <c r="K58" s="63"/>
      <c r="L58" s="66"/>
      <c r="M58" s="50"/>
      <c r="N58" s="51" t="str">
        <f t="shared" si="3"/>
        <v/>
      </c>
      <c r="O58" s="52" t="str">
        <f t="shared" si="4"/>
        <v/>
      </c>
      <c r="P58" s="54"/>
      <c r="Q58" s="6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40"/>
      <c r="B59" s="88"/>
      <c r="C59" s="89"/>
      <c r="D59" s="90"/>
      <c r="E59" s="93">
        <f t="shared" si="5"/>
        <v>0</v>
      </c>
      <c r="F59" s="43"/>
      <c r="G59" s="139"/>
      <c r="H59" s="144"/>
      <c r="I59" s="69" t="s">
        <v>18</v>
      </c>
      <c r="J59" s="106">
        <v>147050.0</v>
      </c>
      <c r="K59" s="63"/>
      <c r="L59" s="66"/>
      <c r="M59" s="50"/>
      <c r="N59" s="51" t="str">
        <f t="shared" si="3"/>
        <v/>
      </c>
      <c r="O59" s="52" t="str">
        <f t="shared" si="4"/>
        <v/>
      </c>
      <c r="P59" s="54"/>
      <c r="Q59" s="6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40"/>
      <c r="B60" s="88"/>
      <c r="C60" s="89"/>
      <c r="D60" s="90"/>
      <c r="E60" s="93">
        <f t="shared" si="5"/>
        <v>0</v>
      </c>
      <c r="F60" s="43"/>
      <c r="G60" s="145"/>
      <c r="H60" s="146"/>
      <c r="I60" s="69" t="s">
        <v>30</v>
      </c>
      <c r="J60" s="96">
        <v>15000.0</v>
      </c>
      <c r="K60" s="63"/>
      <c r="L60" s="66"/>
      <c r="M60" s="50"/>
      <c r="N60" s="51">
        <f t="shared" si="3"/>
        <v>15000</v>
      </c>
      <c r="O60" s="52" t="str">
        <f t="shared" si="4"/>
        <v> ledezma damian</v>
      </c>
      <c r="P60" s="54"/>
      <c r="Q60" s="6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40"/>
      <c r="B61" s="88"/>
      <c r="C61" s="89"/>
      <c r="D61" s="90"/>
      <c r="E61" s="93">
        <f t="shared" si="5"/>
        <v>0</v>
      </c>
      <c r="F61" s="43"/>
      <c r="G61" s="147"/>
      <c r="H61" s="148"/>
      <c r="I61" s="149" t="s">
        <v>57</v>
      </c>
      <c r="J61" s="150">
        <v>10000.0</v>
      </c>
      <c r="K61" s="63"/>
      <c r="L61" s="66"/>
      <c r="M61" s="50"/>
      <c r="N61" s="51">
        <f t="shared" si="3"/>
        <v>10000</v>
      </c>
      <c r="O61" s="52" t="str">
        <f t="shared" si="4"/>
        <v> fede medina</v>
      </c>
      <c r="P61" s="54"/>
      <c r="Q61" s="6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40"/>
      <c r="B62" s="88"/>
      <c r="C62" s="89"/>
      <c r="D62" s="90"/>
      <c r="E62" s="93">
        <f t="shared" si="5"/>
        <v>0</v>
      </c>
      <c r="F62" s="43"/>
      <c r="G62" s="151">
        <v>45389.0</v>
      </c>
      <c r="H62" s="121"/>
      <c r="I62" s="84" t="s">
        <v>30</v>
      </c>
      <c r="J62" s="96">
        <v>15000.0</v>
      </c>
      <c r="K62" s="63"/>
      <c r="L62" s="66"/>
      <c r="M62" s="50"/>
      <c r="N62" s="51">
        <f t="shared" si="3"/>
        <v>15000</v>
      </c>
      <c r="O62" s="52" t="str">
        <f t="shared" si="4"/>
        <v> ledezma damian</v>
      </c>
      <c r="P62" s="54"/>
      <c r="Q62" s="6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40"/>
      <c r="B63" s="88"/>
      <c r="C63" s="89"/>
      <c r="D63" s="90"/>
      <c r="E63" s="93">
        <f t="shared" si="5"/>
        <v>0</v>
      </c>
      <c r="F63" s="43"/>
      <c r="G63" s="145"/>
      <c r="H63" s="121"/>
      <c r="I63" s="84" t="s">
        <v>43</v>
      </c>
      <c r="J63" s="96">
        <v>10000.0</v>
      </c>
      <c r="K63" s="63"/>
      <c r="L63" s="66"/>
      <c r="M63" s="50"/>
      <c r="N63" s="51">
        <f t="shared" si="3"/>
        <v>10000</v>
      </c>
      <c r="O63" s="52" t="str">
        <f t="shared" si="4"/>
        <v> paolo perez</v>
      </c>
      <c r="P63" s="54"/>
      <c r="Q63" s="6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40"/>
      <c r="B64" s="88"/>
      <c r="C64" s="89"/>
      <c r="D64" s="90"/>
      <c r="E64" s="93">
        <f t="shared" si="5"/>
        <v>0</v>
      </c>
      <c r="F64" s="43"/>
      <c r="G64" s="152"/>
      <c r="H64" s="153"/>
      <c r="I64" s="84" t="s">
        <v>46</v>
      </c>
      <c r="J64" s="96">
        <v>1600.0</v>
      </c>
      <c r="K64" s="154"/>
      <c r="L64" s="76"/>
      <c r="M64" s="50"/>
      <c r="N64" s="51" t="str">
        <f t="shared" si="3"/>
        <v/>
      </c>
      <c r="O64" s="52" t="str">
        <f t="shared" si="4"/>
        <v/>
      </c>
      <c r="P64" s="54"/>
      <c r="Q64" s="6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40"/>
      <c r="B65" s="88"/>
      <c r="C65" s="89" t="s">
        <v>0</v>
      </c>
      <c r="D65" s="90"/>
      <c r="E65" s="93"/>
      <c r="F65" s="43"/>
      <c r="G65" s="145"/>
      <c r="H65" s="146"/>
      <c r="I65" s="84" t="s">
        <v>55</v>
      </c>
      <c r="J65" s="155">
        <v>10000.0</v>
      </c>
      <c r="K65" s="63"/>
      <c r="L65" s="66"/>
      <c r="M65" s="50"/>
      <c r="N65" s="51">
        <f t="shared" si="3"/>
        <v>10000</v>
      </c>
      <c r="O65" s="52" t="str">
        <f t="shared" si="4"/>
        <v> machado magaly</v>
      </c>
      <c r="P65" s="54"/>
      <c r="Q65" s="6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40"/>
      <c r="B66" s="88"/>
      <c r="C66" s="89"/>
      <c r="D66" s="90"/>
      <c r="E66" s="93">
        <f t="shared" ref="E66:E67" si="6">B66+C66-D66</f>
        <v>0</v>
      </c>
      <c r="F66" s="43"/>
      <c r="G66" s="145"/>
      <c r="H66" s="121"/>
      <c r="I66" s="84" t="s">
        <v>17</v>
      </c>
      <c r="J66" s="156"/>
      <c r="K66" s="63"/>
      <c r="L66" s="143"/>
      <c r="M66" s="50"/>
      <c r="N66" s="51" t="str">
        <f t="shared" si="3"/>
        <v/>
      </c>
      <c r="O66" s="52" t="str">
        <f t="shared" si="4"/>
        <v/>
      </c>
      <c r="P66" s="54"/>
      <c r="Q66" s="6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57"/>
      <c r="B67" s="88"/>
      <c r="C67" s="89"/>
      <c r="D67" s="90"/>
      <c r="E67" s="93">
        <f t="shared" si="6"/>
        <v>0</v>
      </c>
      <c r="F67" s="43"/>
      <c r="G67" s="151">
        <v>45390.0</v>
      </c>
      <c r="H67" s="121"/>
      <c r="I67" s="84" t="s">
        <v>42</v>
      </c>
      <c r="J67" s="96">
        <v>156672.0</v>
      </c>
      <c r="K67" s="63"/>
      <c r="L67" s="66"/>
      <c r="M67" s="50"/>
      <c r="N67" s="51" t="str">
        <f t="shared" si="3"/>
        <v/>
      </c>
      <c r="O67" s="52" t="str">
        <f t="shared" si="4"/>
        <v/>
      </c>
      <c r="P67" s="54"/>
      <c r="Q67" s="6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54"/>
      <c r="B68" s="158"/>
      <c r="C68" s="159"/>
      <c r="D68" s="160"/>
      <c r="E68" s="161"/>
      <c r="F68" s="43"/>
      <c r="G68" s="145"/>
      <c r="H68" s="121"/>
      <c r="I68" s="84" t="s">
        <v>18</v>
      </c>
      <c r="J68" s="96">
        <v>82425.0</v>
      </c>
      <c r="K68" s="63"/>
      <c r="L68" s="66"/>
      <c r="M68" s="50"/>
      <c r="N68" s="51" t="str">
        <f t="shared" si="3"/>
        <v/>
      </c>
      <c r="O68" s="52" t="str">
        <f t="shared" si="4"/>
        <v/>
      </c>
      <c r="P68" s="54"/>
      <c r="Q68" s="6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54"/>
      <c r="B69" s="158"/>
      <c r="C69" s="159"/>
      <c r="D69" s="160"/>
      <c r="E69" s="161"/>
      <c r="F69" s="43"/>
      <c r="G69" s="145"/>
      <c r="H69" s="121"/>
      <c r="I69" s="84" t="s">
        <v>20</v>
      </c>
      <c r="J69" s="96">
        <v>77500.0</v>
      </c>
      <c r="K69" s="63"/>
      <c r="L69" s="66"/>
      <c r="M69" s="50"/>
      <c r="N69" s="51" t="str">
        <f t="shared" si="3"/>
        <v/>
      </c>
      <c r="O69" s="52" t="str">
        <f t="shared" si="4"/>
        <v/>
      </c>
      <c r="P69" s="54"/>
      <c r="Q69" s="6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54"/>
      <c r="B70" s="162">
        <f>SUM(B9:B56)</f>
        <v>54413617.12</v>
      </c>
      <c r="C70" s="163">
        <f>SUM(C8:C32)</f>
        <v>11720169.51</v>
      </c>
      <c r="D70" s="164">
        <f>SUM(D9:D31)</f>
        <v>24413515.98</v>
      </c>
      <c r="E70" s="165">
        <f>SUM(E6:E67)</f>
        <v>28402053.28</v>
      </c>
      <c r="F70" s="43"/>
      <c r="G70" s="145"/>
      <c r="H70" s="121"/>
      <c r="I70" s="84" t="s">
        <v>58</v>
      </c>
      <c r="J70" s="96">
        <v>16500.0</v>
      </c>
      <c r="K70" s="63"/>
      <c r="L70" s="66"/>
      <c r="M70" s="50"/>
      <c r="N70" s="51" t="str">
        <f t="shared" si="3"/>
        <v/>
      </c>
      <c r="O70" s="52" t="str">
        <f t="shared" si="4"/>
        <v/>
      </c>
      <c r="P70" s="54"/>
      <c r="Q70" s="6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54"/>
      <c r="B71" s="166"/>
      <c r="C71" s="167"/>
      <c r="D71" s="160"/>
      <c r="E71" s="160"/>
      <c r="F71" s="43"/>
      <c r="G71" s="168"/>
      <c r="H71" s="169"/>
      <c r="I71" s="170" t="s">
        <v>59</v>
      </c>
      <c r="J71" s="96">
        <v>4500.0</v>
      </c>
      <c r="K71" s="63"/>
      <c r="L71" s="66"/>
      <c r="M71" s="50"/>
      <c r="N71" s="51" t="str">
        <f t="shared" si="3"/>
        <v/>
      </c>
      <c r="O71" s="52" t="str">
        <f t="shared" si="4"/>
        <v/>
      </c>
      <c r="P71" s="54"/>
      <c r="Q71" s="6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54"/>
      <c r="B72" s="171" t="s">
        <v>60</v>
      </c>
      <c r="C72" s="172"/>
      <c r="D72" s="173"/>
      <c r="E72" s="22">
        <f>SUM(B70+C70)</f>
        <v>66133786.63</v>
      </c>
      <c r="F72" s="43"/>
      <c r="G72" s="145"/>
      <c r="H72" s="121"/>
      <c r="I72" s="84" t="s">
        <v>46</v>
      </c>
      <c r="J72" s="96">
        <v>3000.0</v>
      </c>
      <c r="K72" s="63"/>
      <c r="L72" s="66"/>
      <c r="M72" s="50"/>
      <c r="N72" s="51" t="str">
        <f t="shared" si="3"/>
        <v/>
      </c>
      <c r="O72" s="52" t="str">
        <f t="shared" si="4"/>
        <v/>
      </c>
      <c r="P72" s="54"/>
      <c r="Q72" s="6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54"/>
      <c r="B73" s="166"/>
      <c r="C73" s="167"/>
      <c r="D73" s="160"/>
      <c r="E73" s="160"/>
      <c r="F73" s="43"/>
      <c r="G73" s="151">
        <v>45391.0</v>
      </c>
      <c r="H73" s="121"/>
      <c r="I73" s="84" t="s">
        <v>36</v>
      </c>
      <c r="J73" s="96">
        <v>60370.0</v>
      </c>
      <c r="K73" s="63"/>
      <c r="L73" s="66"/>
      <c r="M73" s="50"/>
      <c r="N73" s="51" t="str">
        <f t="shared" si="3"/>
        <v/>
      </c>
      <c r="O73" s="52" t="str">
        <f t="shared" si="4"/>
        <v/>
      </c>
      <c r="P73" s="54"/>
      <c r="Q73" s="6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54"/>
      <c r="B74" s="174" t="s">
        <v>61</v>
      </c>
      <c r="C74" s="175"/>
      <c r="D74" s="176"/>
      <c r="E74" s="176">
        <f>D70</f>
        <v>24413515.98</v>
      </c>
      <c r="F74" s="43"/>
      <c r="G74" s="151">
        <v>45392.0</v>
      </c>
      <c r="H74" s="121"/>
      <c r="I74" s="84" t="s">
        <v>62</v>
      </c>
      <c r="J74" s="96">
        <v>1100000.0</v>
      </c>
      <c r="K74" s="63"/>
      <c r="L74" s="66"/>
      <c r="M74" s="50"/>
      <c r="N74" s="51" t="str">
        <f t="shared" si="3"/>
        <v/>
      </c>
      <c r="O74" s="52" t="str">
        <f t="shared" si="4"/>
        <v/>
      </c>
      <c r="P74" s="54"/>
      <c r="Q74" s="6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54"/>
      <c r="B75" s="166"/>
      <c r="C75" s="167"/>
      <c r="D75" s="160"/>
      <c r="E75" s="160"/>
      <c r="F75" s="43"/>
      <c r="G75" s="151">
        <v>45391.0</v>
      </c>
      <c r="H75" s="121"/>
      <c r="I75" s="84" t="s">
        <v>26</v>
      </c>
      <c r="J75" s="96">
        <v>285000.0</v>
      </c>
      <c r="K75" s="63"/>
      <c r="L75" s="66"/>
      <c r="M75" s="50"/>
      <c r="N75" s="51" t="str">
        <f t="shared" si="3"/>
        <v/>
      </c>
      <c r="O75" s="52" t="str">
        <f t="shared" si="4"/>
        <v/>
      </c>
      <c r="P75" s="54"/>
      <c r="Q75" s="6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54"/>
      <c r="B76" s="177" t="s">
        <v>63</v>
      </c>
      <c r="C76" s="178"/>
      <c r="D76" s="179"/>
      <c r="E76" s="180">
        <f>E72-E74</f>
        <v>41720270.65</v>
      </c>
      <c r="F76" s="43"/>
      <c r="G76" s="145"/>
      <c r="H76" s="121"/>
      <c r="I76" s="84" t="s">
        <v>27</v>
      </c>
      <c r="J76" s="96">
        <v>14000.0</v>
      </c>
      <c r="K76" s="63"/>
      <c r="L76" s="66"/>
      <c r="M76" s="181"/>
      <c r="N76" s="51" t="str">
        <f t="shared" si="3"/>
        <v/>
      </c>
      <c r="O76" s="52" t="str">
        <f t="shared" si="4"/>
        <v/>
      </c>
      <c r="P76" s="54"/>
      <c r="Q76" s="6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54"/>
      <c r="B77" s="166"/>
      <c r="C77" s="167"/>
      <c r="D77" s="160"/>
      <c r="E77" s="160"/>
      <c r="F77" s="43"/>
      <c r="G77" s="145"/>
      <c r="H77" s="121"/>
      <c r="I77" s="84" t="s">
        <v>18</v>
      </c>
      <c r="J77" s="96">
        <v>52080.0</v>
      </c>
      <c r="K77" s="63"/>
      <c r="L77" s="66"/>
      <c r="M77" s="181"/>
      <c r="N77" s="51" t="str">
        <f t="shared" si="3"/>
        <v/>
      </c>
      <c r="O77" s="52" t="str">
        <f t="shared" si="4"/>
        <v/>
      </c>
      <c r="P77" s="54"/>
      <c r="Q77" s="6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54"/>
      <c r="B78" s="166"/>
      <c r="C78" s="167"/>
      <c r="D78" s="160"/>
      <c r="E78" s="160"/>
      <c r="F78" s="43"/>
      <c r="G78" s="145"/>
      <c r="H78" s="121"/>
      <c r="I78" s="84" t="s">
        <v>42</v>
      </c>
      <c r="J78" s="96">
        <v>26596.5</v>
      </c>
      <c r="K78" s="63"/>
      <c r="L78" s="66"/>
      <c r="M78" s="50"/>
      <c r="N78" s="51" t="str">
        <f t="shared" si="3"/>
        <v/>
      </c>
      <c r="O78" s="52" t="str">
        <f t="shared" si="4"/>
        <v/>
      </c>
      <c r="P78" s="54"/>
      <c r="Q78" s="6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66"/>
      <c r="C79" s="167"/>
      <c r="D79" s="160"/>
      <c r="E79" s="160"/>
      <c r="F79" s="43"/>
      <c r="G79" s="145"/>
      <c r="H79" s="121"/>
      <c r="I79" s="84" t="s">
        <v>40</v>
      </c>
      <c r="J79" s="96">
        <v>35200.0</v>
      </c>
      <c r="K79" s="63"/>
      <c r="L79" s="66"/>
      <c r="M79" s="50"/>
      <c r="N79" s="51" t="str">
        <f t="shared" si="3"/>
        <v/>
      </c>
      <c r="O79" s="52" t="str">
        <f t="shared" si="4"/>
        <v/>
      </c>
      <c r="P79" s="54"/>
      <c r="Q79" s="6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66"/>
      <c r="C80" s="167"/>
      <c r="D80" s="160"/>
      <c r="E80" s="160"/>
      <c r="F80" s="43"/>
      <c r="G80" s="145"/>
      <c r="H80" s="121"/>
      <c r="I80" s="84" t="s">
        <v>29</v>
      </c>
      <c r="J80" s="96">
        <v>8000.0</v>
      </c>
      <c r="K80" s="63"/>
      <c r="L80" s="66"/>
      <c r="M80" s="50"/>
      <c r="N80" s="51" t="str">
        <f t="shared" si="3"/>
        <v/>
      </c>
      <c r="O80" s="52" t="str">
        <f t="shared" si="4"/>
        <v/>
      </c>
      <c r="P80" s="54"/>
      <c r="Q80" s="6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66"/>
      <c r="C81" s="167"/>
      <c r="D81" s="160"/>
      <c r="E81" s="160"/>
      <c r="F81" s="43"/>
      <c r="G81" s="145"/>
      <c r="H81" s="121"/>
      <c r="I81" s="84" t="s">
        <v>64</v>
      </c>
      <c r="J81" s="96">
        <v>8000.0</v>
      </c>
      <c r="K81" s="63"/>
      <c r="L81" s="66"/>
      <c r="M81" s="50"/>
      <c r="N81" s="51" t="str">
        <f t="shared" si="3"/>
        <v/>
      </c>
      <c r="O81" s="52" t="str">
        <f t="shared" si="4"/>
        <v/>
      </c>
      <c r="P81" s="54"/>
      <c r="Q81" s="6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66"/>
      <c r="C82" s="167"/>
      <c r="D82" s="160"/>
      <c r="E82" s="160"/>
      <c r="F82" s="43"/>
      <c r="G82" s="145"/>
      <c r="H82" s="121"/>
      <c r="I82" s="84" t="s">
        <v>65</v>
      </c>
      <c r="J82" s="96">
        <v>50000.0</v>
      </c>
      <c r="K82" s="63"/>
      <c r="L82" s="66"/>
      <c r="M82" s="50"/>
      <c r="N82" s="51">
        <f t="shared" si="3"/>
        <v>50000</v>
      </c>
      <c r="O82" s="52" t="str">
        <f t="shared" si="4"/>
        <v> marcelo miguelli</v>
      </c>
      <c r="P82" s="54"/>
      <c r="Q82" s="6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66"/>
      <c r="C83" s="167"/>
      <c r="D83" s="160"/>
      <c r="E83" s="160"/>
      <c r="F83" s="43"/>
      <c r="G83" s="182"/>
      <c r="H83" s="183"/>
      <c r="I83" s="84" t="s">
        <v>66</v>
      </c>
      <c r="J83" s="96">
        <v>16000.0</v>
      </c>
      <c r="K83" s="63"/>
      <c r="L83" s="66"/>
      <c r="M83" s="50"/>
      <c r="N83" s="51" t="str">
        <f t="shared" si="3"/>
        <v/>
      </c>
      <c r="O83" s="52" t="str">
        <f t="shared" si="4"/>
        <v/>
      </c>
      <c r="P83" s="54"/>
      <c r="Q83" s="6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66"/>
      <c r="C84" s="167"/>
      <c r="D84" s="160"/>
      <c r="E84" s="160"/>
      <c r="F84" s="43"/>
      <c r="G84" s="184"/>
      <c r="H84" s="121"/>
      <c r="I84" s="84" t="s">
        <v>67</v>
      </c>
      <c r="J84" s="96">
        <v>39800.0</v>
      </c>
      <c r="K84" s="63"/>
      <c r="L84" s="66"/>
      <c r="M84" s="50"/>
      <c r="N84" s="51" t="str">
        <f t="shared" si="3"/>
        <v/>
      </c>
      <c r="O84" s="52"/>
      <c r="P84" s="54"/>
      <c r="Q84" s="6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66"/>
      <c r="C85" s="167"/>
      <c r="D85" s="160"/>
      <c r="E85" s="160"/>
      <c r="F85" s="43"/>
      <c r="G85" s="185"/>
      <c r="H85" s="121"/>
      <c r="I85" s="84" t="s">
        <v>16</v>
      </c>
      <c r="J85" s="113"/>
      <c r="K85" s="63"/>
      <c r="L85" s="143">
        <v>45200.0</v>
      </c>
      <c r="M85" s="50"/>
      <c r="N85" s="51" t="str">
        <f t="shared" si="3"/>
        <v/>
      </c>
      <c r="O85" s="52"/>
      <c r="P85" s="54"/>
      <c r="Q85" s="6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66"/>
      <c r="C86" s="167"/>
      <c r="D86" s="160"/>
      <c r="E86" s="160"/>
      <c r="F86" s="43"/>
      <c r="G86" s="68">
        <v>45390.0</v>
      </c>
      <c r="H86" s="83"/>
      <c r="I86" s="84" t="s">
        <v>22</v>
      </c>
      <c r="J86" s="106">
        <v>217000.0</v>
      </c>
      <c r="K86" s="63"/>
      <c r="L86" s="66"/>
      <c r="M86" s="50"/>
      <c r="N86" s="51" t="str">
        <f t="shared" si="3"/>
        <v/>
      </c>
      <c r="O86" s="52" t="str">
        <f t="shared" ref="O86:O94" si="7">IF(COUNTIF(I86,"*vale*"),MID(I86,5,70),"")</f>
        <v/>
      </c>
      <c r="P86" s="54"/>
      <c r="Q86" s="6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66"/>
      <c r="C87" s="167"/>
      <c r="D87" s="160"/>
      <c r="E87" s="160"/>
      <c r="F87" s="43"/>
      <c r="G87" s="68">
        <v>45392.0</v>
      </c>
      <c r="H87" s="61"/>
      <c r="I87" s="69" t="s">
        <v>18</v>
      </c>
      <c r="J87" s="106">
        <v>147490.0</v>
      </c>
      <c r="K87" s="63"/>
      <c r="L87" s="66"/>
      <c r="M87" s="50"/>
      <c r="N87" s="51" t="str">
        <f t="shared" si="3"/>
        <v/>
      </c>
      <c r="O87" s="52" t="str">
        <f t="shared" si="7"/>
        <v/>
      </c>
      <c r="P87" s="54"/>
      <c r="Q87" s="6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66"/>
      <c r="C88" s="167"/>
      <c r="D88" s="160"/>
      <c r="E88" s="160"/>
      <c r="F88" s="43"/>
      <c r="G88" s="60"/>
      <c r="H88" s="186"/>
      <c r="I88" s="187" t="s">
        <v>38</v>
      </c>
      <c r="J88" s="188">
        <v>212170.0</v>
      </c>
      <c r="K88" s="63"/>
      <c r="L88" s="66"/>
      <c r="M88" s="50"/>
      <c r="N88" s="51" t="str">
        <f t="shared" si="3"/>
        <v/>
      </c>
      <c r="O88" s="52" t="str">
        <f t="shared" si="7"/>
        <v/>
      </c>
      <c r="P88" s="54"/>
      <c r="Q88" s="6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66"/>
      <c r="C89" s="167"/>
      <c r="D89" s="160"/>
      <c r="E89" s="160"/>
      <c r="F89" s="43"/>
      <c r="G89" s="60"/>
      <c r="H89" s="61"/>
      <c r="I89" s="69" t="s">
        <v>65</v>
      </c>
      <c r="J89" s="106">
        <v>50000.0</v>
      </c>
      <c r="K89" s="63"/>
      <c r="L89" s="66"/>
      <c r="M89" s="50"/>
      <c r="N89" s="51">
        <f t="shared" si="3"/>
        <v>50000</v>
      </c>
      <c r="O89" s="52" t="str">
        <f t="shared" si="7"/>
        <v> marcelo miguelli</v>
      </c>
      <c r="P89" s="54"/>
      <c r="Q89" s="6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66"/>
      <c r="C90" s="167"/>
      <c r="D90" s="160"/>
      <c r="E90" s="160"/>
      <c r="F90" s="43"/>
      <c r="G90" s="60"/>
      <c r="H90" s="61"/>
      <c r="I90" s="69" t="s">
        <v>42</v>
      </c>
      <c r="J90" s="106">
        <v>25214.0</v>
      </c>
      <c r="K90" s="63"/>
      <c r="L90" s="66"/>
      <c r="M90" s="50"/>
      <c r="N90" s="51" t="str">
        <f t="shared" si="3"/>
        <v/>
      </c>
      <c r="O90" s="52" t="str">
        <f t="shared" si="7"/>
        <v/>
      </c>
      <c r="P90" s="54"/>
      <c r="Q90" s="6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66"/>
      <c r="C91" s="167"/>
      <c r="D91" s="160"/>
      <c r="E91" s="160"/>
      <c r="F91" s="43"/>
      <c r="G91" s="60"/>
      <c r="H91" s="61"/>
      <c r="I91" s="69" t="s">
        <v>68</v>
      </c>
      <c r="J91" s="114">
        <v>3550.0</v>
      </c>
      <c r="K91" s="63"/>
      <c r="L91" s="66"/>
      <c r="M91" s="50"/>
      <c r="N91" s="51" t="str">
        <f t="shared" si="3"/>
        <v/>
      </c>
      <c r="O91" s="52" t="str">
        <f t="shared" si="7"/>
        <v/>
      </c>
      <c r="P91" s="54"/>
      <c r="Q91" s="6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66"/>
      <c r="C92" s="167"/>
      <c r="D92" s="160"/>
      <c r="E92" s="160"/>
      <c r="F92" s="43"/>
      <c r="G92" s="60"/>
      <c r="H92" s="61"/>
      <c r="I92" s="69" t="s">
        <v>69</v>
      </c>
      <c r="J92" s="106">
        <v>5000.0</v>
      </c>
      <c r="K92" s="63"/>
      <c r="L92" s="66"/>
      <c r="M92" s="50"/>
      <c r="N92" s="51">
        <f t="shared" si="3"/>
        <v>5000</v>
      </c>
      <c r="O92" s="52" t="str">
        <f t="shared" si="7"/>
        <v> jorge rodriguez</v>
      </c>
      <c r="P92" s="54"/>
      <c r="Q92" s="6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66"/>
      <c r="C93" s="167"/>
      <c r="D93" s="160"/>
      <c r="E93" s="160"/>
      <c r="F93" s="43"/>
      <c r="G93" s="60"/>
      <c r="H93" s="61"/>
      <c r="I93" s="69" t="s">
        <v>34</v>
      </c>
      <c r="J93" s="114">
        <v>10000.0</v>
      </c>
      <c r="K93" s="63"/>
      <c r="L93" s="66"/>
      <c r="M93" s="50"/>
      <c r="N93" s="51">
        <f t="shared" si="3"/>
        <v>10000</v>
      </c>
      <c r="O93" s="52" t="str">
        <f t="shared" si="7"/>
        <v> vizioli luis</v>
      </c>
      <c r="P93" s="54"/>
      <c r="Q93" s="6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66"/>
      <c r="C94" s="167"/>
      <c r="D94" s="160"/>
      <c r="E94" s="160"/>
      <c r="F94" s="43"/>
      <c r="G94" s="60"/>
      <c r="H94" s="61"/>
      <c r="I94" s="69" t="s">
        <v>16</v>
      </c>
      <c r="J94" s="111"/>
      <c r="K94" s="63"/>
      <c r="L94" s="143">
        <v>14600.0</v>
      </c>
      <c r="M94" s="50"/>
      <c r="N94" s="51" t="str">
        <f t="shared" si="3"/>
        <v/>
      </c>
      <c r="O94" s="52" t="str">
        <f t="shared" si="7"/>
        <v/>
      </c>
      <c r="P94" s="54"/>
      <c r="Q94" s="6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66"/>
      <c r="C95" s="167"/>
      <c r="D95" s="160"/>
      <c r="E95" s="160"/>
      <c r="F95" s="43"/>
      <c r="G95" s="189">
        <v>45394.0</v>
      </c>
      <c r="H95" s="61"/>
      <c r="I95" s="69" t="s">
        <v>70</v>
      </c>
      <c r="J95" s="106">
        <v>50000.0</v>
      </c>
      <c r="K95" s="63"/>
      <c r="L95" s="66"/>
      <c r="M95" s="50"/>
      <c r="N95" s="51"/>
      <c r="O95" s="52"/>
      <c r="P95" s="54"/>
      <c r="Q95" s="6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66"/>
      <c r="C96" s="167"/>
      <c r="D96" s="160"/>
      <c r="E96" s="160"/>
      <c r="F96" s="43"/>
      <c r="G96" s="189">
        <v>45393.0</v>
      </c>
      <c r="H96" s="61"/>
      <c r="I96" s="69" t="s">
        <v>18</v>
      </c>
      <c r="J96" s="106">
        <v>76800.0</v>
      </c>
      <c r="K96" s="63"/>
      <c r="L96" s="66"/>
      <c r="M96" s="50"/>
      <c r="N96" s="51" t="str">
        <f t="shared" ref="N96:N199" si="8">IF(COUNTIF(I96,"*vale*"),J96,"")</f>
        <v/>
      </c>
      <c r="O96" s="52" t="str">
        <f t="shared" ref="O96:O199" si="9">IF(COUNTIF(I96,"*vale*"),MID(I96,5,70),"")</f>
        <v/>
      </c>
      <c r="P96" s="54"/>
      <c r="Q96" s="6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66"/>
      <c r="C97" s="167"/>
      <c r="D97" s="160"/>
      <c r="E97" s="160"/>
      <c r="F97" s="43"/>
      <c r="G97" s="60"/>
      <c r="H97" s="61"/>
      <c r="I97" s="69" t="s">
        <v>42</v>
      </c>
      <c r="J97" s="106">
        <v>40000.0</v>
      </c>
      <c r="K97" s="63"/>
      <c r="L97" s="66"/>
      <c r="M97" s="50"/>
      <c r="N97" s="51" t="str">
        <f t="shared" si="8"/>
        <v/>
      </c>
      <c r="O97" s="52" t="str">
        <f t="shared" si="9"/>
        <v/>
      </c>
      <c r="P97" s="54"/>
      <c r="Q97" s="66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66"/>
      <c r="C98" s="167"/>
      <c r="D98" s="160"/>
      <c r="E98" s="160"/>
      <c r="F98" s="43"/>
      <c r="G98" s="60"/>
      <c r="H98" s="61"/>
      <c r="I98" s="69" t="s">
        <v>49</v>
      </c>
      <c r="J98" s="106">
        <v>70000.0</v>
      </c>
      <c r="K98" s="63"/>
      <c r="L98" s="66"/>
      <c r="M98" s="50"/>
      <c r="N98" s="51" t="str">
        <f t="shared" si="8"/>
        <v/>
      </c>
      <c r="O98" s="52" t="str">
        <f t="shared" si="9"/>
        <v/>
      </c>
      <c r="P98" s="54"/>
      <c r="Q98" s="66"/>
      <c r="R98" s="54"/>
      <c r="S98" s="67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66"/>
      <c r="C99" s="167"/>
      <c r="D99" s="160"/>
      <c r="E99" s="160"/>
      <c r="F99" s="43"/>
      <c r="G99" s="60"/>
      <c r="H99" s="61"/>
      <c r="I99" s="69" t="s">
        <v>38</v>
      </c>
      <c r="J99" s="106">
        <v>156650.0</v>
      </c>
      <c r="K99" s="63"/>
      <c r="L99" s="66"/>
      <c r="M99" s="50"/>
      <c r="N99" s="51" t="str">
        <f t="shared" si="8"/>
        <v/>
      </c>
      <c r="O99" s="52" t="str">
        <f t="shared" si="9"/>
        <v/>
      </c>
      <c r="P99" s="54"/>
      <c r="Q99" s="66"/>
      <c r="R99" s="67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66"/>
      <c r="C100" s="167"/>
      <c r="D100" s="160"/>
      <c r="E100" s="160"/>
      <c r="F100" s="43"/>
      <c r="G100" s="60"/>
      <c r="H100" s="61"/>
      <c r="I100" s="69" t="s">
        <v>39</v>
      </c>
      <c r="J100" s="106">
        <v>33600.0</v>
      </c>
      <c r="K100" s="63"/>
      <c r="L100" s="66"/>
      <c r="M100" s="50"/>
      <c r="N100" s="51" t="str">
        <f t="shared" si="8"/>
        <v/>
      </c>
      <c r="O100" s="52" t="str">
        <f t="shared" si="9"/>
        <v/>
      </c>
      <c r="P100" s="190"/>
      <c r="Q100" s="66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66"/>
      <c r="C101" s="167"/>
      <c r="D101" s="160"/>
      <c r="E101" s="160"/>
      <c r="F101" s="43"/>
      <c r="G101" s="60"/>
      <c r="H101" s="61"/>
      <c r="I101" s="69" t="s">
        <v>40</v>
      </c>
      <c r="J101" s="114">
        <v>88000.0</v>
      </c>
      <c r="K101" s="63"/>
      <c r="L101" s="66"/>
      <c r="M101" s="50"/>
      <c r="N101" s="51" t="str">
        <f t="shared" si="8"/>
        <v/>
      </c>
      <c r="O101" s="52" t="str">
        <f t="shared" si="9"/>
        <v/>
      </c>
      <c r="P101" s="54"/>
      <c r="Q101" s="66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66"/>
      <c r="C102" s="167"/>
      <c r="D102" s="160"/>
      <c r="E102" s="160"/>
      <c r="F102" s="43"/>
      <c r="G102" s="60"/>
      <c r="H102" s="61"/>
      <c r="I102" s="69" t="s">
        <v>71</v>
      </c>
      <c r="J102" s="106">
        <v>8000.0</v>
      </c>
      <c r="K102" s="63"/>
      <c r="L102" s="66"/>
      <c r="M102" s="50"/>
      <c r="N102" s="51" t="str">
        <f t="shared" si="8"/>
        <v/>
      </c>
      <c r="O102" s="52" t="str">
        <f t="shared" si="9"/>
        <v/>
      </c>
      <c r="P102" s="54"/>
      <c r="Q102" s="6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66"/>
      <c r="C103" s="167"/>
      <c r="D103" s="160"/>
      <c r="E103" s="160"/>
      <c r="F103" s="43"/>
      <c r="G103" s="68">
        <v>45394.0</v>
      </c>
      <c r="H103" s="61"/>
      <c r="I103" s="69" t="s">
        <v>18</v>
      </c>
      <c r="J103" s="106">
        <v>67140.0</v>
      </c>
      <c r="K103" s="63"/>
      <c r="L103" s="66"/>
      <c r="M103" s="50"/>
      <c r="N103" s="51" t="str">
        <f t="shared" si="8"/>
        <v/>
      </c>
      <c r="O103" s="52" t="str">
        <f t="shared" si="9"/>
        <v/>
      </c>
      <c r="P103" s="54"/>
      <c r="Q103" s="6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66"/>
      <c r="C104" s="167"/>
      <c r="D104" s="160"/>
      <c r="E104" s="160"/>
      <c r="F104" s="43"/>
      <c r="G104" s="60"/>
      <c r="H104" s="94"/>
      <c r="I104" s="69" t="s">
        <v>20</v>
      </c>
      <c r="J104" s="106">
        <v>66400.0</v>
      </c>
      <c r="K104" s="63"/>
      <c r="L104" s="66"/>
      <c r="M104" s="50"/>
      <c r="N104" s="51" t="str">
        <f t="shared" si="8"/>
        <v/>
      </c>
      <c r="O104" s="52" t="str">
        <f t="shared" si="9"/>
        <v/>
      </c>
      <c r="P104" s="54"/>
      <c r="Q104" s="6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66"/>
      <c r="C105" s="167"/>
      <c r="D105" s="160"/>
      <c r="E105" s="160"/>
      <c r="F105" s="43"/>
      <c r="G105" s="60"/>
      <c r="H105" s="61"/>
      <c r="I105" s="69" t="s">
        <v>42</v>
      </c>
      <c r="J105" s="106">
        <v>47316.0</v>
      </c>
      <c r="K105" s="63"/>
      <c r="L105" s="66"/>
      <c r="M105" s="50"/>
      <c r="N105" s="51" t="str">
        <f t="shared" si="8"/>
        <v/>
      </c>
      <c r="O105" s="52" t="str">
        <f t="shared" si="9"/>
        <v/>
      </c>
      <c r="P105" s="54"/>
      <c r="Q105" s="6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66"/>
      <c r="C106" s="167"/>
      <c r="D106" s="160"/>
      <c r="E106" s="160"/>
      <c r="F106" s="43"/>
      <c r="G106" s="60"/>
      <c r="H106" s="94"/>
      <c r="I106" s="69" t="s">
        <v>29</v>
      </c>
      <c r="J106" s="106">
        <v>8000.0</v>
      </c>
      <c r="K106" s="63"/>
      <c r="L106" s="66"/>
      <c r="M106" s="50"/>
      <c r="N106" s="51" t="str">
        <f t="shared" si="8"/>
        <v/>
      </c>
      <c r="O106" s="52" t="str">
        <f t="shared" si="9"/>
        <v/>
      </c>
      <c r="P106" s="54"/>
      <c r="Q106" s="6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66"/>
      <c r="C107" s="167"/>
      <c r="D107" s="160"/>
      <c r="E107" s="160"/>
      <c r="F107" s="43"/>
      <c r="G107" s="60"/>
      <c r="H107" s="94"/>
      <c r="I107" s="69" t="s">
        <v>72</v>
      </c>
      <c r="J107" s="106">
        <v>29000.0</v>
      </c>
      <c r="K107" s="63"/>
      <c r="L107" s="66"/>
      <c r="M107" s="50"/>
      <c r="N107" s="51" t="str">
        <f t="shared" si="8"/>
        <v/>
      </c>
      <c r="O107" s="52" t="str">
        <f t="shared" si="9"/>
        <v/>
      </c>
      <c r="P107" s="54"/>
      <c r="Q107" s="6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66"/>
      <c r="C108" s="167"/>
      <c r="D108" s="160"/>
      <c r="E108" s="160"/>
      <c r="F108" s="43"/>
      <c r="G108" s="68">
        <v>45395.0</v>
      </c>
      <c r="H108" s="94"/>
      <c r="I108" s="69" t="s">
        <v>27</v>
      </c>
      <c r="J108" s="106">
        <v>18000.0</v>
      </c>
      <c r="K108" s="63"/>
      <c r="L108" s="66"/>
      <c r="M108" s="50"/>
      <c r="N108" s="51" t="str">
        <f t="shared" si="8"/>
        <v/>
      </c>
      <c r="O108" s="52" t="str">
        <f t="shared" si="9"/>
        <v/>
      </c>
      <c r="P108" s="54"/>
      <c r="Q108" s="6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66"/>
      <c r="C109" s="167"/>
      <c r="D109" s="160"/>
      <c r="E109" s="160"/>
      <c r="F109" s="43"/>
      <c r="G109" s="60"/>
      <c r="H109" s="61"/>
      <c r="I109" s="69" t="s">
        <v>18</v>
      </c>
      <c r="J109" s="106">
        <v>115930.0</v>
      </c>
      <c r="K109" s="63"/>
      <c r="L109" s="66"/>
      <c r="M109" s="50"/>
      <c r="N109" s="51" t="str">
        <f t="shared" si="8"/>
        <v/>
      </c>
      <c r="O109" s="52" t="str">
        <f t="shared" si="9"/>
        <v/>
      </c>
      <c r="P109" s="54"/>
      <c r="Q109" s="6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66"/>
      <c r="C110" s="167"/>
      <c r="D110" s="160"/>
      <c r="E110" s="160"/>
      <c r="F110" s="43"/>
      <c r="G110" s="191"/>
      <c r="H110" s="61"/>
      <c r="I110" s="69" t="s">
        <v>38</v>
      </c>
      <c r="J110" s="106">
        <v>181110.0</v>
      </c>
      <c r="K110" s="63"/>
      <c r="L110" s="66"/>
      <c r="M110" s="50"/>
      <c r="N110" s="51" t="str">
        <f t="shared" si="8"/>
        <v/>
      </c>
      <c r="O110" s="52" t="str">
        <f t="shared" si="9"/>
        <v/>
      </c>
      <c r="P110" s="54"/>
      <c r="Q110" s="6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66"/>
      <c r="C111" s="167"/>
      <c r="D111" s="160"/>
      <c r="E111" s="160"/>
      <c r="F111" s="43"/>
      <c r="G111" s="60"/>
      <c r="H111" s="61"/>
      <c r="I111" s="69" t="s">
        <v>56</v>
      </c>
      <c r="J111" s="106">
        <v>152950.0</v>
      </c>
      <c r="K111" s="63"/>
      <c r="L111" s="66"/>
      <c r="M111" s="50"/>
      <c r="N111" s="51" t="str">
        <f t="shared" si="8"/>
        <v/>
      </c>
      <c r="O111" s="52" t="str">
        <f t="shared" si="9"/>
        <v/>
      </c>
      <c r="P111" s="54"/>
      <c r="Q111" s="66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66"/>
      <c r="C112" s="167"/>
      <c r="D112" s="160"/>
      <c r="E112" s="160"/>
      <c r="F112" s="43"/>
      <c r="G112" s="192"/>
      <c r="H112" s="61"/>
      <c r="I112" s="69" t="s">
        <v>42</v>
      </c>
      <c r="J112" s="106">
        <v>10952.0</v>
      </c>
      <c r="K112" s="63"/>
      <c r="L112" s="66"/>
      <c r="M112" s="50"/>
      <c r="N112" s="51" t="str">
        <f t="shared" si="8"/>
        <v/>
      </c>
      <c r="O112" s="52" t="str">
        <f t="shared" si="9"/>
        <v/>
      </c>
      <c r="P112" s="54"/>
      <c r="Q112" s="66"/>
      <c r="R112" s="54" t="s">
        <v>73</v>
      </c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66"/>
      <c r="C113" s="167"/>
      <c r="D113" s="160"/>
      <c r="E113" s="160"/>
      <c r="F113" s="43"/>
      <c r="G113" s="60"/>
      <c r="H113" s="61"/>
      <c r="I113" s="69" t="s">
        <v>74</v>
      </c>
      <c r="J113" s="106">
        <v>20000.0</v>
      </c>
      <c r="K113" s="63"/>
      <c r="L113" s="66"/>
      <c r="M113" s="50"/>
      <c r="N113" s="51">
        <f t="shared" si="8"/>
        <v>20000</v>
      </c>
      <c r="O113" s="52" t="str">
        <f t="shared" si="9"/>
        <v> gustavo conde</v>
      </c>
      <c r="P113" s="54"/>
      <c r="Q113" s="66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66"/>
      <c r="C114" s="167"/>
      <c r="D114" s="160"/>
      <c r="E114" s="160"/>
      <c r="F114" s="43"/>
      <c r="G114" s="60"/>
      <c r="H114" s="61"/>
      <c r="I114" s="69" t="s">
        <v>43</v>
      </c>
      <c r="J114" s="106">
        <v>15000.0</v>
      </c>
      <c r="K114" s="63"/>
      <c r="L114" s="66"/>
      <c r="M114" s="50"/>
      <c r="N114" s="51">
        <f t="shared" si="8"/>
        <v>15000</v>
      </c>
      <c r="O114" s="52" t="str">
        <f t="shared" si="9"/>
        <v> paolo perez</v>
      </c>
      <c r="P114" s="54"/>
      <c r="Q114" s="66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66"/>
      <c r="C115" s="167"/>
      <c r="D115" s="160"/>
      <c r="E115" s="160"/>
      <c r="F115" s="43"/>
      <c r="G115" s="60"/>
      <c r="H115" s="61"/>
      <c r="I115" s="69" t="s">
        <v>44</v>
      </c>
      <c r="J115" s="106">
        <v>15000.0</v>
      </c>
      <c r="K115" s="63"/>
      <c r="L115" s="66"/>
      <c r="M115" s="50"/>
      <c r="N115" s="51">
        <f t="shared" si="8"/>
        <v>15000</v>
      </c>
      <c r="O115" s="52" t="str">
        <f t="shared" si="9"/>
        <v> pablo noli</v>
      </c>
      <c r="P115" s="54"/>
      <c r="Q115" s="66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66"/>
      <c r="C116" s="167"/>
      <c r="D116" s="160"/>
      <c r="E116" s="160"/>
      <c r="F116" s="43"/>
      <c r="G116" s="60"/>
      <c r="H116" s="61"/>
      <c r="I116" s="69" t="s">
        <v>31</v>
      </c>
      <c r="J116" s="106">
        <v>20000.0</v>
      </c>
      <c r="K116" s="63"/>
      <c r="L116" s="66"/>
      <c r="M116" s="50"/>
      <c r="N116" s="51">
        <f t="shared" si="8"/>
        <v>20000</v>
      </c>
      <c r="O116" s="52" t="str">
        <f t="shared" si="9"/>
        <v> diego eguizabal</v>
      </c>
      <c r="P116" s="54"/>
      <c r="Q116" s="6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66"/>
      <c r="C117" s="167"/>
      <c r="D117" s="160"/>
      <c r="E117" s="160"/>
      <c r="F117" s="43"/>
      <c r="G117" s="60"/>
      <c r="H117" s="61"/>
      <c r="I117" s="69" t="s">
        <v>17</v>
      </c>
      <c r="J117" s="111"/>
      <c r="K117" s="63"/>
      <c r="L117" s="143">
        <v>11600.0</v>
      </c>
      <c r="M117" s="50"/>
      <c r="N117" s="51" t="str">
        <f t="shared" si="8"/>
        <v/>
      </c>
      <c r="O117" s="52" t="str">
        <f t="shared" si="9"/>
        <v/>
      </c>
      <c r="P117" s="54"/>
      <c r="Q117" s="6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66"/>
      <c r="C118" s="167"/>
      <c r="D118" s="160"/>
      <c r="E118" s="160"/>
      <c r="F118" s="43"/>
      <c r="G118" s="68">
        <v>45396.0</v>
      </c>
      <c r="H118" s="61"/>
      <c r="I118" s="69" t="s">
        <v>29</v>
      </c>
      <c r="J118" s="106">
        <v>8000.0</v>
      </c>
      <c r="K118" s="63"/>
      <c r="L118" s="66"/>
      <c r="M118" s="50"/>
      <c r="N118" s="51" t="str">
        <f t="shared" si="8"/>
        <v/>
      </c>
      <c r="O118" s="52" t="str">
        <f t="shared" si="9"/>
        <v/>
      </c>
      <c r="P118" s="54"/>
      <c r="Q118" s="6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66"/>
      <c r="C119" s="167"/>
      <c r="D119" s="160"/>
      <c r="E119" s="160"/>
      <c r="F119" s="43"/>
      <c r="G119" s="60"/>
      <c r="H119" s="61"/>
      <c r="I119" s="69" t="s">
        <v>75</v>
      </c>
      <c r="J119" s="106">
        <v>53200.0</v>
      </c>
      <c r="K119" s="63"/>
      <c r="L119" s="66"/>
      <c r="M119" s="50"/>
      <c r="N119" s="51" t="str">
        <f t="shared" si="8"/>
        <v/>
      </c>
      <c r="O119" s="52" t="str">
        <f t="shared" si="9"/>
        <v/>
      </c>
      <c r="P119" s="54"/>
      <c r="Q119" s="6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66"/>
      <c r="C120" s="167"/>
      <c r="D120" s="160"/>
      <c r="E120" s="160"/>
      <c r="F120" s="43"/>
      <c r="G120" s="60"/>
      <c r="H120" s="61"/>
      <c r="I120" s="69" t="s">
        <v>76</v>
      </c>
      <c r="J120" s="106">
        <v>16000.0</v>
      </c>
      <c r="K120" s="63"/>
      <c r="L120" s="66"/>
      <c r="M120" s="50"/>
      <c r="N120" s="51" t="str">
        <f t="shared" si="8"/>
        <v/>
      </c>
      <c r="O120" s="52" t="str">
        <f t="shared" si="9"/>
        <v/>
      </c>
      <c r="P120" s="54"/>
      <c r="Q120" s="66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66"/>
      <c r="C121" s="167"/>
      <c r="D121" s="160"/>
      <c r="E121" s="160"/>
      <c r="F121" s="43"/>
      <c r="G121" s="60"/>
      <c r="H121" s="61"/>
      <c r="I121" s="69" t="s">
        <v>17</v>
      </c>
      <c r="J121" s="111"/>
      <c r="K121" s="63"/>
      <c r="L121" s="143">
        <v>20000.0</v>
      </c>
      <c r="M121" s="50"/>
      <c r="N121" s="51" t="str">
        <f t="shared" si="8"/>
        <v/>
      </c>
      <c r="O121" s="52" t="str">
        <f t="shared" si="9"/>
        <v/>
      </c>
      <c r="P121" s="54"/>
      <c r="Q121" s="66"/>
      <c r="R121" s="67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66"/>
      <c r="C122" s="167"/>
      <c r="D122" s="160"/>
      <c r="E122" s="160"/>
      <c r="F122" s="43"/>
      <c r="G122" s="68">
        <v>45398.0</v>
      </c>
      <c r="H122" s="61"/>
      <c r="I122" s="69" t="s">
        <v>62</v>
      </c>
      <c r="J122" s="106">
        <v>1468791.0</v>
      </c>
      <c r="K122" s="63"/>
      <c r="L122" s="66"/>
      <c r="M122" s="50"/>
      <c r="N122" s="51" t="str">
        <f t="shared" si="8"/>
        <v/>
      </c>
      <c r="O122" s="52" t="str">
        <f t="shared" si="9"/>
        <v/>
      </c>
      <c r="P122" s="54"/>
      <c r="Q122" s="6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66"/>
      <c r="C123" s="167"/>
      <c r="D123" s="160"/>
      <c r="E123" s="160"/>
      <c r="F123" s="43"/>
      <c r="G123" s="192"/>
      <c r="H123" s="61"/>
      <c r="I123" s="69" t="s">
        <v>36</v>
      </c>
      <c r="J123" s="106">
        <v>357264.0</v>
      </c>
      <c r="K123" s="63"/>
      <c r="L123" s="66"/>
      <c r="M123" s="50"/>
      <c r="N123" s="51" t="str">
        <f t="shared" si="8"/>
        <v/>
      </c>
      <c r="O123" s="52" t="str">
        <f t="shared" si="9"/>
        <v/>
      </c>
      <c r="P123" s="54"/>
      <c r="Q123" s="66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66"/>
      <c r="C124" s="167"/>
      <c r="D124" s="160"/>
      <c r="E124" s="160"/>
      <c r="F124" s="43"/>
      <c r="G124" s="68">
        <v>45397.0</v>
      </c>
      <c r="H124" s="61"/>
      <c r="I124" s="69" t="s">
        <v>22</v>
      </c>
      <c r="J124" s="106">
        <v>182500.0</v>
      </c>
      <c r="K124" s="63"/>
      <c r="L124" s="66"/>
      <c r="M124" s="50"/>
      <c r="N124" s="51" t="str">
        <f t="shared" si="8"/>
        <v/>
      </c>
      <c r="O124" s="52" t="str">
        <f t="shared" si="9"/>
        <v/>
      </c>
      <c r="P124" s="54"/>
      <c r="Q124" s="6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66"/>
      <c r="C125" s="167"/>
      <c r="D125" s="160"/>
      <c r="E125" s="160"/>
      <c r="F125" s="43"/>
      <c r="G125" s="60"/>
      <c r="H125" s="61"/>
      <c r="I125" s="69" t="s">
        <v>20</v>
      </c>
      <c r="J125" s="106">
        <v>38000.0</v>
      </c>
      <c r="K125" s="63"/>
      <c r="L125" s="66"/>
      <c r="M125" s="50"/>
      <c r="N125" s="51" t="str">
        <f t="shared" si="8"/>
        <v/>
      </c>
      <c r="O125" s="52" t="str">
        <f t="shared" si="9"/>
        <v/>
      </c>
      <c r="P125" s="54"/>
      <c r="Q125" s="6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66"/>
      <c r="C126" s="167"/>
      <c r="D126" s="160"/>
      <c r="E126" s="160"/>
      <c r="F126" s="43"/>
      <c r="G126" s="60"/>
      <c r="H126" s="61"/>
      <c r="I126" s="69" t="s">
        <v>34</v>
      </c>
      <c r="J126" s="106">
        <v>20000.0</v>
      </c>
      <c r="K126" s="63"/>
      <c r="L126" s="66"/>
      <c r="M126" s="50"/>
      <c r="N126" s="51">
        <f t="shared" si="8"/>
        <v>20000</v>
      </c>
      <c r="O126" s="52" t="str">
        <f t="shared" si="9"/>
        <v> vizioli luis</v>
      </c>
      <c r="P126" s="54"/>
      <c r="Q126" s="6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66"/>
      <c r="C127" s="167"/>
      <c r="D127" s="160"/>
      <c r="E127" s="160"/>
      <c r="F127" s="43"/>
      <c r="G127" s="60"/>
      <c r="H127" s="61"/>
      <c r="I127" s="69" t="s">
        <v>53</v>
      </c>
      <c r="J127" s="106">
        <v>50000.0</v>
      </c>
      <c r="K127" s="63"/>
      <c r="L127" s="66"/>
      <c r="M127" s="50"/>
      <c r="N127" s="51">
        <f t="shared" si="8"/>
        <v>50000</v>
      </c>
      <c r="O127" s="52" t="str">
        <f t="shared" si="9"/>
        <v> nuñez orlando</v>
      </c>
      <c r="P127" s="190"/>
      <c r="Q127" s="6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66"/>
      <c r="C128" s="167"/>
      <c r="D128" s="160"/>
      <c r="E128" s="160"/>
      <c r="F128" s="43"/>
      <c r="G128" s="60"/>
      <c r="H128" s="61"/>
      <c r="I128" s="69" t="s">
        <v>65</v>
      </c>
      <c r="J128" s="106">
        <v>20000.0</v>
      </c>
      <c r="K128" s="63"/>
      <c r="L128" s="66"/>
      <c r="M128" s="50"/>
      <c r="N128" s="51">
        <f t="shared" si="8"/>
        <v>20000</v>
      </c>
      <c r="O128" s="52" t="str">
        <f t="shared" si="9"/>
        <v> marcelo miguelli</v>
      </c>
      <c r="P128" s="54"/>
      <c r="Q128" s="6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66"/>
      <c r="C129" s="167"/>
      <c r="D129" s="160"/>
      <c r="E129" s="160"/>
      <c r="F129" s="43"/>
      <c r="G129" s="60"/>
      <c r="H129" s="61"/>
      <c r="I129" s="69" t="s">
        <v>30</v>
      </c>
      <c r="J129" s="106">
        <v>20000.0</v>
      </c>
      <c r="K129" s="63"/>
      <c r="L129" s="66"/>
      <c r="M129" s="50"/>
      <c r="N129" s="51">
        <f t="shared" si="8"/>
        <v>20000</v>
      </c>
      <c r="O129" s="52" t="str">
        <f t="shared" si="9"/>
        <v> ledezma damian</v>
      </c>
      <c r="P129" s="54"/>
      <c r="Q129" s="6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66"/>
      <c r="C130" s="167"/>
      <c r="D130" s="160"/>
      <c r="E130" s="160"/>
      <c r="F130" s="43"/>
      <c r="G130" s="60"/>
      <c r="H130" s="61"/>
      <c r="I130" s="69" t="s">
        <v>44</v>
      </c>
      <c r="J130" s="106">
        <v>15000.0</v>
      </c>
      <c r="K130" s="63"/>
      <c r="L130" s="66"/>
      <c r="M130" s="50"/>
      <c r="N130" s="51">
        <f t="shared" si="8"/>
        <v>15000</v>
      </c>
      <c r="O130" s="52" t="str">
        <f t="shared" si="9"/>
        <v> pablo noli</v>
      </c>
      <c r="P130" s="54"/>
      <c r="Q130" s="6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66"/>
      <c r="C131" s="167"/>
      <c r="D131" s="160"/>
      <c r="E131" s="160"/>
      <c r="F131" s="43"/>
      <c r="G131" s="60"/>
      <c r="H131" s="61"/>
      <c r="I131" s="69" t="s">
        <v>43</v>
      </c>
      <c r="J131" s="106">
        <v>20000.0</v>
      </c>
      <c r="K131" s="63"/>
      <c r="L131" s="66"/>
      <c r="M131" s="50"/>
      <c r="N131" s="51">
        <f t="shared" si="8"/>
        <v>20000</v>
      </c>
      <c r="O131" s="52" t="str">
        <f t="shared" si="9"/>
        <v> paolo perez</v>
      </c>
      <c r="P131" s="54"/>
      <c r="Q131" s="66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66"/>
      <c r="C132" s="167"/>
      <c r="D132" s="160"/>
      <c r="E132" s="160"/>
      <c r="F132" s="43"/>
      <c r="G132" s="60"/>
      <c r="H132" s="61"/>
      <c r="I132" s="69" t="s">
        <v>77</v>
      </c>
      <c r="J132" s="106">
        <v>2900.0</v>
      </c>
      <c r="K132" s="63"/>
      <c r="L132" s="66"/>
      <c r="M132" s="50"/>
      <c r="N132" s="51" t="str">
        <f t="shared" si="8"/>
        <v/>
      </c>
      <c r="O132" s="52" t="str">
        <f t="shared" si="9"/>
        <v/>
      </c>
      <c r="P132" s="54"/>
      <c r="Q132" s="6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66"/>
      <c r="C133" s="167"/>
      <c r="D133" s="160"/>
      <c r="E133" s="160"/>
      <c r="F133" s="43"/>
      <c r="G133" s="60"/>
      <c r="H133" s="61"/>
      <c r="I133" s="69" t="s">
        <v>78</v>
      </c>
      <c r="J133" s="106">
        <v>50000.0</v>
      </c>
      <c r="K133" s="63"/>
      <c r="L133" s="66"/>
      <c r="M133" s="50"/>
      <c r="N133" s="51">
        <f t="shared" si="8"/>
        <v>50000</v>
      </c>
      <c r="O133" s="52" t="str">
        <f t="shared" si="9"/>
        <v> carlos gonzalez</v>
      </c>
      <c r="P133" s="54"/>
      <c r="Q133" s="6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66"/>
      <c r="C134" s="167"/>
      <c r="D134" s="160"/>
      <c r="E134" s="160"/>
      <c r="F134" s="43"/>
      <c r="G134" s="60"/>
      <c r="H134" s="61"/>
      <c r="I134" s="69" t="s">
        <v>79</v>
      </c>
      <c r="J134" s="106">
        <v>20000.0</v>
      </c>
      <c r="K134" s="63"/>
      <c r="L134" s="66"/>
      <c r="M134" s="50"/>
      <c r="N134" s="51">
        <f t="shared" si="8"/>
        <v>20000</v>
      </c>
      <c r="O134" s="52" t="str">
        <f t="shared" si="9"/>
        <v> mario mondragon</v>
      </c>
      <c r="P134" s="54"/>
      <c r="Q134" s="6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66"/>
      <c r="C135" s="167"/>
      <c r="D135" s="160"/>
      <c r="E135" s="160"/>
      <c r="F135" s="43"/>
      <c r="G135" s="60"/>
      <c r="H135" s="61"/>
      <c r="I135" s="69" t="s">
        <v>80</v>
      </c>
      <c r="J135" s="106">
        <v>20000.0</v>
      </c>
      <c r="K135" s="63"/>
      <c r="L135" s="66"/>
      <c r="M135" s="50"/>
      <c r="N135" s="51">
        <f t="shared" si="8"/>
        <v>20000</v>
      </c>
      <c r="O135" s="52" t="str">
        <f t="shared" si="9"/>
        <v> leo pretel</v>
      </c>
      <c r="P135" s="54"/>
      <c r="Q135" s="6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66"/>
      <c r="C136" s="167"/>
      <c r="D136" s="160"/>
      <c r="E136" s="160"/>
      <c r="F136" s="43"/>
      <c r="G136" s="60"/>
      <c r="H136" s="61"/>
      <c r="I136" s="69" t="s">
        <v>81</v>
      </c>
      <c r="J136" s="106">
        <v>8000.0</v>
      </c>
      <c r="K136" s="63"/>
      <c r="L136" s="66"/>
      <c r="M136" s="50"/>
      <c r="N136" s="51" t="str">
        <f t="shared" si="8"/>
        <v/>
      </c>
      <c r="O136" s="52" t="str">
        <f t="shared" si="9"/>
        <v/>
      </c>
      <c r="P136" s="54"/>
      <c r="Q136" s="6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66"/>
      <c r="C137" s="167"/>
      <c r="D137" s="160"/>
      <c r="E137" s="160"/>
      <c r="F137" s="43"/>
      <c r="G137" s="60"/>
      <c r="H137" s="61"/>
      <c r="I137" s="69" t="s">
        <v>16</v>
      </c>
      <c r="J137" s="111"/>
      <c r="K137" s="63"/>
      <c r="L137" s="143">
        <v>19800.0</v>
      </c>
      <c r="M137" s="50"/>
      <c r="N137" s="51" t="str">
        <f t="shared" si="8"/>
        <v/>
      </c>
      <c r="O137" s="52" t="str">
        <f t="shared" si="9"/>
        <v/>
      </c>
      <c r="P137" s="54"/>
      <c r="Q137" s="6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66"/>
      <c r="C138" s="167"/>
      <c r="D138" s="160"/>
      <c r="E138" s="160"/>
      <c r="F138" s="43"/>
      <c r="G138" s="68">
        <v>45398.0</v>
      </c>
      <c r="H138" s="61"/>
      <c r="I138" s="69" t="s">
        <v>27</v>
      </c>
      <c r="J138" s="106">
        <v>6000.0</v>
      </c>
      <c r="K138" s="63"/>
      <c r="L138" s="66"/>
      <c r="M138" s="50"/>
      <c r="N138" s="51" t="str">
        <f t="shared" si="8"/>
        <v/>
      </c>
      <c r="O138" s="52" t="str">
        <f t="shared" si="9"/>
        <v/>
      </c>
      <c r="P138" s="54"/>
      <c r="Q138" s="6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66"/>
      <c r="C139" s="167"/>
      <c r="D139" s="160"/>
      <c r="E139" s="160"/>
      <c r="F139" s="43"/>
      <c r="G139" s="60"/>
      <c r="H139" s="61"/>
      <c r="I139" s="69" t="s">
        <v>18</v>
      </c>
      <c r="J139" s="106">
        <v>80540.0</v>
      </c>
      <c r="K139" s="63"/>
      <c r="L139" s="66"/>
      <c r="M139" s="50"/>
      <c r="N139" s="51" t="str">
        <f t="shared" si="8"/>
        <v/>
      </c>
      <c r="O139" s="52" t="str">
        <f t="shared" si="9"/>
        <v/>
      </c>
      <c r="P139" s="54"/>
      <c r="Q139" s="6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66"/>
      <c r="C140" s="167"/>
      <c r="D140" s="160"/>
      <c r="E140" s="160"/>
      <c r="F140" s="43"/>
      <c r="G140" s="60"/>
      <c r="H140" s="61"/>
      <c r="I140" s="69" t="s">
        <v>26</v>
      </c>
      <c r="J140" s="106">
        <v>285000.0</v>
      </c>
      <c r="K140" s="63"/>
      <c r="L140" s="66"/>
      <c r="M140" s="50"/>
      <c r="N140" s="51" t="str">
        <f t="shared" si="8"/>
        <v/>
      </c>
      <c r="O140" s="52" t="str">
        <f t="shared" si="9"/>
        <v/>
      </c>
      <c r="P140" s="54"/>
      <c r="Q140" s="66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66"/>
      <c r="C141" s="167"/>
      <c r="D141" s="160"/>
      <c r="E141" s="160"/>
      <c r="F141" s="43"/>
      <c r="G141" s="60"/>
      <c r="H141" s="61"/>
      <c r="I141" s="69" t="s">
        <v>42</v>
      </c>
      <c r="J141" s="106">
        <v>61307.0</v>
      </c>
      <c r="K141" s="63"/>
      <c r="L141" s="66"/>
      <c r="M141" s="50"/>
      <c r="N141" s="51" t="str">
        <f t="shared" si="8"/>
        <v/>
      </c>
      <c r="O141" s="52" t="str">
        <f t="shared" si="9"/>
        <v/>
      </c>
      <c r="P141" s="54"/>
      <c r="Q141" s="6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66"/>
      <c r="C142" s="167"/>
      <c r="D142" s="160"/>
      <c r="E142" s="160"/>
      <c r="F142" s="43"/>
      <c r="G142" s="60"/>
      <c r="H142" s="61"/>
      <c r="I142" s="69" t="s">
        <v>40</v>
      </c>
      <c r="J142" s="106">
        <v>26400.0</v>
      </c>
      <c r="K142" s="63"/>
      <c r="L142" s="66"/>
      <c r="M142" s="50"/>
      <c r="N142" s="51" t="str">
        <f t="shared" si="8"/>
        <v/>
      </c>
      <c r="O142" s="52" t="str">
        <f t="shared" si="9"/>
        <v/>
      </c>
      <c r="P142" s="54"/>
      <c r="Q142" s="6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66"/>
      <c r="C143" s="167"/>
      <c r="D143" s="160"/>
      <c r="E143" s="160"/>
      <c r="F143" s="43"/>
      <c r="G143" s="60"/>
      <c r="H143" s="94"/>
      <c r="I143" s="69" t="s">
        <v>30</v>
      </c>
      <c r="J143" s="106">
        <v>10000.0</v>
      </c>
      <c r="K143" s="63"/>
      <c r="L143" s="66"/>
      <c r="M143" s="50"/>
      <c r="N143" s="51">
        <f t="shared" si="8"/>
        <v>10000</v>
      </c>
      <c r="O143" s="52" t="str">
        <f t="shared" si="9"/>
        <v> ledezma damian</v>
      </c>
      <c r="P143" s="54"/>
      <c r="Q143" s="6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66"/>
      <c r="C144" s="167"/>
      <c r="D144" s="160"/>
      <c r="E144" s="160"/>
      <c r="F144" s="43"/>
      <c r="G144" s="60"/>
      <c r="H144" s="61"/>
      <c r="I144" s="69" t="s">
        <v>31</v>
      </c>
      <c r="J144" s="106">
        <v>30000.0</v>
      </c>
      <c r="K144" s="63"/>
      <c r="L144" s="66"/>
      <c r="M144" s="50"/>
      <c r="N144" s="51">
        <f t="shared" si="8"/>
        <v>30000</v>
      </c>
      <c r="O144" s="52" t="str">
        <f t="shared" si="9"/>
        <v> diego eguizabal</v>
      </c>
      <c r="P144" s="54"/>
      <c r="Q144" s="6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66"/>
      <c r="C145" s="167"/>
      <c r="D145" s="160"/>
      <c r="E145" s="160"/>
      <c r="F145" s="43"/>
      <c r="G145" s="60"/>
      <c r="H145" s="61"/>
      <c r="I145" s="69" t="s">
        <v>44</v>
      </c>
      <c r="J145" s="106">
        <v>15000.0</v>
      </c>
      <c r="K145" s="63"/>
      <c r="L145" s="66"/>
      <c r="M145" s="50"/>
      <c r="N145" s="51">
        <f t="shared" si="8"/>
        <v>15000</v>
      </c>
      <c r="O145" s="52" t="str">
        <f t="shared" si="9"/>
        <v> pablo noli</v>
      </c>
      <c r="P145" s="54"/>
      <c r="Q145" s="6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66"/>
      <c r="C146" s="167"/>
      <c r="D146" s="160"/>
      <c r="E146" s="160"/>
      <c r="F146" s="43"/>
      <c r="G146" s="192"/>
      <c r="H146" s="61"/>
      <c r="I146" s="69" t="s">
        <v>82</v>
      </c>
      <c r="J146" s="106">
        <v>8000.0</v>
      </c>
      <c r="K146" s="63"/>
      <c r="L146" s="66"/>
      <c r="M146" s="50"/>
      <c r="N146" s="51" t="str">
        <f t="shared" si="8"/>
        <v/>
      </c>
      <c r="O146" s="52" t="str">
        <f t="shared" si="9"/>
        <v/>
      </c>
      <c r="P146" s="54"/>
      <c r="Q146" s="6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66"/>
      <c r="C147" s="167"/>
      <c r="D147" s="160"/>
      <c r="E147" s="160"/>
      <c r="F147" s="43"/>
      <c r="G147" s="192"/>
      <c r="H147" s="61"/>
      <c r="I147" s="69" t="s">
        <v>83</v>
      </c>
      <c r="J147" s="106">
        <v>10000.0</v>
      </c>
      <c r="K147" s="63"/>
      <c r="L147" s="66"/>
      <c r="M147" s="50"/>
      <c r="N147" s="51">
        <f t="shared" si="8"/>
        <v>10000</v>
      </c>
      <c r="O147" s="52" t="str">
        <f t="shared" si="9"/>
        <v> gamarra ludmila</v>
      </c>
      <c r="P147" s="54"/>
      <c r="Q147" s="66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66"/>
      <c r="C148" s="167"/>
      <c r="D148" s="160"/>
      <c r="E148" s="160"/>
      <c r="F148" s="43"/>
      <c r="G148" s="60"/>
      <c r="H148" s="61"/>
      <c r="I148" s="69" t="s">
        <v>84</v>
      </c>
      <c r="J148" s="106">
        <v>20000.0</v>
      </c>
      <c r="K148" s="63"/>
      <c r="L148" s="66"/>
      <c r="M148" s="50"/>
      <c r="N148" s="51">
        <f t="shared" si="8"/>
        <v>20000</v>
      </c>
      <c r="O148" s="52" t="str">
        <f t="shared" si="9"/>
        <v> ailin gomez</v>
      </c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66"/>
      <c r="C149" s="167"/>
      <c r="D149" s="160"/>
      <c r="E149" s="160"/>
      <c r="F149" s="43"/>
      <c r="G149" s="60"/>
      <c r="H149" s="61"/>
      <c r="I149" s="69" t="s">
        <v>35</v>
      </c>
      <c r="J149" s="106">
        <v>15000.0</v>
      </c>
      <c r="K149" s="63"/>
      <c r="L149" s="66"/>
      <c r="M149" s="50"/>
      <c r="N149" s="51">
        <f t="shared" si="8"/>
        <v>15000</v>
      </c>
      <c r="O149" s="52" t="str">
        <f t="shared" si="9"/>
        <v> cervi patricio</v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66"/>
      <c r="C150" s="167"/>
      <c r="D150" s="160"/>
      <c r="E150" s="160"/>
      <c r="F150" s="43"/>
      <c r="G150" s="193">
        <v>45399.0</v>
      </c>
      <c r="H150" s="61"/>
      <c r="I150" s="69" t="s">
        <v>38</v>
      </c>
      <c r="J150" s="106">
        <v>175200.0</v>
      </c>
      <c r="K150" s="63"/>
      <c r="L150" s="66"/>
      <c r="M150" s="50"/>
      <c r="N150" s="51" t="str">
        <f t="shared" si="8"/>
        <v/>
      </c>
      <c r="O150" s="52" t="str">
        <f t="shared" si="9"/>
        <v/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66"/>
      <c r="C151" s="167"/>
      <c r="D151" s="160"/>
      <c r="E151" s="160"/>
      <c r="F151" s="43"/>
      <c r="G151" s="194"/>
      <c r="H151" s="61"/>
      <c r="I151" s="69" t="s">
        <v>18</v>
      </c>
      <c r="J151" s="106">
        <v>91300.0</v>
      </c>
      <c r="K151" s="63"/>
      <c r="L151" s="66"/>
      <c r="M151" s="50"/>
      <c r="N151" s="51" t="str">
        <f t="shared" si="8"/>
        <v/>
      </c>
      <c r="O151" s="52" t="str">
        <f t="shared" si="9"/>
        <v/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66"/>
      <c r="C152" s="167"/>
      <c r="D152" s="160"/>
      <c r="E152" s="160"/>
      <c r="F152" s="43"/>
      <c r="G152" s="194"/>
      <c r="H152" s="61"/>
      <c r="I152" s="69" t="s">
        <v>85</v>
      </c>
      <c r="J152" s="106">
        <v>10000.0</v>
      </c>
      <c r="K152" s="63"/>
      <c r="L152" s="66"/>
      <c r="M152" s="50"/>
      <c r="N152" s="51" t="str">
        <f t="shared" si="8"/>
        <v/>
      </c>
      <c r="O152" s="52" t="str">
        <f t="shared" si="9"/>
        <v/>
      </c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66"/>
      <c r="C153" s="167"/>
      <c r="D153" s="160"/>
      <c r="E153" s="160"/>
      <c r="F153" s="43"/>
      <c r="G153" s="194"/>
      <c r="H153" s="61"/>
      <c r="I153" s="69" t="s">
        <v>42</v>
      </c>
      <c r="J153" s="106">
        <v>61579.5</v>
      </c>
      <c r="K153" s="63"/>
      <c r="L153" s="66"/>
      <c r="M153" s="50"/>
      <c r="N153" s="51" t="str">
        <f t="shared" si="8"/>
        <v/>
      </c>
      <c r="O153" s="52" t="str">
        <f t="shared" si="9"/>
        <v/>
      </c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66"/>
      <c r="C154" s="167"/>
      <c r="D154" s="160"/>
      <c r="E154" s="160"/>
      <c r="F154" s="43"/>
      <c r="G154" s="194"/>
      <c r="H154" s="61"/>
      <c r="I154" s="69" t="s">
        <v>39</v>
      </c>
      <c r="J154" s="106">
        <v>33600.0</v>
      </c>
      <c r="K154" s="63"/>
      <c r="L154" s="66"/>
      <c r="M154" s="50"/>
      <c r="N154" s="51" t="str">
        <f t="shared" si="8"/>
        <v/>
      </c>
      <c r="O154" s="52" t="str">
        <f t="shared" si="9"/>
        <v/>
      </c>
      <c r="P154" s="190" t="s">
        <v>86</v>
      </c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66"/>
      <c r="C155" s="167"/>
      <c r="D155" s="160"/>
      <c r="E155" s="160"/>
      <c r="F155" s="43"/>
      <c r="G155" s="60"/>
      <c r="H155" s="61"/>
      <c r="I155" s="69" t="s">
        <v>44</v>
      </c>
      <c r="J155" s="106">
        <v>15000.0</v>
      </c>
      <c r="K155" s="63"/>
      <c r="L155" s="66"/>
      <c r="M155" s="50"/>
      <c r="N155" s="51">
        <f t="shared" si="8"/>
        <v>15000</v>
      </c>
      <c r="O155" s="52" t="str">
        <f t="shared" si="9"/>
        <v> pablo noli</v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66"/>
      <c r="C156" s="167"/>
      <c r="D156" s="160"/>
      <c r="E156" s="160"/>
      <c r="F156" s="43"/>
      <c r="G156" s="60"/>
      <c r="H156" s="61"/>
      <c r="I156" s="69" t="s">
        <v>50</v>
      </c>
      <c r="J156" s="106">
        <v>30000.0</v>
      </c>
      <c r="K156" s="63"/>
      <c r="L156" s="66"/>
      <c r="M156" s="50"/>
      <c r="N156" s="51">
        <f t="shared" si="8"/>
        <v>30000</v>
      </c>
      <c r="O156" s="52" t="str">
        <f t="shared" si="9"/>
        <v> marcelo pastrana</v>
      </c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66"/>
      <c r="C157" s="167"/>
      <c r="D157" s="160"/>
      <c r="E157" s="160"/>
      <c r="F157" s="43"/>
      <c r="G157" s="60"/>
      <c r="H157" s="61"/>
      <c r="I157" s="69" t="s">
        <v>54</v>
      </c>
      <c r="J157" s="106">
        <v>30000.0</v>
      </c>
      <c r="K157" s="63"/>
      <c r="L157" s="66"/>
      <c r="M157" s="50"/>
      <c r="N157" s="51">
        <f t="shared" si="8"/>
        <v>30000</v>
      </c>
      <c r="O157" s="52" t="str">
        <f t="shared" si="9"/>
        <v> fede correa</v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66"/>
      <c r="C158" s="167"/>
      <c r="D158" s="160"/>
      <c r="E158" s="160"/>
      <c r="F158" s="43"/>
      <c r="G158" s="60"/>
      <c r="H158" s="61"/>
      <c r="I158" s="69" t="s">
        <v>43</v>
      </c>
      <c r="J158" s="106">
        <v>15000.0</v>
      </c>
      <c r="K158" s="63"/>
      <c r="L158" s="66"/>
      <c r="M158" s="50"/>
      <c r="N158" s="51">
        <f t="shared" si="8"/>
        <v>15000</v>
      </c>
      <c r="O158" s="52" t="str">
        <f t="shared" si="9"/>
        <v> paolo perez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66"/>
      <c r="C159" s="167"/>
      <c r="D159" s="160"/>
      <c r="E159" s="160"/>
      <c r="F159" s="43"/>
      <c r="G159" s="60"/>
      <c r="H159" s="61"/>
      <c r="I159" s="69" t="s">
        <v>87</v>
      </c>
      <c r="J159" s="106">
        <v>10000.0</v>
      </c>
      <c r="K159" s="63"/>
      <c r="L159" s="66"/>
      <c r="M159" s="50"/>
      <c r="N159" s="51">
        <f t="shared" si="8"/>
        <v>10000</v>
      </c>
      <c r="O159" s="52" t="str">
        <f t="shared" si="9"/>
        <v> guille campos</v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66"/>
      <c r="C160" s="167"/>
      <c r="D160" s="160"/>
      <c r="E160" s="160"/>
      <c r="F160" s="43"/>
      <c r="G160" s="60"/>
      <c r="H160" s="61"/>
      <c r="I160" s="69" t="s">
        <v>88</v>
      </c>
      <c r="J160" s="106">
        <v>27000.0</v>
      </c>
      <c r="K160" s="63"/>
      <c r="L160" s="66"/>
      <c r="M160" s="50"/>
      <c r="N160" s="51" t="str">
        <f t="shared" si="8"/>
        <v/>
      </c>
      <c r="O160" s="52" t="str">
        <f t="shared" si="9"/>
        <v/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66"/>
      <c r="C161" s="167"/>
      <c r="D161" s="160"/>
      <c r="E161" s="160"/>
      <c r="F161" s="43"/>
      <c r="G161" s="60"/>
      <c r="H161" s="61"/>
      <c r="I161" s="69" t="s">
        <v>89</v>
      </c>
      <c r="J161" s="106">
        <v>13400.0</v>
      </c>
      <c r="K161" s="63"/>
      <c r="L161" s="66"/>
      <c r="M161" s="50"/>
      <c r="N161" s="51" t="str">
        <f t="shared" si="8"/>
        <v/>
      </c>
      <c r="O161" s="52" t="str">
        <f t="shared" si="9"/>
        <v/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66"/>
      <c r="C162" s="167"/>
      <c r="D162" s="160"/>
      <c r="E162" s="160"/>
      <c r="F162" s="43"/>
      <c r="G162" s="60"/>
      <c r="H162" s="61"/>
      <c r="I162" s="69" t="s">
        <v>16</v>
      </c>
      <c r="J162" s="111"/>
      <c r="K162" s="63"/>
      <c r="L162" s="143">
        <v>29700.0</v>
      </c>
      <c r="M162" s="50"/>
      <c r="N162" s="51" t="str">
        <f t="shared" si="8"/>
        <v/>
      </c>
      <c r="O162" s="52" t="str">
        <f t="shared" si="9"/>
        <v/>
      </c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66"/>
      <c r="C163" s="167"/>
      <c r="D163" s="160"/>
      <c r="E163" s="160"/>
      <c r="F163" s="43"/>
      <c r="G163" s="195">
        <v>45400.0</v>
      </c>
      <c r="H163" s="61"/>
      <c r="I163" s="69" t="s">
        <v>18</v>
      </c>
      <c r="J163" s="106">
        <v>75220.0</v>
      </c>
      <c r="K163" s="63"/>
      <c r="L163" s="66"/>
      <c r="M163" s="50"/>
      <c r="N163" s="51" t="str">
        <f t="shared" si="8"/>
        <v/>
      </c>
      <c r="O163" s="52" t="str">
        <f t="shared" si="9"/>
        <v/>
      </c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66"/>
      <c r="C164" s="167"/>
      <c r="D164" s="160"/>
      <c r="E164" s="160"/>
      <c r="F164" s="43"/>
      <c r="G164" s="60"/>
      <c r="H164" s="61"/>
      <c r="I164" s="126" t="s">
        <v>49</v>
      </c>
      <c r="J164" s="141">
        <v>34000.0</v>
      </c>
      <c r="K164" s="63"/>
      <c r="L164" s="66"/>
      <c r="M164" s="50"/>
      <c r="N164" s="51" t="str">
        <f t="shared" si="8"/>
        <v/>
      </c>
      <c r="O164" s="52" t="str">
        <f t="shared" si="9"/>
        <v/>
      </c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66"/>
      <c r="C165" s="167"/>
      <c r="D165" s="160"/>
      <c r="E165" s="160"/>
      <c r="F165" s="43"/>
      <c r="G165" s="60"/>
      <c r="H165" s="61"/>
      <c r="I165" s="69" t="s">
        <v>38</v>
      </c>
      <c r="J165" s="106">
        <v>130170.0</v>
      </c>
      <c r="K165" s="63"/>
      <c r="L165" s="66"/>
      <c r="M165" s="50"/>
      <c r="N165" s="51" t="str">
        <f t="shared" si="8"/>
        <v/>
      </c>
      <c r="O165" s="52" t="str">
        <f t="shared" si="9"/>
        <v/>
      </c>
      <c r="P165" s="54">
        <v>3000.0</v>
      </c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66"/>
      <c r="C166" s="167"/>
      <c r="D166" s="160"/>
      <c r="E166" s="160"/>
      <c r="F166" s="43"/>
      <c r="G166" s="60"/>
      <c r="H166" s="61"/>
      <c r="I166" s="69" t="s">
        <v>27</v>
      </c>
      <c r="J166" s="106">
        <v>9000.0</v>
      </c>
      <c r="K166" s="63"/>
      <c r="L166" s="66"/>
      <c r="M166" s="50"/>
      <c r="N166" s="51" t="str">
        <f t="shared" si="8"/>
        <v/>
      </c>
      <c r="O166" s="52" t="str">
        <f t="shared" si="9"/>
        <v/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66"/>
      <c r="C167" s="167"/>
      <c r="D167" s="160"/>
      <c r="E167" s="160"/>
      <c r="F167" s="43"/>
      <c r="G167" s="60"/>
      <c r="H167" s="94"/>
      <c r="I167" s="69" t="s">
        <v>68</v>
      </c>
      <c r="J167" s="106">
        <v>3525.0</v>
      </c>
      <c r="K167" s="63"/>
      <c r="L167" s="66"/>
      <c r="M167" s="50"/>
      <c r="N167" s="51" t="str">
        <f t="shared" si="8"/>
        <v/>
      </c>
      <c r="O167" s="52" t="str">
        <f t="shared" si="9"/>
        <v/>
      </c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66"/>
      <c r="C168" s="167"/>
      <c r="D168" s="160"/>
      <c r="E168" s="160"/>
      <c r="F168" s="43"/>
      <c r="G168" s="60"/>
      <c r="H168" s="61"/>
      <c r="I168" s="69" t="s">
        <v>40</v>
      </c>
      <c r="J168" s="106">
        <v>88000.0</v>
      </c>
      <c r="K168" s="63"/>
      <c r="L168" s="66"/>
      <c r="M168" s="50"/>
      <c r="N168" s="51" t="str">
        <f t="shared" si="8"/>
        <v/>
      </c>
      <c r="O168" s="52" t="str">
        <f t="shared" si="9"/>
        <v/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66"/>
      <c r="C169" s="167"/>
      <c r="D169" s="160"/>
      <c r="E169" s="160"/>
      <c r="F169" s="43"/>
      <c r="G169" s="60"/>
      <c r="H169" s="61"/>
      <c r="I169" s="69" t="s">
        <v>44</v>
      </c>
      <c r="J169" s="106">
        <v>20000.0</v>
      </c>
      <c r="K169" s="63"/>
      <c r="L169" s="66"/>
      <c r="M169" s="50"/>
      <c r="N169" s="51">
        <f t="shared" si="8"/>
        <v>20000</v>
      </c>
      <c r="O169" s="52" t="str">
        <f t="shared" si="9"/>
        <v> pablo noli</v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66"/>
      <c r="C170" s="167"/>
      <c r="D170" s="160"/>
      <c r="E170" s="160"/>
      <c r="F170" s="43"/>
      <c r="G170" s="60"/>
      <c r="H170" s="61"/>
      <c r="I170" s="69" t="s">
        <v>30</v>
      </c>
      <c r="J170" s="106">
        <v>5000.0</v>
      </c>
      <c r="K170" s="63"/>
      <c r="L170" s="66"/>
      <c r="M170" s="50"/>
      <c r="N170" s="51">
        <f t="shared" si="8"/>
        <v>5000</v>
      </c>
      <c r="O170" s="52" t="str">
        <f t="shared" si="9"/>
        <v> ledezma damian</v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66"/>
      <c r="C171" s="167"/>
      <c r="D171" s="160"/>
      <c r="E171" s="160"/>
      <c r="F171" s="43"/>
      <c r="G171" s="60"/>
      <c r="H171" s="61"/>
      <c r="I171" s="69" t="s">
        <v>31</v>
      </c>
      <c r="J171" s="106">
        <v>5000.0</v>
      </c>
      <c r="K171" s="63"/>
      <c r="L171" s="66"/>
      <c r="M171" s="50"/>
      <c r="N171" s="51">
        <f t="shared" si="8"/>
        <v>5000</v>
      </c>
      <c r="O171" s="52" t="str">
        <f t="shared" si="9"/>
        <v> diego eguizabal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66"/>
      <c r="C172" s="167"/>
      <c r="D172" s="160"/>
      <c r="E172" s="160"/>
      <c r="F172" s="43"/>
      <c r="G172" s="60"/>
      <c r="H172" s="61"/>
      <c r="I172" s="69" t="s">
        <v>90</v>
      </c>
      <c r="J172" s="106">
        <v>36800.0</v>
      </c>
      <c r="K172" s="63"/>
      <c r="L172" s="66"/>
      <c r="M172" s="50"/>
      <c r="N172" s="51" t="str">
        <f t="shared" si="8"/>
        <v/>
      </c>
      <c r="O172" s="52" t="str">
        <f t="shared" si="9"/>
        <v/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66"/>
      <c r="C173" s="167"/>
      <c r="D173" s="160"/>
      <c r="E173" s="160"/>
      <c r="F173" s="43"/>
      <c r="G173" s="192"/>
      <c r="H173" s="61"/>
      <c r="I173" s="69" t="s">
        <v>46</v>
      </c>
      <c r="J173" s="106">
        <v>3090.0</v>
      </c>
      <c r="K173" s="63"/>
      <c r="L173" s="66"/>
      <c r="M173" s="50"/>
      <c r="N173" s="51" t="str">
        <f t="shared" si="8"/>
        <v/>
      </c>
      <c r="O173" s="52" t="str">
        <f t="shared" si="9"/>
        <v/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66"/>
      <c r="C174" s="167"/>
      <c r="D174" s="160"/>
      <c r="E174" s="160"/>
      <c r="F174" s="43"/>
      <c r="G174" s="60"/>
      <c r="H174" s="61"/>
      <c r="I174" s="69" t="s">
        <v>69</v>
      </c>
      <c r="J174" s="106">
        <v>5300.0</v>
      </c>
      <c r="K174" s="63"/>
      <c r="L174" s="66"/>
      <c r="M174" s="50"/>
      <c r="N174" s="51">
        <f t="shared" si="8"/>
        <v>5300</v>
      </c>
      <c r="O174" s="52" t="str">
        <f t="shared" si="9"/>
        <v> jorge rodriguez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66"/>
      <c r="C175" s="167"/>
      <c r="D175" s="160"/>
      <c r="E175" s="160"/>
      <c r="F175" s="43"/>
      <c r="G175" s="60"/>
      <c r="H175" s="61"/>
      <c r="I175" s="69" t="s">
        <v>84</v>
      </c>
      <c r="J175" s="106">
        <v>10000.0</v>
      </c>
      <c r="K175" s="63"/>
      <c r="L175" s="66"/>
      <c r="M175" s="50"/>
      <c r="N175" s="51">
        <f t="shared" si="8"/>
        <v>10000</v>
      </c>
      <c r="O175" s="52" t="str">
        <f t="shared" si="9"/>
        <v> ailin gomez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66"/>
      <c r="C176" s="167"/>
      <c r="D176" s="160"/>
      <c r="E176" s="160"/>
      <c r="F176" s="43"/>
      <c r="G176" s="68">
        <v>45401.0</v>
      </c>
      <c r="H176" s="61"/>
      <c r="I176" s="69" t="s">
        <v>51</v>
      </c>
      <c r="J176" s="106">
        <v>2400000.0</v>
      </c>
      <c r="K176" s="63"/>
      <c r="L176" s="66"/>
      <c r="M176" s="50"/>
      <c r="N176" s="51" t="str">
        <f t="shared" si="8"/>
        <v/>
      </c>
      <c r="O176" s="52" t="str">
        <f t="shared" si="9"/>
        <v/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66"/>
      <c r="C177" s="167"/>
      <c r="D177" s="160"/>
      <c r="E177" s="160"/>
      <c r="F177" s="43"/>
      <c r="G177" s="68">
        <v>45401.0</v>
      </c>
      <c r="H177" s="61"/>
      <c r="I177" s="69" t="s">
        <v>42</v>
      </c>
      <c r="J177" s="106">
        <v>178646.0</v>
      </c>
      <c r="K177" s="63"/>
      <c r="L177" s="66"/>
      <c r="M177" s="50"/>
      <c r="N177" s="51" t="str">
        <f t="shared" si="8"/>
        <v/>
      </c>
      <c r="O177" s="52" t="str">
        <f t="shared" si="9"/>
        <v/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66"/>
      <c r="C178" s="167"/>
      <c r="D178" s="160"/>
      <c r="E178" s="160"/>
      <c r="F178" s="43"/>
      <c r="G178" s="60"/>
      <c r="H178" s="61"/>
      <c r="I178" s="69" t="s">
        <v>18</v>
      </c>
      <c r="J178" s="106">
        <v>59200.0</v>
      </c>
      <c r="K178" s="63"/>
      <c r="L178" s="66"/>
      <c r="M178" s="50"/>
      <c r="N178" s="51" t="str">
        <f t="shared" si="8"/>
        <v/>
      </c>
      <c r="O178" s="52" t="str">
        <f t="shared" si="9"/>
        <v/>
      </c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66"/>
      <c r="C179" s="167"/>
      <c r="D179" s="160"/>
      <c r="E179" s="160"/>
      <c r="F179" s="43"/>
      <c r="G179" s="60"/>
      <c r="H179" s="61"/>
      <c r="I179" s="69" t="s">
        <v>23</v>
      </c>
      <c r="J179" s="106">
        <v>5000.0</v>
      </c>
      <c r="K179" s="63"/>
      <c r="L179" s="66"/>
      <c r="M179" s="50"/>
      <c r="N179" s="51">
        <f t="shared" si="8"/>
        <v>5000</v>
      </c>
      <c r="O179" s="52" t="str">
        <f t="shared" si="9"/>
        <v> gabriela miguelli</v>
      </c>
      <c r="P179" s="190">
        <v>850.0</v>
      </c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66"/>
      <c r="C180" s="167"/>
      <c r="D180" s="160"/>
      <c r="E180" s="160"/>
      <c r="F180" s="43"/>
      <c r="G180" s="60"/>
      <c r="H180" s="61"/>
      <c r="I180" s="69" t="s">
        <v>44</v>
      </c>
      <c r="J180" s="106">
        <v>15000.0</v>
      </c>
      <c r="K180" s="63"/>
      <c r="L180" s="66"/>
      <c r="M180" s="50"/>
      <c r="N180" s="51">
        <f t="shared" si="8"/>
        <v>15000</v>
      </c>
      <c r="O180" s="52" t="str">
        <f t="shared" si="9"/>
        <v> pablo noli</v>
      </c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66"/>
      <c r="C181" s="167"/>
      <c r="D181" s="160"/>
      <c r="E181" s="160"/>
      <c r="F181" s="43"/>
      <c r="G181" s="60"/>
      <c r="H181" s="61"/>
      <c r="I181" s="69" t="s">
        <v>31</v>
      </c>
      <c r="J181" s="106">
        <v>20000.0</v>
      </c>
      <c r="K181" s="63"/>
      <c r="L181" s="66"/>
      <c r="M181" s="50"/>
      <c r="N181" s="51">
        <f t="shared" si="8"/>
        <v>20000</v>
      </c>
      <c r="O181" s="52" t="str">
        <f t="shared" si="9"/>
        <v> diego eguizabal</v>
      </c>
      <c r="P181" s="54"/>
      <c r="Q181" s="54"/>
      <c r="R181" s="67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66"/>
      <c r="C182" s="167"/>
      <c r="D182" s="160"/>
      <c r="E182" s="160"/>
      <c r="F182" s="43"/>
      <c r="G182" s="60"/>
      <c r="H182" s="61"/>
      <c r="I182" s="69" t="s">
        <v>43</v>
      </c>
      <c r="J182" s="106">
        <v>10000.0</v>
      </c>
      <c r="K182" s="63"/>
      <c r="L182" s="66"/>
      <c r="M182" s="50"/>
      <c r="N182" s="51">
        <f t="shared" si="8"/>
        <v>10000</v>
      </c>
      <c r="O182" s="52" t="str">
        <f t="shared" si="9"/>
        <v> paolo perez</v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66"/>
      <c r="C183" s="167"/>
      <c r="D183" s="160"/>
      <c r="E183" s="160"/>
      <c r="F183" s="43"/>
      <c r="G183" s="60"/>
      <c r="H183" s="61"/>
      <c r="I183" s="69" t="s">
        <v>91</v>
      </c>
      <c r="J183" s="106">
        <v>5700.0</v>
      </c>
      <c r="K183" s="63"/>
      <c r="L183" s="66"/>
      <c r="M183" s="50"/>
      <c r="N183" s="51" t="str">
        <f t="shared" si="8"/>
        <v/>
      </c>
      <c r="O183" s="52" t="str">
        <f t="shared" si="9"/>
        <v/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66"/>
      <c r="C184" s="167"/>
      <c r="D184" s="160"/>
      <c r="E184" s="160"/>
      <c r="F184" s="43"/>
      <c r="G184" s="60"/>
      <c r="H184" s="61"/>
      <c r="I184" s="69" t="s">
        <v>54</v>
      </c>
      <c r="J184" s="106">
        <v>30000.0</v>
      </c>
      <c r="K184" s="63"/>
      <c r="L184" s="66"/>
      <c r="M184" s="50"/>
      <c r="N184" s="51">
        <f t="shared" si="8"/>
        <v>30000</v>
      </c>
      <c r="O184" s="52" t="str">
        <f t="shared" si="9"/>
        <v> fede correa</v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66"/>
      <c r="C185" s="167"/>
      <c r="D185" s="160"/>
      <c r="E185" s="160"/>
      <c r="F185" s="43"/>
      <c r="G185" s="60"/>
      <c r="H185" s="61"/>
      <c r="I185" s="69" t="s">
        <v>35</v>
      </c>
      <c r="J185" s="106">
        <v>15000.0</v>
      </c>
      <c r="K185" s="63"/>
      <c r="L185" s="66"/>
      <c r="M185" s="50"/>
      <c r="N185" s="51">
        <f t="shared" si="8"/>
        <v>15000</v>
      </c>
      <c r="O185" s="52" t="str">
        <f t="shared" si="9"/>
        <v> cervi patricio</v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66"/>
      <c r="C186" s="167"/>
      <c r="D186" s="160"/>
      <c r="E186" s="160"/>
      <c r="F186" s="43"/>
      <c r="G186" s="68">
        <v>45402.0</v>
      </c>
      <c r="H186" s="61"/>
      <c r="I186" s="69" t="s">
        <v>56</v>
      </c>
      <c r="J186" s="106">
        <v>155650.0</v>
      </c>
      <c r="K186" s="63"/>
      <c r="L186" s="66"/>
      <c r="M186" s="50"/>
      <c r="N186" s="51" t="str">
        <f t="shared" si="8"/>
        <v/>
      </c>
      <c r="O186" s="52" t="str">
        <f t="shared" si="9"/>
        <v/>
      </c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66"/>
      <c r="C187" s="167"/>
      <c r="D187" s="160"/>
      <c r="E187" s="160"/>
      <c r="F187" s="43"/>
      <c r="G187" s="60"/>
      <c r="H187" s="61"/>
      <c r="I187" s="69" t="s">
        <v>27</v>
      </c>
      <c r="J187" s="106">
        <v>6000.0</v>
      </c>
      <c r="K187" s="63"/>
      <c r="L187" s="66"/>
      <c r="M187" s="50"/>
      <c r="N187" s="51" t="str">
        <f t="shared" si="8"/>
        <v/>
      </c>
      <c r="O187" s="52" t="str">
        <f t="shared" si="9"/>
        <v/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66"/>
      <c r="C188" s="167"/>
      <c r="D188" s="160"/>
      <c r="E188" s="160"/>
      <c r="F188" s="43"/>
      <c r="G188" s="60"/>
      <c r="H188" s="61"/>
      <c r="I188" s="69" t="s">
        <v>18</v>
      </c>
      <c r="J188" s="106">
        <v>120220.0</v>
      </c>
      <c r="K188" s="63"/>
      <c r="L188" s="66"/>
      <c r="M188" s="50"/>
      <c r="N188" s="51" t="str">
        <f t="shared" si="8"/>
        <v/>
      </c>
      <c r="O188" s="52" t="str">
        <f t="shared" si="9"/>
        <v/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66"/>
      <c r="C189" s="167"/>
      <c r="D189" s="160"/>
      <c r="E189" s="160"/>
      <c r="F189" s="43"/>
      <c r="G189" s="60"/>
      <c r="H189" s="61"/>
      <c r="I189" s="69" t="s">
        <v>38</v>
      </c>
      <c r="J189" s="106">
        <v>166870.0</v>
      </c>
      <c r="K189" s="63"/>
      <c r="L189" s="66"/>
      <c r="M189" s="50"/>
      <c r="N189" s="51" t="str">
        <f t="shared" si="8"/>
        <v/>
      </c>
      <c r="O189" s="52" t="str">
        <f t="shared" si="9"/>
        <v/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66"/>
      <c r="C190" s="167"/>
      <c r="D190" s="160"/>
      <c r="E190" s="160"/>
      <c r="F190" s="43"/>
      <c r="G190" s="60"/>
      <c r="H190" s="61"/>
      <c r="I190" s="69" t="s">
        <v>23</v>
      </c>
      <c r="J190" s="106">
        <v>5000.0</v>
      </c>
      <c r="K190" s="63"/>
      <c r="L190" s="66"/>
      <c r="M190" s="50"/>
      <c r="N190" s="51">
        <f t="shared" si="8"/>
        <v>5000</v>
      </c>
      <c r="O190" s="52" t="str">
        <f t="shared" si="9"/>
        <v> gabriela miguelli</v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66"/>
      <c r="C191" s="167"/>
      <c r="D191" s="160"/>
      <c r="E191" s="160"/>
      <c r="F191" s="43"/>
      <c r="G191" s="60"/>
      <c r="H191" s="61"/>
      <c r="I191" s="69" t="s">
        <v>46</v>
      </c>
      <c r="J191" s="106">
        <v>2129.0</v>
      </c>
      <c r="K191" s="63"/>
      <c r="L191" s="66"/>
      <c r="M191" s="50"/>
      <c r="N191" s="51" t="str">
        <f t="shared" si="8"/>
        <v/>
      </c>
      <c r="O191" s="52" t="str">
        <f t="shared" si="9"/>
        <v/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66"/>
      <c r="C192" s="167"/>
      <c r="D192" s="160"/>
      <c r="E192" s="160"/>
      <c r="F192" s="43"/>
      <c r="G192" s="60"/>
      <c r="H192" s="61"/>
      <c r="I192" s="69" t="s">
        <v>74</v>
      </c>
      <c r="J192" s="106">
        <v>20000.0</v>
      </c>
      <c r="K192" s="63"/>
      <c r="L192" s="66"/>
      <c r="M192" s="50"/>
      <c r="N192" s="51">
        <f t="shared" si="8"/>
        <v>20000</v>
      </c>
      <c r="O192" s="52" t="str">
        <f t="shared" si="9"/>
        <v> gustavo conde</v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66"/>
      <c r="C193" s="167"/>
      <c r="D193" s="160"/>
      <c r="E193" s="160"/>
      <c r="F193" s="43"/>
      <c r="G193" s="192"/>
      <c r="H193" s="61"/>
      <c r="I193" s="69" t="s">
        <v>65</v>
      </c>
      <c r="J193" s="106">
        <v>20000.0</v>
      </c>
      <c r="K193" s="63"/>
      <c r="L193" s="66"/>
      <c r="M193" s="50"/>
      <c r="N193" s="51">
        <f t="shared" si="8"/>
        <v>20000</v>
      </c>
      <c r="O193" s="52" t="str">
        <f t="shared" si="9"/>
        <v> marcelo miguelli</v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66"/>
      <c r="C194" s="167"/>
      <c r="D194" s="160"/>
      <c r="E194" s="160"/>
      <c r="F194" s="43"/>
      <c r="G194" s="60"/>
      <c r="H194" s="61"/>
      <c r="I194" s="69" t="s">
        <v>31</v>
      </c>
      <c r="J194" s="106">
        <v>10000.0</v>
      </c>
      <c r="K194" s="63"/>
      <c r="L194" s="66"/>
      <c r="M194" s="50"/>
      <c r="N194" s="51">
        <f t="shared" si="8"/>
        <v>10000</v>
      </c>
      <c r="O194" s="52" t="str">
        <f t="shared" si="9"/>
        <v> diego eguizabal</v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66"/>
      <c r="C195" s="167"/>
      <c r="D195" s="160"/>
      <c r="E195" s="160"/>
      <c r="F195" s="43"/>
      <c r="G195" s="60"/>
      <c r="H195" s="61"/>
      <c r="I195" s="69" t="s">
        <v>30</v>
      </c>
      <c r="J195" s="106">
        <v>10000.0</v>
      </c>
      <c r="K195" s="63"/>
      <c r="L195" s="66"/>
      <c r="M195" s="50"/>
      <c r="N195" s="51">
        <f t="shared" si="8"/>
        <v>10000</v>
      </c>
      <c r="O195" s="52" t="str">
        <f t="shared" si="9"/>
        <v> ledezma damian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66"/>
      <c r="C196" s="167"/>
      <c r="D196" s="160"/>
      <c r="E196" s="160"/>
      <c r="F196" s="43"/>
      <c r="G196" s="60"/>
      <c r="H196" s="61"/>
      <c r="I196" s="69" t="s">
        <v>44</v>
      </c>
      <c r="J196" s="106">
        <v>15000.0</v>
      </c>
      <c r="K196" s="63"/>
      <c r="L196" s="66"/>
      <c r="M196" s="50"/>
      <c r="N196" s="51">
        <f t="shared" si="8"/>
        <v>15000</v>
      </c>
      <c r="O196" s="52" t="str">
        <f t="shared" si="9"/>
        <v> pablo noli</v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66"/>
      <c r="C197" s="167"/>
      <c r="D197" s="160"/>
      <c r="E197" s="160"/>
      <c r="F197" s="43"/>
      <c r="G197" s="116"/>
      <c r="H197" s="61"/>
      <c r="I197" s="69" t="s">
        <v>34</v>
      </c>
      <c r="J197" s="106">
        <v>10000.0</v>
      </c>
      <c r="K197" s="63"/>
      <c r="L197" s="66"/>
      <c r="M197" s="50"/>
      <c r="N197" s="51">
        <f t="shared" si="8"/>
        <v>10000</v>
      </c>
      <c r="O197" s="52" t="str">
        <f t="shared" si="9"/>
        <v> vizioli luis</v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66"/>
      <c r="C198" s="167"/>
      <c r="D198" s="160"/>
      <c r="E198" s="160"/>
      <c r="F198" s="43"/>
      <c r="G198" s="60"/>
      <c r="H198" s="61"/>
      <c r="I198" s="69" t="s">
        <v>92</v>
      </c>
      <c r="J198" s="106">
        <v>20000.0</v>
      </c>
      <c r="K198" s="63"/>
      <c r="L198" s="66"/>
      <c r="M198" s="50"/>
      <c r="N198" s="51">
        <f t="shared" si="8"/>
        <v>20000</v>
      </c>
      <c r="O198" s="52" t="str">
        <f t="shared" si="9"/>
        <v> edgardo rios</v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66"/>
      <c r="C199" s="167"/>
      <c r="D199" s="160"/>
      <c r="E199" s="160"/>
      <c r="F199" s="43"/>
      <c r="G199" s="60"/>
      <c r="H199" s="61"/>
      <c r="I199" s="69" t="s">
        <v>69</v>
      </c>
      <c r="J199" s="106">
        <v>8200.0</v>
      </c>
      <c r="K199" s="63"/>
      <c r="L199" s="66"/>
      <c r="M199" s="50"/>
      <c r="N199" s="51">
        <f t="shared" si="8"/>
        <v>8200</v>
      </c>
      <c r="O199" s="52" t="str">
        <f t="shared" si="9"/>
        <v> jorge rodriguez</v>
      </c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66"/>
      <c r="C200" s="167"/>
      <c r="D200" s="160"/>
      <c r="E200" s="160"/>
      <c r="F200" s="43"/>
      <c r="G200" s="60"/>
      <c r="H200" s="61"/>
      <c r="I200" s="69" t="s">
        <v>17</v>
      </c>
      <c r="J200" s="111"/>
      <c r="K200" s="63"/>
      <c r="L200" s="143">
        <v>11520.0</v>
      </c>
      <c r="M200" s="50"/>
      <c r="N200" s="51"/>
      <c r="O200" s="52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66"/>
      <c r="C201" s="167"/>
      <c r="D201" s="160"/>
      <c r="E201" s="160"/>
      <c r="F201" s="43"/>
      <c r="G201" s="68">
        <v>45403.0</v>
      </c>
      <c r="H201" s="61"/>
      <c r="I201" s="69" t="s">
        <v>31</v>
      </c>
      <c r="J201" s="106">
        <v>15000.0</v>
      </c>
      <c r="K201" s="63"/>
      <c r="L201" s="66"/>
      <c r="M201" s="50"/>
      <c r="N201" s="51">
        <f t="shared" ref="N201:N256" si="10">IF(COUNTIF(I201,"*vale*"),J201,"")</f>
        <v>15000</v>
      </c>
      <c r="O201" s="52" t="str">
        <f t="shared" ref="O201:O256" si="11">IF(COUNTIF(I201,"*vale*"),MID(I201,5,70),"")</f>
        <v> diego eguizabal</v>
      </c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66"/>
      <c r="C202" s="167"/>
      <c r="D202" s="160"/>
      <c r="E202" s="160"/>
      <c r="F202" s="43"/>
      <c r="G202" s="60"/>
      <c r="H202" s="61"/>
      <c r="I202" s="69" t="s">
        <v>30</v>
      </c>
      <c r="J202" s="106">
        <v>20000.0</v>
      </c>
      <c r="K202" s="63"/>
      <c r="L202" s="66"/>
      <c r="M202" s="50"/>
      <c r="N202" s="51">
        <f t="shared" si="10"/>
        <v>20000</v>
      </c>
      <c r="O202" s="52" t="str">
        <f t="shared" si="11"/>
        <v> ledezma damian</v>
      </c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66"/>
      <c r="C203" s="167"/>
      <c r="D203" s="160"/>
      <c r="E203" s="160"/>
      <c r="F203" s="43"/>
      <c r="G203" s="60"/>
      <c r="H203" s="61"/>
      <c r="I203" s="69" t="s">
        <v>43</v>
      </c>
      <c r="J203" s="106">
        <v>10000.0</v>
      </c>
      <c r="K203" s="63"/>
      <c r="L203" s="66"/>
      <c r="M203" s="50"/>
      <c r="N203" s="51">
        <f t="shared" si="10"/>
        <v>10000</v>
      </c>
      <c r="O203" s="52" t="str">
        <f t="shared" si="11"/>
        <v> paolo perez</v>
      </c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66"/>
      <c r="C204" s="167"/>
      <c r="D204" s="160"/>
      <c r="E204" s="160"/>
      <c r="F204" s="43"/>
      <c r="G204" s="191"/>
      <c r="H204" s="61"/>
      <c r="I204" s="69" t="s">
        <v>54</v>
      </c>
      <c r="J204" s="106">
        <v>30000.0</v>
      </c>
      <c r="K204" s="63"/>
      <c r="L204" s="66"/>
      <c r="M204" s="50"/>
      <c r="N204" s="51">
        <f t="shared" si="10"/>
        <v>30000</v>
      </c>
      <c r="O204" s="52" t="str">
        <f t="shared" si="11"/>
        <v> fede correa</v>
      </c>
      <c r="P204" s="190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66"/>
      <c r="C205" s="167"/>
      <c r="D205" s="160"/>
      <c r="E205" s="160"/>
      <c r="F205" s="43"/>
      <c r="G205" s="60"/>
      <c r="H205" s="61"/>
      <c r="I205" s="69" t="s">
        <v>74</v>
      </c>
      <c r="J205" s="106">
        <v>20000.0</v>
      </c>
      <c r="K205" s="63"/>
      <c r="L205" s="66"/>
      <c r="M205" s="50"/>
      <c r="N205" s="51">
        <f t="shared" si="10"/>
        <v>20000</v>
      </c>
      <c r="O205" s="52" t="str">
        <f t="shared" si="11"/>
        <v> gustavo conde</v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66"/>
      <c r="C206" s="167"/>
      <c r="D206" s="160"/>
      <c r="E206" s="160"/>
      <c r="F206" s="43"/>
      <c r="G206" s="60"/>
      <c r="H206" s="61"/>
      <c r="I206" s="69" t="s">
        <v>17</v>
      </c>
      <c r="J206" s="111"/>
      <c r="K206" s="63"/>
      <c r="L206" s="143">
        <v>18640.0</v>
      </c>
      <c r="M206" s="50"/>
      <c r="N206" s="51" t="str">
        <f t="shared" si="10"/>
        <v/>
      </c>
      <c r="O206" s="52" t="str">
        <f t="shared" si="11"/>
        <v/>
      </c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66"/>
      <c r="C207" s="167"/>
      <c r="D207" s="160"/>
      <c r="E207" s="160"/>
      <c r="F207" s="43"/>
      <c r="G207" s="68">
        <v>45405.0</v>
      </c>
      <c r="H207" s="61"/>
      <c r="I207" s="69" t="s">
        <v>62</v>
      </c>
      <c r="J207" s="106">
        <v>773635.0</v>
      </c>
      <c r="K207" s="63"/>
      <c r="L207" s="66"/>
      <c r="M207" s="50"/>
      <c r="N207" s="51" t="str">
        <f t="shared" si="10"/>
        <v/>
      </c>
      <c r="O207" s="52" t="str">
        <f t="shared" si="11"/>
        <v/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66"/>
      <c r="C208" s="167"/>
      <c r="D208" s="160"/>
      <c r="E208" s="160"/>
      <c r="F208" s="43"/>
      <c r="G208" s="60"/>
      <c r="H208" s="61"/>
      <c r="I208" s="69" t="s">
        <v>36</v>
      </c>
      <c r="J208" s="106">
        <v>301168.0</v>
      </c>
      <c r="K208" s="63"/>
      <c r="L208" s="66"/>
      <c r="M208" s="50"/>
      <c r="N208" s="51" t="str">
        <f t="shared" si="10"/>
        <v/>
      </c>
      <c r="O208" s="52" t="str">
        <f t="shared" si="11"/>
        <v/>
      </c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66"/>
      <c r="C209" s="167"/>
      <c r="D209" s="160"/>
      <c r="E209" s="160"/>
      <c r="F209" s="43"/>
      <c r="G209" s="196">
        <v>45404.0</v>
      </c>
      <c r="H209" s="61"/>
      <c r="I209" s="69" t="s">
        <v>18</v>
      </c>
      <c r="J209" s="106">
        <v>57800.0</v>
      </c>
      <c r="K209" s="63"/>
      <c r="L209" s="66"/>
      <c r="M209" s="50"/>
      <c r="N209" s="51" t="str">
        <f t="shared" si="10"/>
        <v/>
      </c>
      <c r="O209" s="52" t="str">
        <f t="shared" si="11"/>
        <v/>
      </c>
      <c r="P209" s="54"/>
      <c r="Q209" s="54"/>
      <c r="R209" s="54"/>
      <c r="S209" s="67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66"/>
      <c r="C210" s="167"/>
      <c r="D210" s="160"/>
      <c r="E210" s="160"/>
      <c r="F210" s="43"/>
      <c r="G210" s="60"/>
      <c r="H210" s="94"/>
      <c r="I210" s="69" t="s">
        <v>22</v>
      </c>
      <c r="J210" s="106">
        <v>182800.0</v>
      </c>
      <c r="K210" s="63"/>
      <c r="L210" s="66"/>
      <c r="M210" s="50"/>
      <c r="N210" s="51" t="str">
        <f t="shared" si="10"/>
        <v/>
      </c>
      <c r="O210" s="52" t="str">
        <f t="shared" si="11"/>
        <v/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66"/>
      <c r="C211" s="167"/>
      <c r="D211" s="160"/>
      <c r="E211" s="160"/>
      <c r="F211" s="43"/>
      <c r="G211" s="60"/>
      <c r="H211" s="94"/>
      <c r="I211" s="69" t="s">
        <v>93</v>
      </c>
      <c r="J211" s="106">
        <v>106000.0</v>
      </c>
      <c r="K211" s="63"/>
      <c r="L211" s="66"/>
      <c r="M211" s="50"/>
      <c r="N211" s="51" t="str">
        <f t="shared" si="10"/>
        <v/>
      </c>
      <c r="O211" s="52" t="str">
        <f t="shared" si="11"/>
        <v/>
      </c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66"/>
      <c r="C212" s="167"/>
      <c r="D212" s="160"/>
      <c r="E212" s="160"/>
      <c r="F212" s="43"/>
      <c r="G212" s="60"/>
      <c r="H212" s="94"/>
      <c r="I212" s="69" t="s">
        <v>25</v>
      </c>
      <c r="J212" s="106">
        <v>10000.0</v>
      </c>
      <c r="K212" s="63"/>
      <c r="L212" s="66"/>
      <c r="M212" s="50"/>
      <c r="N212" s="51">
        <f t="shared" si="10"/>
        <v>10000</v>
      </c>
      <c r="O212" s="52" t="str">
        <f t="shared" si="11"/>
        <v> alberto carril</v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66"/>
      <c r="C213" s="167"/>
      <c r="D213" s="160"/>
      <c r="E213" s="160"/>
      <c r="F213" s="43"/>
      <c r="G213" s="191"/>
      <c r="H213" s="61"/>
      <c r="I213" s="69" t="s">
        <v>44</v>
      </c>
      <c r="J213" s="106">
        <v>15000.0</v>
      </c>
      <c r="K213" s="63"/>
      <c r="L213" s="66"/>
      <c r="M213" s="181"/>
      <c r="N213" s="51">
        <f t="shared" si="10"/>
        <v>15000</v>
      </c>
      <c r="O213" s="52" t="str">
        <f t="shared" si="11"/>
        <v> pablo noli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66"/>
      <c r="C214" s="167"/>
      <c r="D214" s="160"/>
      <c r="E214" s="160"/>
      <c r="F214" s="43"/>
      <c r="G214" s="60"/>
      <c r="H214" s="61"/>
      <c r="I214" s="69" t="s">
        <v>31</v>
      </c>
      <c r="J214" s="106">
        <v>20000.0</v>
      </c>
      <c r="K214" s="63"/>
      <c r="L214" s="66"/>
      <c r="M214" s="181"/>
      <c r="N214" s="51">
        <f t="shared" si="10"/>
        <v>20000</v>
      </c>
      <c r="O214" s="52" t="str">
        <f t="shared" si="11"/>
        <v> diego eguizabal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66"/>
      <c r="C215" s="167"/>
      <c r="D215" s="160"/>
      <c r="E215" s="160"/>
      <c r="F215" s="43"/>
      <c r="G215" s="60"/>
      <c r="H215" s="61"/>
      <c r="I215" s="69" t="s">
        <v>71</v>
      </c>
      <c r="J215" s="106">
        <v>8000.0</v>
      </c>
      <c r="K215" s="63"/>
      <c r="L215" s="66"/>
      <c r="M215" s="181"/>
      <c r="N215" s="51" t="str">
        <f t="shared" si="10"/>
        <v/>
      </c>
      <c r="O215" s="52" t="str">
        <f t="shared" si="11"/>
        <v/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66"/>
      <c r="C216" s="167"/>
      <c r="D216" s="160"/>
      <c r="E216" s="160"/>
      <c r="F216" s="43"/>
      <c r="G216" s="60"/>
      <c r="H216" s="61"/>
      <c r="I216" s="69" t="s">
        <v>80</v>
      </c>
      <c r="J216" s="106">
        <v>30000.0</v>
      </c>
      <c r="K216" s="63"/>
      <c r="L216" s="66"/>
      <c r="M216" s="181"/>
      <c r="N216" s="51">
        <f t="shared" si="10"/>
        <v>30000</v>
      </c>
      <c r="O216" s="52" t="str">
        <f t="shared" si="11"/>
        <v> leo pretel</v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66"/>
      <c r="C217" s="167"/>
      <c r="D217" s="160"/>
      <c r="E217" s="160"/>
      <c r="F217" s="43"/>
      <c r="G217" s="60"/>
      <c r="H217" s="61"/>
      <c r="I217" s="69" t="s">
        <v>16</v>
      </c>
      <c r="J217" s="111"/>
      <c r="K217" s="63"/>
      <c r="L217" s="143">
        <v>9900.0</v>
      </c>
      <c r="M217" s="181"/>
      <c r="N217" s="51" t="str">
        <f t="shared" si="10"/>
        <v/>
      </c>
      <c r="O217" s="52" t="str">
        <f t="shared" si="11"/>
        <v/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66"/>
      <c r="C218" s="167"/>
      <c r="D218" s="160"/>
      <c r="E218" s="160"/>
      <c r="F218" s="43"/>
      <c r="G218" s="68">
        <v>45405.0</v>
      </c>
      <c r="H218" s="94"/>
      <c r="I218" s="69" t="s">
        <v>18</v>
      </c>
      <c r="J218" s="106">
        <v>95070.0</v>
      </c>
      <c r="K218" s="63"/>
      <c r="L218" s="66"/>
      <c r="M218" s="181"/>
      <c r="N218" s="51" t="str">
        <f t="shared" si="10"/>
        <v/>
      </c>
      <c r="O218" s="52" t="str">
        <f t="shared" si="11"/>
        <v/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66"/>
      <c r="C219" s="167"/>
      <c r="D219" s="160"/>
      <c r="E219" s="160"/>
      <c r="F219" s="43"/>
      <c r="G219" s="192"/>
      <c r="H219" s="61"/>
      <c r="I219" s="69" t="s">
        <v>27</v>
      </c>
      <c r="J219" s="106">
        <v>6000.0</v>
      </c>
      <c r="K219" s="63"/>
      <c r="L219" s="66"/>
      <c r="M219" s="181"/>
      <c r="N219" s="51" t="str">
        <f t="shared" si="10"/>
        <v/>
      </c>
      <c r="O219" s="52" t="str">
        <f t="shared" si="11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66"/>
      <c r="C220" s="167"/>
      <c r="D220" s="160"/>
      <c r="E220" s="160"/>
      <c r="F220" s="43"/>
      <c r="G220" s="60"/>
      <c r="H220" s="61"/>
      <c r="I220" s="69" t="s">
        <v>42</v>
      </c>
      <c r="J220" s="127">
        <v>39690.0</v>
      </c>
      <c r="K220" s="63"/>
      <c r="L220" s="66"/>
      <c r="M220" s="181"/>
      <c r="N220" s="51" t="str">
        <f t="shared" si="10"/>
        <v/>
      </c>
      <c r="O220" s="52" t="str">
        <f t="shared" si="11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66"/>
      <c r="C221" s="167"/>
      <c r="D221" s="160"/>
      <c r="E221" s="160"/>
      <c r="F221" s="43"/>
      <c r="G221" s="192"/>
      <c r="H221" s="61"/>
      <c r="I221" s="69" t="s">
        <v>26</v>
      </c>
      <c r="J221" s="127">
        <v>285000.0</v>
      </c>
      <c r="K221" s="63"/>
      <c r="L221" s="66"/>
      <c r="M221" s="181"/>
      <c r="N221" s="51" t="str">
        <f t="shared" si="10"/>
        <v/>
      </c>
      <c r="O221" s="52" t="str">
        <f t="shared" si="11"/>
        <v/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66"/>
      <c r="C222" s="167"/>
      <c r="D222" s="160"/>
      <c r="E222" s="160"/>
      <c r="F222" s="43"/>
      <c r="G222" s="60"/>
      <c r="H222" s="61"/>
      <c r="I222" s="126" t="s">
        <v>94</v>
      </c>
      <c r="J222" s="106">
        <v>8900.0</v>
      </c>
      <c r="K222" s="63"/>
      <c r="L222" s="66"/>
      <c r="M222" s="181"/>
      <c r="N222" s="51" t="str">
        <f t="shared" si="10"/>
        <v/>
      </c>
      <c r="O222" s="52" t="str">
        <f t="shared" si="11"/>
        <v/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66"/>
      <c r="C223" s="167"/>
      <c r="D223" s="160"/>
      <c r="E223" s="160"/>
      <c r="F223" s="43"/>
      <c r="G223" s="60"/>
      <c r="H223" s="61"/>
      <c r="I223" s="69" t="s">
        <v>30</v>
      </c>
      <c r="J223" s="106">
        <v>15000.0</v>
      </c>
      <c r="K223" s="63"/>
      <c r="L223" s="66"/>
      <c r="M223" s="181"/>
      <c r="N223" s="51">
        <f t="shared" si="10"/>
        <v>15000</v>
      </c>
      <c r="O223" s="52" t="str">
        <f t="shared" si="11"/>
        <v> ledezma damian</v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66"/>
      <c r="C224" s="167"/>
      <c r="D224" s="160"/>
      <c r="E224" s="160"/>
      <c r="F224" s="43"/>
      <c r="G224" s="60"/>
      <c r="H224" s="61"/>
      <c r="I224" s="69" t="s">
        <v>31</v>
      </c>
      <c r="J224" s="106">
        <v>30000.0</v>
      </c>
      <c r="K224" s="63"/>
      <c r="L224" s="66"/>
      <c r="M224" s="181"/>
      <c r="N224" s="51">
        <f t="shared" si="10"/>
        <v>30000</v>
      </c>
      <c r="O224" s="52" t="str">
        <f t="shared" si="11"/>
        <v> diego eguizabal</v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66"/>
      <c r="C225" s="167"/>
      <c r="D225" s="160"/>
      <c r="E225" s="160"/>
      <c r="F225" s="43"/>
      <c r="G225" s="60"/>
      <c r="H225" s="61"/>
      <c r="I225" s="69" t="s">
        <v>28</v>
      </c>
      <c r="J225" s="106">
        <v>8000.0</v>
      </c>
      <c r="K225" s="63"/>
      <c r="L225" s="66"/>
      <c r="M225" s="181"/>
      <c r="N225" s="51" t="str">
        <f t="shared" si="10"/>
        <v/>
      </c>
      <c r="O225" s="52" t="str">
        <f t="shared" si="11"/>
        <v/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66"/>
      <c r="C226" s="167"/>
      <c r="D226" s="160"/>
      <c r="E226" s="160"/>
      <c r="F226" s="43"/>
      <c r="G226" s="60"/>
      <c r="H226" s="61"/>
      <c r="I226" s="69" t="s">
        <v>65</v>
      </c>
      <c r="J226" s="106">
        <v>30000.0</v>
      </c>
      <c r="K226" s="63"/>
      <c r="L226" s="66"/>
      <c r="M226" s="181"/>
      <c r="N226" s="51">
        <f t="shared" si="10"/>
        <v>30000</v>
      </c>
      <c r="O226" s="52" t="str">
        <f t="shared" si="11"/>
        <v> marcelo miguelli</v>
      </c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66"/>
      <c r="C227" s="167"/>
      <c r="D227" s="160"/>
      <c r="E227" s="160"/>
      <c r="F227" s="43"/>
      <c r="G227" s="60"/>
      <c r="H227" s="61"/>
      <c r="I227" s="69" t="s">
        <v>95</v>
      </c>
      <c r="J227" s="106">
        <v>5900.0</v>
      </c>
      <c r="K227" s="63"/>
      <c r="L227" s="66"/>
      <c r="M227" s="181"/>
      <c r="N227" s="51" t="str">
        <f t="shared" si="10"/>
        <v/>
      </c>
      <c r="O227" s="52" t="str">
        <f t="shared" si="11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66"/>
      <c r="C228" s="167"/>
      <c r="D228" s="160"/>
      <c r="E228" s="160"/>
      <c r="F228" s="43"/>
      <c r="G228" s="60"/>
      <c r="H228" s="61"/>
      <c r="I228" s="69" t="s">
        <v>96</v>
      </c>
      <c r="J228" s="106">
        <v>17000.0</v>
      </c>
      <c r="K228" s="63"/>
      <c r="L228" s="66"/>
      <c r="M228" s="181"/>
      <c r="N228" s="51" t="str">
        <f t="shared" si="10"/>
        <v/>
      </c>
      <c r="O228" s="52" t="str">
        <f t="shared" si="11"/>
        <v/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66"/>
      <c r="C229" s="167"/>
      <c r="D229" s="160"/>
      <c r="E229" s="160"/>
      <c r="F229" s="43"/>
      <c r="G229" s="60"/>
      <c r="H229" s="61"/>
      <c r="I229" s="69" t="s">
        <v>97</v>
      </c>
      <c r="J229" s="106">
        <v>20000.0</v>
      </c>
      <c r="K229" s="63"/>
      <c r="L229" s="66"/>
      <c r="M229" s="181"/>
      <c r="N229" s="51">
        <f t="shared" si="10"/>
        <v>20000</v>
      </c>
      <c r="O229" s="52" t="str">
        <f t="shared" si="11"/>
        <v> jonathan gonzalez</v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66"/>
      <c r="C230" s="167"/>
      <c r="D230" s="160"/>
      <c r="E230" s="160"/>
      <c r="F230" s="43"/>
      <c r="G230" s="60"/>
      <c r="H230" s="61"/>
      <c r="I230" s="69" t="s">
        <v>34</v>
      </c>
      <c r="J230" s="106">
        <v>10000.0</v>
      </c>
      <c r="K230" s="63"/>
      <c r="L230" s="66"/>
      <c r="M230" s="181"/>
      <c r="N230" s="51">
        <f t="shared" si="10"/>
        <v>10000</v>
      </c>
      <c r="O230" s="52" t="str">
        <f t="shared" si="11"/>
        <v> vizioli luis</v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66"/>
      <c r="C231" s="167"/>
      <c r="D231" s="160"/>
      <c r="E231" s="160"/>
      <c r="F231" s="43"/>
      <c r="G231" s="60"/>
      <c r="H231" s="94"/>
      <c r="I231" s="69" t="s">
        <v>35</v>
      </c>
      <c r="J231" s="106">
        <v>10000.0</v>
      </c>
      <c r="K231" s="63"/>
      <c r="L231" s="66"/>
      <c r="M231" s="181"/>
      <c r="N231" s="51">
        <f t="shared" si="10"/>
        <v>10000</v>
      </c>
      <c r="O231" s="52" t="str">
        <f t="shared" si="11"/>
        <v> cervi patricio</v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66"/>
      <c r="C232" s="167"/>
      <c r="D232" s="160"/>
      <c r="E232" s="160"/>
      <c r="F232" s="43"/>
      <c r="G232" s="197">
        <v>45406.0</v>
      </c>
      <c r="H232" s="61"/>
      <c r="I232" s="69" t="s">
        <v>18</v>
      </c>
      <c r="J232" s="106">
        <v>98035.0</v>
      </c>
      <c r="K232" s="63"/>
      <c r="L232" s="66"/>
      <c r="M232" s="181"/>
      <c r="N232" s="51" t="str">
        <f t="shared" si="10"/>
        <v/>
      </c>
      <c r="O232" s="52" t="str">
        <f t="shared" si="11"/>
        <v/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66"/>
      <c r="C233" s="167"/>
      <c r="D233" s="160"/>
      <c r="E233" s="160"/>
      <c r="F233" s="43"/>
      <c r="G233" s="60"/>
      <c r="H233" s="61"/>
      <c r="I233" s="69" t="s">
        <v>38</v>
      </c>
      <c r="J233" s="106">
        <v>110360.0</v>
      </c>
      <c r="K233" s="63"/>
      <c r="L233" s="66"/>
      <c r="M233" s="181"/>
      <c r="N233" s="51" t="str">
        <f t="shared" si="10"/>
        <v/>
      </c>
      <c r="O233" s="52" t="str">
        <f t="shared" si="11"/>
        <v/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66"/>
      <c r="C234" s="167"/>
      <c r="D234" s="160"/>
      <c r="E234" s="160"/>
      <c r="F234" s="43"/>
      <c r="G234" s="60"/>
      <c r="H234" s="61"/>
      <c r="I234" s="69" t="s">
        <v>42</v>
      </c>
      <c r="J234" s="106">
        <v>114586.5</v>
      </c>
      <c r="K234" s="63"/>
      <c r="L234" s="66"/>
      <c r="M234" s="181"/>
      <c r="N234" s="51" t="str">
        <f t="shared" si="10"/>
        <v/>
      </c>
      <c r="O234" s="52" t="str">
        <f t="shared" si="11"/>
        <v/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66"/>
      <c r="C235" s="167"/>
      <c r="D235" s="160"/>
      <c r="E235" s="160"/>
      <c r="F235" s="43"/>
      <c r="G235" s="116"/>
      <c r="H235" s="61"/>
      <c r="I235" s="69" t="s">
        <v>85</v>
      </c>
      <c r="J235" s="106">
        <v>12000.0</v>
      </c>
      <c r="K235" s="63"/>
      <c r="L235" s="66"/>
      <c r="M235" s="181"/>
      <c r="N235" s="51" t="str">
        <f t="shared" si="10"/>
        <v/>
      </c>
      <c r="O235" s="52" t="str">
        <f t="shared" si="11"/>
        <v/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66"/>
      <c r="C236" s="167"/>
      <c r="D236" s="160"/>
      <c r="E236" s="160"/>
      <c r="F236" s="43"/>
      <c r="G236" s="60"/>
      <c r="H236" s="61"/>
      <c r="I236" s="69" t="s">
        <v>39</v>
      </c>
      <c r="J236" s="106">
        <v>29350.0</v>
      </c>
      <c r="K236" s="63"/>
      <c r="L236" s="66"/>
      <c r="M236" s="181"/>
      <c r="N236" s="51" t="str">
        <f t="shared" si="10"/>
        <v/>
      </c>
      <c r="O236" s="52" t="str">
        <f t="shared" si="11"/>
        <v/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66"/>
      <c r="C237" s="167"/>
      <c r="D237" s="160"/>
      <c r="E237" s="160"/>
      <c r="F237" s="43"/>
      <c r="G237" s="60"/>
      <c r="H237" s="94"/>
      <c r="I237" s="69" t="s">
        <v>54</v>
      </c>
      <c r="J237" s="106">
        <v>30000.0</v>
      </c>
      <c r="K237" s="63"/>
      <c r="L237" s="66"/>
      <c r="M237" s="181"/>
      <c r="N237" s="51">
        <f t="shared" si="10"/>
        <v>30000</v>
      </c>
      <c r="O237" s="52" t="str">
        <f t="shared" si="11"/>
        <v> fede correa</v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66"/>
      <c r="C238" s="167"/>
      <c r="D238" s="160"/>
      <c r="E238" s="160"/>
      <c r="F238" s="43"/>
      <c r="G238" s="60"/>
      <c r="H238" s="61"/>
      <c r="I238" s="69" t="s">
        <v>44</v>
      </c>
      <c r="J238" s="106">
        <v>15000.0</v>
      </c>
      <c r="K238" s="63"/>
      <c r="L238" s="66"/>
      <c r="M238" s="181"/>
      <c r="N238" s="51">
        <f t="shared" si="10"/>
        <v>15000</v>
      </c>
      <c r="O238" s="52" t="str">
        <f t="shared" si="11"/>
        <v> pablo noli</v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66"/>
      <c r="C239" s="167"/>
      <c r="D239" s="160"/>
      <c r="E239" s="160"/>
      <c r="F239" s="43"/>
      <c r="G239" s="60"/>
      <c r="H239" s="61"/>
      <c r="I239" s="69" t="s">
        <v>74</v>
      </c>
      <c r="J239" s="106">
        <v>20000.0</v>
      </c>
      <c r="K239" s="63"/>
      <c r="L239" s="66"/>
      <c r="M239" s="181"/>
      <c r="N239" s="51">
        <f t="shared" si="10"/>
        <v>20000</v>
      </c>
      <c r="O239" s="52" t="str">
        <f t="shared" si="11"/>
        <v> gustavo conde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66"/>
      <c r="C240" s="167"/>
      <c r="D240" s="160"/>
      <c r="E240" s="160"/>
      <c r="F240" s="43"/>
      <c r="G240" s="60"/>
      <c r="H240" s="61"/>
      <c r="I240" s="69" t="s">
        <v>79</v>
      </c>
      <c r="J240" s="106">
        <v>20000.0</v>
      </c>
      <c r="K240" s="63"/>
      <c r="L240" s="66"/>
      <c r="M240" s="181"/>
      <c r="N240" s="51">
        <f t="shared" si="10"/>
        <v>20000</v>
      </c>
      <c r="O240" s="52" t="str">
        <f t="shared" si="11"/>
        <v> mario mondragon</v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66"/>
      <c r="C241" s="167"/>
      <c r="D241" s="160"/>
      <c r="E241" s="160"/>
      <c r="F241" s="43"/>
      <c r="G241" s="68">
        <v>45407.0</v>
      </c>
      <c r="H241" s="61"/>
      <c r="I241" s="69" t="s">
        <v>27</v>
      </c>
      <c r="J241" s="106">
        <v>6000.0</v>
      </c>
      <c r="K241" s="63"/>
      <c r="L241" s="66"/>
      <c r="M241" s="181"/>
      <c r="N241" s="51" t="str">
        <f t="shared" si="10"/>
        <v/>
      </c>
      <c r="O241" s="52" t="str">
        <f t="shared" si="11"/>
        <v/>
      </c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66"/>
      <c r="C242" s="167"/>
      <c r="D242" s="160"/>
      <c r="E242" s="160"/>
      <c r="F242" s="43"/>
      <c r="G242" s="60"/>
      <c r="H242" s="61"/>
      <c r="I242" s="69" t="s">
        <v>98</v>
      </c>
      <c r="J242" s="106">
        <v>44000.0</v>
      </c>
      <c r="K242" s="63"/>
      <c r="L242" s="66"/>
      <c r="M242" s="181"/>
      <c r="N242" s="51" t="str">
        <f t="shared" si="10"/>
        <v/>
      </c>
      <c r="O242" s="52" t="str">
        <f t="shared" si="11"/>
        <v/>
      </c>
      <c r="P242" s="54"/>
      <c r="Q242" s="54"/>
      <c r="R242" s="67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66"/>
      <c r="C243" s="167"/>
      <c r="D243" s="160"/>
      <c r="E243" s="160"/>
      <c r="F243" s="43"/>
      <c r="G243" s="192"/>
      <c r="H243" s="61"/>
      <c r="I243" s="69" t="s">
        <v>18</v>
      </c>
      <c r="J243" s="106">
        <v>86880.0</v>
      </c>
      <c r="K243" s="63"/>
      <c r="L243" s="66"/>
      <c r="M243" s="181"/>
      <c r="N243" s="51" t="str">
        <f t="shared" si="10"/>
        <v/>
      </c>
      <c r="O243" s="52" t="str">
        <f t="shared" si="11"/>
        <v/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66"/>
      <c r="C244" s="167"/>
      <c r="D244" s="160"/>
      <c r="E244" s="160"/>
      <c r="F244" s="43"/>
      <c r="G244" s="192"/>
      <c r="H244" s="61"/>
      <c r="I244" s="69" t="s">
        <v>40</v>
      </c>
      <c r="J244" s="106">
        <v>88000.0</v>
      </c>
      <c r="K244" s="63"/>
      <c r="L244" s="66"/>
      <c r="M244" s="181"/>
      <c r="N244" s="51" t="str">
        <f t="shared" si="10"/>
        <v/>
      </c>
      <c r="O244" s="52" t="str">
        <f t="shared" si="11"/>
        <v/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66"/>
      <c r="C245" s="167"/>
      <c r="D245" s="160"/>
      <c r="E245" s="160"/>
      <c r="F245" s="43"/>
      <c r="G245" s="60"/>
      <c r="H245" s="61"/>
      <c r="I245" s="69" t="s">
        <v>25</v>
      </c>
      <c r="J245" s="106">
        <v>10000.0</v>
      </c>
      <c r="K245" s="63"/>
      <c r="L245" s="66"/>
      <c r="M245" s="181"/>
      <c r="N245" s="51">
        <f t="shared" si="10"/>
        <v>10000</v>
      </c>
      <c r="O245" s="52" t="str">
        <f t="shared" si="11"/>
        <v> alberto carril</v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66"/>
      <c r="C246" s="167"/>
      <c r="D246" s="160"/>
      <c r="E246" s="160"/>
      <c r="F246" s="43"/>
      <c r="G246" s="60"/>
      <c r="H246" s="61"/>
      <c r="I246" s="69" t="s">
        <v>31</v>
      </c>
      <c r="J246" s="106">
        <v>10000.0</v>
      </c>
      <c r="K246" s="63"/>
      <c r="L246" s="66"/>
      <c r="M246" s="181"/>
      <c r="N246" s="51">
        <f t="shared" si="10"/>
        <v>10000</v>
      </c>
      <c r="O246" s="52" t="str">
        <f t="shared" si="11"/>
        <v> diego eguizabal</v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66"/>
      <c r="C247" s="167"/>
      <c r="D247" s="160"/>
      <c r="E247" s="160"/>
      <c r="F247" s="43"/>
      <c r="G247" s="60"/>
      <c r="H247" s="61"/>
      <c r="I247" s="69" t="s">
        <v>74</v>
      </c>
      <c r="J247" s="106">
        <v>10000.0</v>
      </c>
      <c r="K247" s="63"/>
      <c r="L247" s="66"/>
      <c r="M247" s="181"/>
      <c r="N247" s="51">
        <f t="shared" si="10"/>
        <v>10000</v>
      </c>
      <c r="O247" s="52" t="str">
        <f t="shared" si="11"/>
        <v> gustavo conde</v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66"/>
      <c r="C248" s="167"/>
      <c r="D248" s="160"/>
      <c r="E248" s="160"/>
      <c r="F248" s="43"/>
      <c r="G248" s="60"/>
      <c r="H248" s="61"/>
      <c r="I248" s="69" t="s">
        <v>30</v>
      </c>
      <c r="J248" s="106">
        <v>10000.0</v>
      </c>
      <c r="K248" s="63"/>
      <c r="L248" s="66"/>
      <c r="M248" s="181"/>
      <c r="N248" s="51">
        <f t="shared" si="10"/>
        <v>10000</v>
      </c>
      <c r="O248" s="52" t="str">
        <f t="shared" si="11"/>
        <v> ledezma damian</v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66"/>
      <c r="C249" s="167"/>
      <c r="D249" s="160"/>
      <c r="E249" s="160"/>
      <c r="F249" s="43"/>
      <c r="G249" s="60"/>
      <c r="H249" s="61"/>
      <c r="I249" s="69" t="s">
        <v>43</v>
      </c>
      <c r="J249" s="106">
        <v>15000.0</v>
      </c>
      <c r="K249" s="63"/>
      <c r="L249" s="66"/>
      <c r="M249" s="181"/>
      <c r="N249" s="51">
        <f t="shared" si="10"/>
        <v>15000</v>
      </c>
      <c r="O249" s="52" t="str">
        <f t="shared" si="11"/>
        <v> paolo perez</v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66"/>
      <c r="C250" s="167"/>
      <c r="D250" s="160"/>
      <c r="E250" s="160"/>
      <c r="F250" s="43"/>
      <c r="G250" s="68">
        <v>45408.0</v>
      </c>
      <c r="H250" s="61"/>
      <c r="I250" s="69" t="s">
        <v>18</v>
      </c>
      <c r="J250" s="106">
        <v>25840.0</v>
      </c>
      <c r="K250" s="63"/>
      <c r="L250" s="66"/>
      <c r="M250" s="181"/>
      <c r="N250" s="51" t="str">
        <f t="shared" si="10"/>
        <v/>
      </c>
      <c r="O250" s="52" t="str">
        <f t="shared" si="11"/>
        <v/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66"/>
      <c r="C251" s="167"/>
      <c r="D251" s="160"/>
      <c r="E251" s="160"/>
      <c r="F251" s="43"/>
      <c r="G251" s="60"/>
      <c r="H251" s="61"/>
      <c r="I251" s="69" t="s">
        <v>20</v>
      </c>
      <c r="J251" s="106">
        <v>38000.0</v>
      </c>
      <c r="K251" s="63"/>
      <c r="L251" s="66"/>
      <c r="M251" s="181"/>
      <c r="N251" s="51" t="str">
        <f t="shared" si="10"/>
        <v/>
      </c>
      <c r="O251" s="52" t="str">
        <f t="shared" si="11"/>
        <v/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66"/>
      <c r="C252" s="167"/>
      <c r="D252" s="160"/>
      <c r="E252" s="160"/>
      <c r="F252" s="43"/>
      <c r="G252" s="60"/>
      <c r="H252" s="61"/>
      <c r="I252" s="69" t="s">
        <v>42</v>
      </c>
      <c r="J252" s="106">
        <v>64170.0</v>
      </c>
      <c r="K252" s="63"/>
      <c r="L252" s="66"/>
      <c r="M252" s="181"/>
      <c r="N252" s="51" t="str">
        <f t="shared" si="10"/>
        <v/>
      </c>
      <c r="O252" s="52" t="str">
        <f t="shared" si="11"/>
        <v/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66"/>
      <c r="C253" s="167"/>
      <c r="D253" s="160"/>
      <c r="E253" s="160"/>
      <c r="F253" s="43"/>
      <c r="G253" s="60"/>
      <c r="H253" s="61"/>
      <c r="I253" s="126" t="s">
        <v>23</v>
      </c>
      <c r="J253" s="127">
        <v>5000.0</v>
      </c>
      <c r="K253" s="63"/>
      <c r="L253" s="66"/>
      <c r="M253" s="181"/>
      <c r="N253" s="51">
        <f t="shared" si="10"/>
        <v>5000</v>
      </c>
      <c r="O253" s="52" t="str">
        <f t="shared" si="11"/>
        <v> gabriela miguelli</v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66"/>
      <c r="C254" s="167"/>
      <c r="D254" s="160"/>
      <c r="E254" s="160"/>
      <c r="F254" s="43"/>
      <c r="G254" s="60"/>
      <c r="H254" s="61"/>
      <c r="I254" s="69" t="s">
        <v>53</v>
      </c>
      <c r="J254" s="106">
        <v>10000.0</v>
      </c>
      <c r="K254" s="63"/>
      <c r="L254" s="66"/>
      <c r="M254" s="181"/>
      <c r="N254" s="51">
        <f t="shared" si="10"/>
        <v>10000</v>
      </c>
      <c r="O254" s="52" t="str">
        <f t="shared" si="11"/>
        <v> nuñez orlando</v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66"/>
      <c r="C255" s="167"/>
      <c r="D255" s="160"/>
      <c r="E255" s="160"/>
      <c r="F255" s="43"/>
      <c r="G255" s="60"/>
      <c r="H255" s="61"/>
      <c r="I255" s="69" t="s">
        <v>31</v>
      </c>
      <c r="J255" s="106">
        <v>3000.0</v>
      </c>
      <c r="K255" s="63"/>
      <c r="L255" s="66"/>
      <c r="M255" s="181"/>
      <c r="N255" s="51">
        <f t="shared" si="10"/>
        <v>3000</v>
      </c>
      <c r="O255" s="52" t="str">
        <f t="shared" si="11"/>
        <v> diego eguizabal</v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66"/>
      <c r="C256" s="167"/>
      <c r="D256" s="160"/>
      <c r="E256" s="160"/>
      <c r="F256" s="43"/>
      <c r="G256" s="60"/>
      <c r="H256" s="61"/>
      <c r="I256" s="69" t="s">
        <v>16</v>
      </c>
      <c r="J256" s="111"/>
      <c r="K256" s="63"/>
      <c r="L256" s="143">
        <v>17500.0</v>
      </c>
      <c r="M256" s="181"/>
      <c r="N256" s="51" t="str">
        <f t="shared" si="10"/>
        <v/>
      </c>
      <c r="O256" s="52" t="str">
        <f t="shared" si="11"/>
        <v/>
      </c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66"/>
      <c r="C257" s="167"/>
      <c r="D257" s="160"/>
      <c r="E257" s="160"/>
      <c r="F257" s="43"/>
      <c r="G257" s="68"/>
      <c r="H257" s="61"/>
      <c r="I257" s="69" t="s">
        <v>17</v>
      </c>
      <c r="J257" s="106"/>
      <c r="K257" s="63"/>
      <c r="L257" s="143">
        <v>23280.0</v>
      </c>
      <c r="M257" s="181"/>
      <c r="N257" s="51"/>
      <c r="O257" s="52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66"/>
      <c r="C258" s="167"/>
      <c r="D258" s="160"/>
      <c r="E258" s="160"/>
      <c r="F258" s="43"/>
      <c r="G258" s="68">
        <v>45409.0</v>
      </c>
      <c r="H258" s="61"/>
      <c r="I258" s="69" t="s">
        <v>56</v>
      </c>
      <c r="J258" s="106">
        <v>188710.0</v>
      </c>
      <c r="K258" s="63"/>
      <c r="L258" s="66"/>
      <c r="M258" s="181"/>
      <c r="N258" s="51"/>
      <c r="O258" s="52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66"/>
      <c r="C259" s="167"/>
      <c r="D259" s="160"/>
      <c r="E259" s="160"/>
      <c r="F259" s="43"/>
      <c r="G259" s="60"/>
      <c r="H259" s="61"/>
      <c r="I259" s="69" t="s">
        <v>18</v>
      </c>
      <c r="J259" s="106">
        <v>125140.0</v>
      </c>
      <c r="K259" s="63"/>
      <c r="L259" s="66"/>
      <c r="M259" s="181"/>
      <c r="N259" s="51" t="str">
        <f t="shared" ref="N259:N288" si="12">IF(COUNTIF(I259,"*vale*"),J259,"")</f>
        <v/>
      </c>
      <c r="O259" s="52" t="str">
        <f t="shared" ref="O259:O288" si="13">IF(COUNTIF(I259,"*vale*"),MID(I259,5,70),"")</f>
        <v/>
      </c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66"/>
      <c r="C260" s="167"/>
      <c r="D260" s="160"/>
      <c r="E260" s="160"/>
      <c r="F260" s="43"/>
      <c r="G260" s="60"/>
      <c r="H260" s="61"/>
      <c r="I260" s="69" t="s">
        <v>38</v>
      </c>
      <c r="J260" s="106">
        <v>156880.0</v>
      </c>
      <c r="K260" s="63"/>
      <c r="L260" s="66"/>
      <c r="M260" s="181"/>
      <c r="N260" s="51" t="str">
        <f t="shared" si="12"/>
        <v/>
      </c>
      <c r="O260" s="52" t="str">
        <f t="shared" si="13"/>
        <v/>
      </c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66"/>
      <c r="C261" s="167"/>
      <c r="D261" s="160"/>
      <c r="E261" s="160"/>
      <c r="F261" s="43"/>
      <c r="G261" s="60"/>
      <c r="H261" s="61"/>
      <c r="I261" s="69" t="s">
        <v>44</v>
      </c>
      <c r="J261" s="106">
        <v>15000.0</v>
      </c>
      <c r="K261" s="63"/>
      <c r="L261" s="66"/>
      <c r="M261" s="181"/>
      <c r="N261" s="51">
        <f t="shared" si="12"/>
        <v>15000</v>
      </c>
      <c r="O261" s="52" t="str">
        <f t="shared" si="13"/>
        <v> pablo noli</v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66"/>
      <c r="C262" s="167"/>
      <c r="D262" s="160"/>
      <c r="E262" s="160"/>
      <c r="F262" s="43"/>
      <c r="G262" s="60"/>
      <c r="H262" s="61"/>
      <c r="I262" s="69" t="s">
        <v>31</v>
      </c>
      <c r="J262" s="106">
        <v>7000.0</v>
      </c>
      <c r="K262" s="63"/>
      <c r="L262" s="66"/>
      <c r="M262" s="181"/>
      <c r="N262" s="51">
        <f t="shared" si="12"/>
        <v>7000</v>
      </c>
      <c r="O262" s="52" t="str">
        <f t="shared" si="13"/>
        <v> diego eguizabal</v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66"/>
      <c r="C263" s="167"/>
      <c r="D263" s="160"/>
      <c r="E263" s="160"/>
      <c r="F263" s="43"/>
      <c r="G263" s="60"/>
      <c r="H263" s="61"/>
      <c r="I263" s="69" t="s">
        <v>43</v>
      </c>
      <c r="J263" s="106">
        <v>10000.0</v>
      </c>
      <c r="K263" s="63"/>
      <c r="L263" s="66"/>
      <c r="M263" s="181"/>
      <c r="N263" s="51">
        <f t="shared" si="12"/>
        <v>10000</v>
      </c>
      <c r="O263" s="52" t="str">
        <f t="shared" si="13"/>
        <v> paolo perez</v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66"/>
      <c r="C264" s="167"/>
      <c r="D264" s="160"/>
      <c r="E264" s="160"/>
      <c r="F264" s="43"/>
      <c r="G264" s="116"/>
      <c r="H264" s="61"/>
      <c r="I264" s="69" t="s">
        <v>99</v>
      </c>
      <c r="J264" s="106">
        <v>46400.0</v>
      </c>
      <c r="K264" s="63"/>
      <c r="L264" s="66"/>
      <c r="M264" s="181"/>
      <c r="N264" s="51" t="str">
        <f t="shared" si="12"/>
        <v/>
      </c>
      <c r="O264" s="52" t="str">
        <f t="shared" si="13"/>
        <v/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66"/>
      <c r="C265" s="167"/>
      <c r="D265" s="160"/>
      <c r="E265" s="160"/>
      <c r="F265" s="43"/>
      <c r="G265" s="60"/>
      <c r="H265" s="61"/>
      <c r="I265" s="69" t="s">
        <v>100</v>
      </c>
      <c r="J265" s="106">
        <v>9600.0</v>
      </c>
      <c r="K265" s="63"/>
      <c r="L265" s="66"/>
      <c r="M265" s="181"/>
      <c r="N265" s="51" t="str">
        <f t="shared" si="12"/>
        <v/>
      </c>
      <c r="O265" s="52" t="str">
        <f t="shared" si="13"/>
        <v/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66"/>
      <c r="C266" s="167"/>
      <c r="D266" s="160"/>
      <c r="E266" s="160"/>
      <c r="F266" s="43"/>
      <c r="G266" s="60"/>
      <c r="H266" s="61"/>
      <c r="I266" s="69" t="s">
        <v>101</v>
      </c>
      <c r="J266" s="106">
        <v>3500.0</v>
      </c>
      <c r="K266" s="63"/>
      <c r="L266" s="66"/>
      <c r="M266" s="181"/>
      <c r="N266" s="51" t="str">
        <f t="shared" si="12"/>
        <v/>
      </c>
      <c r="O266" s="52" t="str">
        <f t="shared" si="13"/>
        <v/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66"/>
      <c r="C267" s="167"/>
      <c r="D267" s="160"/>
      <c r="E267" s="160"/>
      <c r="F267" s="43"/>
      <c r="G267" s="60"/>
      <c r="H267" s="61"/>
      <c r="I267" s="69" t="s">
        <v>102</v>
      </c>
      <c r="J267" s="106">
        <v>11400.0</v>
      </c>
      <c r="K267" s="63"/>
      <c r="L267" s="66"/>
      <c r="M267" s="181"/>
      <c r="N267" s="51" t="str">
        <f t="shared" si="12"/>
        <v/>
      </c>
      <c r="O267" s="52" t="str">
        <f t="shared" si="13"/>
        <v/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66"/>
      <c r="C268" s="167"/>
      <c r="D268" s="160"/>
      <c r="E268" s="160"/>
      <c r="F268" s="43"/>
      <c r="G268" s="60"/>
      <c r="H268" s="61"/>
      <c r="I268" s="69" t="s">
        <v>103</v>
      </c>
      <c r="J268" s="106">
        <v>26000.0</v>
      </c>
      <c r="K268" s="63"/>
      <c r="L268" s="66"/>
      <c r="M268" s="181"/>
      <c r="N268" s="51" t="str">
        <f t="shared" si="12"/>
        <v/>
      </c>
      <c r="O268" s="52" t="str">
        <f t="shared" si="13"/>
        <v/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66"/>
      <c r="C269" s="167"/>
      <c r="D269" s="160"/>
      <c r="E269" s="160"/>
      <c r="F269" s="43"/>
      <c r="G269" s="192"/>
      <c r="H269" s="61"/>
      <c r="I269" s="69" t="s">
        <v>104</v>
      </c>
      <c r="J269" s="106">
        <v>50000.0</v>
      </c>
      <c r="K269" s="63"/>
      <c r="L269" s="66"/>
      <c r="M269" s="181"/>
      <c r="N269" s="51">
        <f t="shared" si="12"/>
        <v>50000</v>
      </c>
      <c r="O269" s="52" t="str">
        <f t="shared" si="13"/>
        <v> javier fernandez</v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66"/>
      <c r="C270" s="167"/>
      <c r="D270" s="160"/>
      <c r="E270" s="160"/>
      <c r="F270" s="43"/>
      <c r="G270" s="60"/>
      <c r="H270" s="61"/>
      <c r="I270" s="69" t="s">
        <v>65</v>
      </c>
      <c r="J270" s="106">
        <v>20000.0</v>
      </c>
      <c r="K270" s="63"/>
      <c r="L270" s="66"/>
      <c r="M270" s="181"/>
      <c r="N270" s="51">
        <f t="shared" si="12"/>
        <v>20000</v>
      </c>
      <c r="O270" s="52" t="str">
        <f t="shared" si="13"/>
        <v> marcelo miguelli</v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66"/>
      <c r="C271" s="167"/>
      <c r="D271" s="160"/>
      <c r="E271" s="160"/>
      <c r="F271" s="43"/>
      <c r="G271" s="68">
        <v>45410.0</v>
      </c>
      <c r="H271" s="61"/>
      <c r="I271" s="69" t="s">
        <v>105</v>
      </c>
      <c r="J271" s="106">
        <v>67700.0</v>
      </c>
      <c r="K271" s="63"/>
      <c r="L271" s="66"/>
      <c r="M271" s="181"/>
      <c r="N271" s="51" t="str">
        <f t="shared" si="12"/>
        <v/>
      </c>
      <c r="O271" s="52" t="str">
        <f t="shared" si="13"/>
        <v/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66"/>
      <c r="C272" s="167"/>
      <c r="D272" s="160"/>
      <c r="E272" s="160"/>
      <c r="F272" s="43"/>
      <c r="G272" s="60"/>
      <c r="H272" s="61"/>
      <c r="I272" s="69" t="s">
        <v>30</v>
      </c>
      <c r="J272" s="106">
        <v>10000.0</v>
      </c>
      <c r="K272" s="63"/>
      <c r="L272" s="66"/>
      <c r="M272" s="181"/>
      <c r="N272" s="51">
        <f t="shared" si="12"/>
        <v>10000</v>
      </c>
      <c r="O272" s="52" t="str">
        <f t="shared" si="13"/>
        <v> ledezma damian</v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66"/>
      <c r="C273" s="167"/>
      <c r="D273" s="160"/>
      <c r="E273" s="160"/>
      <c r="F273" s="43"/>
      <c r="G273" s="60"/>
      <c r="H273" s="61"/>
      <c r="I273" s="69" t="s">
        <v>43</v>
      </c>
      <c r="J273" s="106">
        <v>15000.0</v>
      </c>
      <c r="K273" s="63"/>
      <c r="L273" s="66"/>
      <c r="M273" s="181"/>
      <c r="N273" s="51">
        <f t="shared" si="12"/>
        <v>15000</v>
      </c>
      <c r="O273" s="52" t="str">
        <f t="shared" si="13"/>
        <v> paolo perez</v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66"/>
      <c r="C274" s="167"/>
      <c r="D274" s="160"/>
      <c r="E274" s="160"/>
      <c r="F274" s="43"/>
      <c r="G274" s="60"/>
      <c r="H274" s="61"/>
      <c r="I274" s="69" t="s">
        <v>54</v>
      </c>
      <c r="J274" s="106">
        <v>30000.0</v>
      </c>
      <c r="K274" s="63"/>
      <c r="L274" s="66"/>
      <c r="M274" s="181"/>
      <c r="N274" s="51">
        <f t="shared" si="12"/>
        <v>30000</v>
      </c>
      <c r="O274" s="52" t="str">
        <f t="shared" si="13"/>
        <v> fede correa</v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66"/>
      <c r="C275" s="167"/>
      <c r="D275" s="160"/>
      <c r="E275" s="160"/>
      <c r="F275" s="43"/>
      <c r="G275" s="60"/>
      <c r="H275" s="61"/>
      <c r="I275" s="69" t="s">
        <v>106</v>
      </c>
      <c r="J275" s="106">
        <v>10185.0</v>
      </c>
      <c r="K275" s="63"/>
      <c r="L275" s="66"/>
      <c r="M275" s="181"/>
      <c r="N275" s="51" t="str">
        <f t="shared" si="12"/>
        <v/>
      </c>
      <c r="O275" s="52" t="str">
        <f t="shared" si="13"/>
        <v/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66"/>
      <c r="C276" s="167"/>
      <c r="D276" s="160"/>
      <c r="E276" s="160"/>
      <c r="F276" s="43"/>
      <c r="G276" s="60"/>
      <c r="H276" s="61"/>
      <c r="I276" s="69" t="s">
        <v>16</v>
      </c>
      <c r="J276" s="111"/>
      <c r="K276" s="63"/>
      <c r="L276" s="143">
        <v>94400.0</v>
      </c>
      <c r="M276" s="181"/>
      <c r="N276" s="51" t="str">
        <f t="shared" si="12"/>
        <v/>
      </c>
      <c r="O276" s="52" t="str">
        <f t="shared" si="13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66"/>
      <c r="C277" s="167"/>
      <c r="D277" s="160"/>
      <c r="E277" s="160"/>
      <c r="F277" s="43"/>
      <c r="G277" s="68">
        <v>45411.0</v>
      </c>
      <c r="H277" s="61"/>
      <c r="I277" s="69" t="s">
        <v>22</v>
      </c>
      <c r="J277" s="106">
        <v>220700.0</v>
      </c>
      <c r="K277" s="63"/>
      <c r="L277" s="66"/>
      <c r="M277" s="181"/>
      <c r="N277" s="51" t="str">
        <f t="shared" si="12"/>
        <v/>
      </c>
      <c r="O277" s="52" t="str">
        <f t="shared" si="13"/>
        <v/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66"/>
      <c r="C278" s="167"/>
      <c r="D278" s="160"/>
      <c r="E278" s="160"/>
      <c r="F278" s="43"/>
      <c r="G278" s="68">
        <v>45412.0</v>
      </c>
      <c r="H278" s="61"/>
      <c r="I278" s="69" t="s">
        <v>62</v>
      </c>
      <c r="J278" s="106">
        <v>663005.0</v>
      </c>
      <c r="K278" s="63"/>
      <c r="L278" s="66"/>
      <c r="M278" s="181"/>
      <c r="N278" s="51" t="str">
        <f t="shared" si="12"/>
        <v/>
      </c>
      <c r="O278" s="52" t="str">
        <f t="shared" si="13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66"/>
      <c r="C279" s="167"/>
      <c r="D279" s="160"/>
      <c r="E279" s="160"/>
      <c r="F279" s="43"/>
      <c r="G279" s="60"/>
      <c r="H279" s="61"/>
      <c r="I279" s="69" t="s">
        <v>36</v>
      </c>
      <c r="J279" s="106">
        <v>158000.0</v>
      </c>
      <c r="K279" s="63"/>
      <c r="L279" s="66"/>
      <c r="M279" s="181"/>
      <c r="N279" s="51" t="str">
        <f t="shared" si="12"/>
        <v/>
      </c>
      <c r="O279" s="52" t="str">
        <f t="shared" si="13"/>
        <v/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66"/>
      <c r="C280" s="167"/>
      <c r="D280" s="160"/>
      <c r="E280" s="160"/>
      <c r="F280" s="43"/>
      <c r="G280" s="68">
        <v>45411.0</v>
      </c>
      <c r="H280" s="61"/>
      <c r="I280" s="69" t="s">
        <v>42</v>
      </c>
      <c r="J280" s="106">
        <v>186709.0</v>
      </c>
      <c r="K280" s="63"/>
      <c r="L280" s="66"/>
      <c r="M280" s="181"/>
      <c r="N280" s="51" t="str">
        <f t="shared" si="12"/>
        <v/>
      </c>
      <c r="O280" s="52" t="str">
        <f t="shared" si="13"/>
        <v/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66"/>
      <c r="C281" s="167"/>
      <c r="D281" s="160"/>
      <c r="E281" s="160"/>
      <c r="F281" s="43"/>
      <c r="G281" s="60"/>
      <c r="H281" s="61"/>
      <c r="I281" s="69" t="s">
        <v>18</v>
      </c>
      <c r="J281" s="106">
        <v>76920.0</v>
      </c>
      <c r="K281" s="63"/>
      <c r="L281" s="66"/>
      <c r="M281" s="181"/>
      <c r="N281" s="51" t="str">
        <f t="shared" si="12"/>
        <v/>
      </c>
      <c r="O281" s="52" t="str">
        <f t="shared" si="13"/>
        <v/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66"/>
      <c r="C282" s="167"/>
      <c r="D282" s="160"/>
      <c r="E282" s="160"/>
      <c r="F282" s="43"/>
      <c r="G282" s="192"/>
      <c r="H282" s="61"/>
      <c r="I282" s="69" t="s">
        <v>45</v>
      </c>
      <c r="J282" s="106">
        <v>7000.0</v>
      </c>
      <c r="K282" s="63"/>
      <c r="L282" s="66"/>
      <c r="M282" s="181"/>
      <c r="N282" s="51" t="str">
        <f t="shared" si="12"/>
        <v/>
      </c>
      <c r="O282" s="52" t="str">
        <f t="shared" si="13"/>
        <v/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66"/>
      <c r="C283" s="167"/>
      <c r="D283" s="160"/>
      <c r="E283" s="160"/>
      <c r="F283" s="43"/>
      <c r="G283" s="60"/>
      <c r="H283" s="61"/>
      <c r="I283" s="69" t="s">
        <v>20</v>
      </c>
      <c r="J283" s="106">
        <v>64000.0</v>
      </c>
      <c r="K283" s="63"/>
      <c r="L283" s="66"/>
      <c r="M283" s="181"/>
      <c r="N283" s="51" t="str">
        <f t="shared" si="12"/>
        <v/>
      </c>
      <c r="O283" s="52" t="str">
        <f t="shared" si="13"/>
        <v/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66"/>
      <c r="C284" s="167"/>
      <c r="D284" s="160"/>
      <c r="E284" s="160"/>
      <c r="F284" s="43"/>
      <c r="G284" s="60"/>
      <c r="H284" s="61"/>
      <c r="I284" s="69" t="s">
        <v>78</v>
      </c>
      <c r="J284" s="106">
        <v>15000.0</v>
      </c>
      <c r="K284" s="63"/>
      <c r="L284" s="66"/>
      <c r="M284" s="181"/>
      <c r="N284" s="51">
        <f t="shared" si="12"/>
        <v>15000</v>
      </c>
      <c r="O284" s="52" t="str">
        <f t="shared" si="13"/>
        <v> carlos gonzalez</v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66"/>
      <c r="C285" s="167"/>
      <c r="D285" s="160"/>
      <c r="E285" s="160"/>
      <c r="F285" s="43"/>
      <c r="G285" s="60"/>
      <c r="H285" s="61"/>
      <c r="I285" s="69" t="s">
        <v>92</v>
      </c>
      <c r="J285" s="106">
        <v>10000.0</v>
      </c>
      <c r="K285" s="63"/>
      <c r="L285" s="66"/>
      <c r="M285" s="181"/>
      <c r="N285" s="51">
        <f t="shared" si="12"/>
        <v>10000</v>
      </c>
      <c r="O285" s="52" t="str">
        <f t="shared" si="13"/>
        <v> edgardo rios</v>
      </c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66"/>
      <c r="C286" s="167"/>
      <c r="D286" s="160"/>
      <c r="E286" s="160"/>
      <c r="F286" s="43"/>
      <c r="G286" s="60"/>
      <c r="H286" s="61"/>
      <c r="I286" s="136" t="s">
        <v>80</v>
      </c>
      <c r="J286" s="106">
        <v>20000.0</v>
      </c>
      <c r="K286" s="63"/>
      <c r="L286" s="66"/>
      <c r="M286" s="181"/>
      <c r="N286" s="51">
        <f t="shared" si="12"/>
        <v>20000</v>
      </c>
      <c r="O286" s="52" t="str">
        <f t="shared" si="13"/>
        <v> leo pretel</v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66"/>
      <c r="C287" s="167"/>
      <c r="D287" s="160"/>
      <c r="E287" s="160"/>
      <c r="F287" s="43"/>
      <c r="G287" s="68">
        <v>45412.0</v>
      </c>
      <c r="H287" s="61"/>
      <c r="I287" s="69" t="s">
        <v>51</v>
      </c>
      <c r="J287" s="106">
        <v>3300000.0</v>
      </c>
      <c r="K287" s="63"/>
      <c r="L287" s="66"/>
      <c r="M287" s="181"/>
      <c r="N287" s="51" t="str">
        <f t="shared" si="12"/>
        <v/>
      </c>
      <c r="O287" s="52" t="str">
        <f t="shared" si="13"/>
        <v/>
      </c>
      <c r="P287" s="190">
        <v>3315.0</v>
      </c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66"/>
      <c r="C288" s="167"/>
      <c r="D288" s="160"/>
      <c r="E288" s="160"/>
      <c r="F288" s="43"/>
      <c r="G288" s="68">
        <v>45412.0</v>
      </c>
      <c r="H288" s="61"/>
      <c r="I288" s="69" t="s">
        <v>27</v>
      </c>
      <c r="J288" s="106">
        <v>18000.0</v>
      </c>
      <c r="K288" s="63"/>
      <c r="L288" s="66"/>
      <c r="M288" s="181"/>
      <c r="N288" s="51" t="str">
        <f t="shared" si="12"/>
        <v/>
      </c>
      <c r="O288" s="52" t="str">
        <f t="shared" si="13"/>
        <v/>
      </c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66"/>
      <c r="C289" s="167"/>
      <c r="D289" s="160"/>
      <c r="E289" s="160"/>
      <c r="F289" s="43"/>
      <c r="G289" s="60"/>
      <c r="H289" s="61"/>
      <c r="I289" s="69" t="s">
        <v>18</v>
      </c>
      <c r="J289" s="106">
        <v>60380.0</v>
      </c>
      <c r="K289" s="63"/>
      <c r="L289" s="66"/>
      <c r="M289" s="181"/>
      <c r="N289" s="51"/>
      <c r="O289" s="52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66"/>
      <c r="C290" s="167"/>
      <c r="D290" s="160"/>
      <c r="E290" s="160"/>
      <c r="F290" s="43"/>
      <c r="G290" s="60"/>
      <c r="H290" s="61"/>
      <c r="I290" s="69" t="s">
        <v>26</v>
      </c>
      <c r="J290" s="106">
        <v>285000.0</v>
      </c>
      <c r="K290" s="63"/>
      <c r="L290" s="66"/>
      <c r="M290" s="181"/>
      <c r="N290" s="51" t="str">
        <f t="shared" ref="N290:N312" si="14">IF(COUNTIF(I290,"*vale*"),J290,"")</f>
        <v/>
      </c>
      <c r="O290" s="52" t="str">
        <f t="shared" ref="O290:O312" si="15">IF(COUNTIF(I290,"*vale*"),MID(I290,5,70),"")</f>
        <v/>
      </c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66"/>
      <c r="C291" s="167"/>
      <c r="D291" s="160"/>
      <c r="E291" s="160"/>
      <c r="F291" s="43"/>
      <c r="G291" s="60"/>
      <c r="H291" s="61"/>
      <c r="I291" s="69" t="s">
        <v>40</v>
      </c>
      <c r="J291" s="106">
        <v>114400.0</v>
      </c>
      <c r="K291" s="63"/>
      <c r="L291" s="66"/>
      <c r="M291" s="181"/>
      <c r="N291" s="51" t="str">
        <f t="shared" si="14"/>
        <v/>
      </c>
      <c r="O291" s="52" t="str">
        <f t="shared" si="15"/>
        <v/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66"/>
      <c r="C292" s="167"/>
      <c r="D292" s="160"/>
      <c r="E292" s="160"/>
      <c r="F292" s="43"/>
      <c r="G292" s="60"/>
      <c r="H292" s="61"/>
      <c r="I292" s="69" t="s">
        <v>39</v>
      </c>
      <c r="J292" s="106">
        <v>29350.0</v>
      </c>
      <c r="K292" s="63"/>
      <c r="L292" s="66"/>
      <c r="M292" s="181"/>
      <c r="N292" s="51" t="str">
        <f t="shared" si="14"/>
        <v/>
      </c>
      <c r="O292" s="52" t="str">
        <f t="shared" si="15"/>
        <v/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66"/>
      <c r="C293" s="167"/>
      <c r="D293" s="160"/>
      <c r="E293" s="160"/>
      <c r="F293" s="43"/>
      <c r="G293" s="60"/>
      <c r="H293" s="61"/>
      <c r="I293" s="69" t="s">
        <v>43</v>
      </c>
      <c r="J293" s="106">
        <v>20000.0</v>
      </c>
      <c r="K293" s="63"/>
      <c r="L293" s="66"/>
      <c r="M293" s="181"/>
      <c r="N293" s="51">
        <f t="shared" si="14"/>
        <v>20000</v>
      </c>
      <c r="O293" s="52" t="str">
        <f t="shared" si="15"/>
        <v> paolo perez</v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66"/>
      <c r="C294" s="167"/>
      <c r="D294" s="160"/>
      <c r="E294" s="160"/>
      <c r="F294" s="43"/>
      <c r="G294" s="60"/>
      <c r="H294" s="61"/>
      <c r="I294" s="69" t="s">
        <v>31</v>
      </c>
      <c r="J294" s="106">
        <v>20000.0</v>
      </c>
      <c r="K294" s="63"/>
      <c r="L294" s="66"/>
      <c r="M294" s="181"/>
      <c r="N294" s="51">
        <f t="shared" si="14"/>
        <v>20000</v>
      </c>
      <c r="O294" s="52" t="str">
        <f t="shared" si="15"/>
        <v> diego eguizabal</v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66"/>
      <c r="C295" s="167"/>
      <c r="D295" s="160"/>
      <c r="E295" s="160"/>
      <c r="F295" s="43"/>
      <c r="G295" s="60"/>
      <c r="H295" s="61"/>
      <c r="I295" s="69" t="s">
        <v>30</v>
      </c>
      <c r="J295" s="106">
        <v>20000.0</v>
      </c>
      <c r="K295" s="63"/>
      <c r="L295" s="66"/>
      <c r="M295" s="181"/>
      <c r="N295" s="51">
        <f t="shared" si="14"/>
        <v>20000</v>
      </c>
      <c r="O295" s="52" t="str">
        <f t="shared" si="15"/>
        <v> ledezma damian</v>
      </c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66"/>
      <c r="C296" s="167"/>
      <c r="D296" s="160"/>
      <c r="E296" s="160"/>
      <c r="F296" s="43"/>
      <c r="G296" s="116"/>
      <c r="H296" s="61"/>
      <c r="I296" s="69" t="s">
        <v>44</v>
      </c>
      <c r="J296" s="106">
        <v>15000.0</v>
      </c>
      <c r="K296" s="63"/>
      <c r="L296" s="66"/>
      <c r="M296" s="181"/>
      <c r="N296" s="51">
        <f t="shared" si="14"/>
        <v>15000</v>
      </c>
      <c r="O296" s="52" t="str">
        <f t="shared" si="15"/>
        <v> pablo noli</v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66"/>
      <c r="C297" s="167"/>
      <c r="D297" s="160"/>
      <c r="E297" s="160"/>
      <c r="F297" s="43"/>
      <c r="G297" s="60"/>
      <c r="H297" s="61"/>
      <c r="I297" s="69" t="s">
        <v>34</v>
      </c>
      <c r="J297" s="106">
        <v>10000.0</v>
      </c>
      <c r="K297" s="63"/>
      <c r="L297" s="66"/>
      <c r="M297" s="181"/>
      <c r="N297" s="51">
        <f t="shared" si="14"/>
        <v>10000</v>
      </c>
      <c r="O297" s="52" t="str">
        <f t="shared" si="15"/>
        <v> vizioli luis</v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66"/>
      <c r="C298" s="167"/>
      <c r="D298" s="160"/>
      <c r="E298" s="160"/>
      <c r="F298" s="43"/>
      <c r="G298" s="60"/>
      <c r="H298" s="61"/>
      <c r="I298" s="69" t="s">
        <v>54</v>
      </c>
      <c r="J298" s="106">
        <v>30000.0</v>
      </c>
      <c r="K298" s="63"/>
      <c r="L298" s="66"/>
      <c r="M298" s="181"/>
      <c r="N298" s="51">
        <f t="shared" si="14"/>
        <v>30000</v>
      </c>
      <c r="O298" s="52" t="str">
        <f t="shared" si="15"/>
        <v> fede correa</v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66"/>
      <c r="C299" s="167"/>
      <c r="D299" s="160"/>
      <c r="E299" s="160"/>
      <c r="F299" s="43"/>
      <c r="G299" s="60"/>
      <c r="H299" s="61"/>
      <c r="I299" s="62"/>
      <c r="J299" s="111"/>
      <c r="K299" s="63"/>
      <c r="L299" s="66"/>
      <c r="M299" s="181"/>
      <c r="N299" s="51" t="str">
        <f t="shared" si="14"/>
        <v/>
      </c>
      <c r="O299" s="52" t="str">
        <f t="shared" si="15"/>
        <v/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66"/>
      <c r="C300" s="167"/>
      <c r="D300" s="160"/>
      <c r="E300" s="160"/>
      <c r="F300" s="43"/>
      <c r="G300" s="60"/>
      <c r="H300" s="61"/>
      <c r="I300" s="62"/>
      <c r="J300" s="111"/>
      <c r="K300" s="63"/>
      <c r="L300" s="66"/>
      <c r="M300" s="181"/>
      <c r="N300" s="51" t="str">
        <f t="shared" si="14"/>
        <v/>
      </c>
      <c r="O300" s="52" t="str">
        <f t="shared" si="15"/>
        <v/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66"/>
      <c r="C301" s="167"/>
      <c r="D301" s="160"/>
      <c r="E301" s="160"/>
      <c r="F301" s="43"/>
      <c r="G301" s="60"/>
      <c r="H301" s="61"/>
      <c r="I301" s="62"/>
      <c r="J301" s="111"/>
      <c r="K301" s="63"/>
      <c r="L301" s="66"/>
      <c r="M301" s="181"/>
      <c r="N301" s="51" t="str">
        <f t="shared" si="14"/>
        <v/>
      </c>
      <c r="O301" s="52" t="str">
        <f t="shared" si="15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66"/>
      <c r="C302" s="167"/>
      <c r="D302" s="160"/>
      <c r="E302" s="160"/>
      <c r="F302" s="43"/>
      <c r="G302" s="198"/>
      <c r="H302" s="61"/>
      <c r="I302" s="62"/>
      <c r="J302" s="111"/>
      <c r="K302" s="63"/>
      <c r="L302" s="66"/>
      <c r="M302" s="181"/>
      <c r="N302" s="51" t="str">
        <f t="shared" si="14"/>
        <v/>
      </c>
      <c r="O302" s="52" t="str">
        <f t="shared" si="15"/>
        <v/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66"/>
      <c r="C303" s="167"/>
      <c r="D303" s="160"/>
      <c r="E303" s="160"/>
      <c r="F303" s="43"/>
      <c r="G303" s="60"/>
      <c r="H303" s="61"/>
      <c r="I303" s="62"/>
      <c r="J303" s="111"/>
      <c r="K303" s="63"/>
      <c r="L303" s="66"/>
      <c r="M303" s="181"/>
      <c r="N303" s="51" t="str">
        <f t="shared" si="14"/>
        <v/>
      </c>
      <c r="O303" s="52" t="str">
        <f t="shared" si="15"/>
        <v/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66"/>
      <c r="C304" s="167"/>
      <c r="D304" s="160"/>
      <c r="E304" s="160"/>
      <c r="F304" s="43"/>
      <c r="G304" s="60"/>
      <c r="H304" s="61"/>
      <c r="I304" s="62"/>
      <c r="J304" s="111"/>
      <c r="K304" s="63"/>
      <c r="L304" s="66"/>
      <c r="M304" s="181"/>
      <c r="N304" s="51" t="str">
        <f t="shared" si="14"/>
        <v/>
      </c>
      <c r="O304" s="52" t="str">
        <f t="shared" si="15"/>
        <v/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66"/>
      <c r="C305" s="167"/>
      <c r="D305" s="160"/>
      <c r="E305" s="160"/>
      <c r="F305" s="43"/>
      <c r="G305" s="60"/>
      <c r="H305" s="61"/>
      <c r="I305" s="62"/>
      <c r="J305" s="111"/>
      <c r="K305" s="63"/>
      <c r="L305" s="66"/>
      <c r="M305" s="181"/>
      <c r="N305" s="51" t="str">
        <f t="shared" si="14"/>
        <v/>
      </c>
      <c r="O305" s="52" t="str">
        <f t="shared" si="15"/>
        <v/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66"/>
      <c r="C306" s="167"/>
      <c r="D306" s="160"/>
      <c r="E306" s="160"/>
      <c r="F306" s="43"/>
      <c r="G306" s="60"/>
      <c r="H306" s="61"/>
      <c r="I306" s="62"/>
      <c r="J306" s="111"/>
      <c r="K306" s="63"/>
      <c r="L306" s="66"/>
      <c r="M306" s="181"/>
      <c r="N306" s="51" t="str">
        <f t="shared" si="14"/>
        <v/>
      </c>
      <c r="O306" s="52" t="str">
        <f t="shared" si="15"/>
        <v/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66"/>
      <c r="C307" s="167"/>
      <c r="D307" s="160"/>
      <c r="E307" s="160"/>
      <c r="F307" s="43"/>
      <c r="G307" s="60"/>
      <c r="H307" s="94"/>
      <c r="I307" s="62"/>
      <c r="J307" s="111"/>
      <c r="K307" s="63"/>
      <c r="L307" s="66"/>
      <c r="M307" s="181"/>
      <c r="N307" s="51" t="str">
        <f t="shared" si="14"/>
        <v/>
      </c>
      <c r="O307" s="52" t="str">
        <f t="shared" si="15"/>
        <v/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66"/>
      <c r="C308" s="167"/>
      <c r="D308" s="160"/>
      <c r="E308" s="160"/>
      <c r="F308" s="43"/>
      <c r="G308" s="60"/>
      <c r="H308" s="61"/>
      <c r="I308" s="62"/>
      <c r="J308" s="111"/>
      <c r="K308" s="63"/>
      <c r="L308" s="66"/>
      <c r="M308" s="181"/>
      <c r="N308" s="51" t="str">
        <f t="shared" si="14"/>
        <v/>
      </c>
      <c r="O308" s="52" t="str">
        <f t="shared" si="15"/>
        <v/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66"/>
      <c r="C309" s="167"/>
      <c r="D309" s="160"/>
      <c r="E309" s="160"/>
      <c r="F309" s="43"/>
      <c r="G309" s="60"/>
      <c r="H309" s="61"/>
      <c r="I309" s="62"/>
      <c r="J309" s="111"/>
      <c r="K309" s="63"/>
      <c r="L309" s="66"/>
      <c r="M309" s="181"/>
      <c r="N309" s="51" t="str">
        <f t="shared" si="14"/>
        <v/>
      </c>
      <c r="O309" s="52" t="str">
        <f t="shared" si="15"/>
        <v/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66"/>
      <c r="C310" s="167"/>
      <c r="D310" s="160"/>
      <c r="E310" s="160"/>
      <c r="F310" s="43"/>
      <c r="G310" s="60"/>
      <c r="H310" s="61"/>
      <c r="I310" s="62"/>
      <c r="J310" s="111"/>
      <c r="K310" s="63"/>
      <c r="L310" s="66"/>
      <c r="M310" s="181"/>
      <c r="N310" s="51" t="str">
        <f t="shared" si="14"/>
        <v/>
      </c>
      <c r="O310" s="52" t="str">
        <f t="shared" si="15"/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66"/>
      <c r="C311" s="167"/>
      <c r="D311" s="160"/>
      <c r="E311" s="160"/>
      <c r="F311" s="43"/>
      <c r="G311" s="60"/>
      <c r="H311" s="61"/>
      <c r="I311" s="62"/>
      <c r="J311" s="111"/>
      <c r="K311" s="63"/>
      <c r="L311" s="66"/>
      <c r="M311" s="181"/>
      <c r="N311" s="51" t="str">
        <f t="shared" si="14"/>
        <v/>
      </c>
      <c r="O311" s="52" t="str">
        <f t="shared" si="15"/>
        <v/>
      </c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66"/>
      <c r="C312" s="167"/>
      <c r="D312" s="160"/>
      <c r="E312" s="160"/>
      <c r="F312" s="43"/>
      <c r="G312" s="60"/>
      <c r="H312" s="61"/>
      <c r="I312" s="62"/>
      <c r="J312" s="111"/>
      <c r="K312" s="63"/>
      <c r="L312" s="66"/>
      <c r="M312" s="181"/>
      <c r="N312" s="51" t="str">
        <f t="shared" si="14"/>
        <v/>
      </c>
      <c r="O312" s="52" t="str">
        <f t="shared" si="15"/>
        <v/>
      </c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66"/>
      <c r="C313" s="167"/>
      <c r="D313" s="160"/>
      <c r="E313" s="160"/>
      <c r="F313" s="43"/>
      <c r="G313" s="60"/>
      <c r="H313" s="61"/>
      <c r="I313" s="62"/>
      <c r="J313" s="111"/>
      <c r="K313" s="63"/>
      <c r="L313" s="66"/>
      <c r="M313" s="181"/>
      <c r="N313" s="51"/>
      <c r="O313" s="52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66"/>
      <c r="C314" s="167"/>
      <c r="D314" s="160"/>
      <c r="E314" s="160"/>
      <c r="F314" s="43"/>
      <c r="G314" s="60"/>
      <c r="H314" s="61"/>
      <c r="I314" s="62"/>
      <c r="J314" s="111"/>
      <c r="K314" s="63"/>
      <c r="L314" s="66"/>
      <c r="M314" s="181"/>
      <c r="N314" s="51" t="str">
        <f t="shared" ref="N314:N369" si="16">IF(COUNTIF(I314,"*vale*"),J314,"")</f>
        <v/>
      </c>
      <c r="O314" s="52" t="str">
        <f t="shared" ref="O314:O400" si="17">IF(COUNTIF(I314,"*vale*"),MID(I314,5,70),"")</f>
        <v/>
      </c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66"/>
      <c r="C315" s="167"/>
      <c r="D315" s="160"/>
      <c r="E315" s="160"/>
      <c r="F315" s="43"/>
      <c r="G315" s="60"/>
      <c r="H315" s="61"/>
      <c r="I315" s="62"/>
      <c r="J315" s="111"/>
      <c r="K315" s="63"/>
      <c r="L315" s="66"/>
      <c r="M315" s="181"/>
      <c r="N315" s="51" t="str">
        <f t="shared" si="16"/>
        <v/>
      </c>
      <c r="O315" s="52" t="str">
        <f t="shared" si="17"/>
        <v/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66"/>
      <c r="C316" s="167"/>
      <c r="D316" s="160"/>
      <c r="E316" s="160"/>
      <c r="F316" s="43"/>
      <c r="G316" s="60"/>
      <c r="H316" s="61"/>
      <c r="I316" s="62"/>
      <c r="J316" s="111"/>
      <c r="K316" s="63"/>
      <c r="L316" s="66"/>
      <c r="M316" s="181"/>
      <c r="N316" s="51" t="str">
        <f t="shared" si="16"/>
        <v/>
      </c>
      <c r="O316" s="52" t="str">
        <f t="shared" si="17"/>
        <v/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66"/>
      <c r="C317" s="167"/>
      <c r="D317" s="160"/>
      <c r="E317" s="160"/>
      <c r="F317" s="43"/>
      <c r="G317" s="60"/>
      <c r="H317" s="61"/>
      <c r="I317" s="62"/>
      <c r="J317" s="111"/>
      <c r="K317" s="63"/>
      <c r="L317" s="66"/>
      <c r="M317" s="181"/>
      <c r="N317" s="51" t="str">
        <f t="shared" si="16"/>
        <v/>
      </c>
      <c r="O317" s="52" t="str">
        <f t="shared" si="17"/>
        <v/>
      </c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66"/>
      <c r="C318" s="167"/>
      <c r="D318" s="160"/>
      <c r="E318" s="160"/>
      <c r="F318" s="43"/>
      <c r="G318" s="60"/>
      <c r="H318" s="61"/>
      <c r="I318" s="62"/>
      <c r="J318" s="111"/>
      <c r="K318" s="63"/>
      <c r="L318" s="66"/>
      <c r="M318" s="181"/>
      <c r="N318" s="51" t="str">
        <f t="shared" si="16"/>
        <v/>
      </c>
      <c r="O318" s="52" t="str">
        <f t="shared" si="17"/>
        <v/>
      </c>
      <c r="P318" s="190">
        <v>3315.0</v>
      </c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66"/>
      <c r="C319" s="167"/>
      <c r="D319" s="160"/>
      <c r="E319" s="160"/>
      <c r="F319" s="43"/>
      <c r="G319" s="60"/>
      <c r="H319" s="61"/>
      <c r="I319" s="62"/>
      <c r="J319" s="111"/>
      <c r="K319" s="63"/>
      <c r="L319" s="66"/>
      <c r="M319" s="181"/>
      <c r="N319" s="51" t="str">
        <f t="shared" si="16"/>
        <v/>
      </c>
      <c r="O319" s="52" t="str">
        <f t="shared" si="17"/>
        <v/>
      </c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66"/>
      <c r="C320" s="167"/>
      <c r="D320" s="160"/>
      <c r="E320" s="160"/>
      <c r="F320" s="43"/>
      <c r="G320" s="60"/>
      <c r="H320" s="61"/>
      <c r="I320" s="62"/>
      <c r="J320" s="111"/>
      <c r="K320" s="63"/>
      <c r="L320" s="66"/>
      <c r="M320" s="181"/>
      <c r="N320" s="51" t="str">
        <f t="shared" si="16"/>
        <v/>
      </c>
      <c r="O320" s="52" t="str">
        <f t="shared" si="17"/>
        <v/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66"/>
      <c r="C321" s="167"/>
      <c r="D321" s="160"/>
      <c r="E321" s="160"/>
      <c r="F321" s="43"/>
      <c r="G321" s="60"/>
      <c r="H321" s="61"/>
      <c r="I321" s="62"/>
      <c r="J321" s="111"/>
      <c r="K321" s="63"/>
      <c r="L321" s="66"/>
      <c r="M321" s="181"/>
      <c r="N321" s="51" t="str">
        <f t="shared" si="16"/>
        <v/>
      </c>
      <c r="O321" s="52" t="str">
        <f t="shared" si="17"/>
        <v/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66"/>
      <c r="C322" s="167"/>
      <c r="D322" s="160"/>
      <c r="E322" s="160"/>
      <c r="F322" s="43"/>
      <c r="G322" s="60"/>
      <c r="H322" s="61"/>
      <c r="I322" s="62"/>
      <c r="J322" s="111"/>
      <c r="K322" s="63"/>
      <c r="L322" s="66"/>
      <c r="M322" s="181"/>
      <c r="N322" s="51" t="str">
        <f t="shared" si="16"/>
        <v/>
      </c>
      <c r="O322" s="52" t="str">
        <f t="shared" si="17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66"/>
      <c r="C323" s="167"/>
      <c r="D323" s="160"/>
      <c r="E323" s="160"/>
      <c r="F323" s="43"/>
      <c r="G323" s="60"/>
      <c r="H323" s="61"/>
      <c r="I323" s="62"/>
      <c r="J323" s="111"/>
      <c r="K323" s="63"/>
      <c r="L323" s="66"/>
      <c r="M323" s="181"/>
      <c r="N323" s="51" t="str">
        <f t="shared" si="16"/>
        <v/>
      </c>
      <c r="O323" s="52" t="str">
        <f t="shared" si="17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66"/>
      <c r="C324" s="167"/>
      <c r="D324" s="160"/>
      <c r="E324" s="160"/>
      <c r="F324" s="43"/>
      <c r="G324" s="60"/>
      <c r="H324" s="61"/>
      <c r="I324" s="62"/>
      <c r="J324" s="111"/>
      <c r="K324" s="63"/>
      <c r="L324" s="66"/>
      <c r="M324" s="181"/>
      <c r="N324" s="51" t="str">
        <f t="shared" si="16"/>
        <v/>
      </c>
      <c r="O324" s="52" t="str">
        <f t="shared" si="17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66"/>
      <c r="C325" s="167"/>
      <c r="D325" s="160"/>
      <c r="E325" s="160"/>
      <c r="F325" s="43"/>
      <c r="G325" s="60"/>
      <c r="H325" s="61"/>
      <c r="I325" s="62"/>
      <c r="J325" s="111"/>
      <c r="K325" s="63"/>
      <c r="L325" s="66"/>
      <c r="M325" s="181"/>
      <c r="N325" s="51" t="str">
        <f t="shared" si="16"/>
        <v/>
      </c>
      <c r="O325" s="52" t="str">
        <f t="shared" si="17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66"/>
      <c r="C326" s="167"/>
      <c r="D326" s="160"/>
      <c r="E326" s="160"/>
      <c r="F326" s="43"/>
      <c r="G326" s="60"/>
      <c r="H326" s="61"/>
      <c r="I326" s="62"/>
      <c r="J326" s="111"/>
      <c r="K326" s="63"/>
      <c r="L326" s="66"/>
      <c r="M326" s="181"/>
      <c r="N326" s="51" t="str">
        <f t="shared" si="16"/>
        <v/>
      </c>
      <c r="O326" s="52" t="str">
        <f t="shared" si="17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66"/>
      <c r="C327" s="167"/>
      <c r="D327" s="160"/>
      <c r="E327" s="160"/>
      <c r="F327" s="43"/>
      <c r="G327" s="60"/>
      <c r="H327" s="61"/>
      <c r="I327" s="62"/>
      <c r="J327" s="111"/>
      <c r="K327" s="63"/>
      <c r="L327" s="66"/>
      <c r="M327" s="181"/>
      <c r="N327" s="51" t="str">
        <f t="shared" si="16"/>
        <v/>
      </c>
      <c r="O327" s="52" t="str">
        <f t="shared" si="17"/>
        <v/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66"/>
      <c r="C328" s="167"/>
      <c r="D328" s="160"/>
      <c r="E328" s="160"/>
      <c r="F328" s="43"/>
      <c r="G328" s="60"/>
      <c r="H328" s="61"/>
      <c r="I328" s="62"/>
      <c r="J328" s="111"/>
      <c r="K328" s="63"/>
      <c r="L328" s="66"/>
      <c r="M328" s="181"/>
      <c r="N328" s="51" t="str">
        <f t="shared" si="16"/>
        <v/>
      </c>
      <c r="O328" s="52" t="str">
        <f t="shared" si="17"/>
        <v/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66"/>
      <c r="C329" s="167"/>
      <c r="D329" s="160"/>
      <c r="E329" s="160"/>
      <c r="F329" s="43"/>
      <c r="G329" s="60"/>
      <c r="H329" s="61"/>
      <c r="I329" s="62"/>
      <c r="J329" s="111"/>
      <c r="K329" s="63"/>
      <c r="L329" s="66"/>
      <c r="M329" s="181"/>
      <c r="N329" s="51" t="str">
        <f t="shared" si="16"/>
        <v/>
      </c>
      <c r="O329" s="52" t="str">
        <f t="shared" si="17"/>
        <v/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66"/>
      <c r="C330" s="167"/>
      <c r="D330" s="160"/>
      <c r="E330" s="160"/>
      <c r="F330" s="43"/>
      <c r="G330" s="60"/>
      <c r="H330" s="61"/>
      <c r="I330" s="62"/>
      <c r="J330" s="111"/>
      <c r="K330" s="63"/>
      <c r="L330" s="66"/>
      <c r="M330" s="181"/>
      <c r="N330" s="51" t="str">
        <f t="shared" si="16"/>
        <v/>
      </c>
      <c r="O330" s="52" t="str">
        <f t="shared" si="17"/>
        <v/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66"/>
      <c r="C331" s="167"/>
      <c r="D331" s="160"/>
      <c r="E331" s="160"/>
      <c r="F331" s="43"/>
      <c r="G331" s="60"/>
      <c r="H331" s="61"/>
      <c r="I331" s="62"/>
      <c r="J331" s="111"/>
      <c r="K331" s="63"/>
      <c r="L331" s="66"/>
      <c r="M331" s="181"/>
      <c r="N331" s="51" t="str">
        <f t="shared" si="16"/>
        <v/>
      </c>
      <c r="O331" s="52" t="str">
        <f t="shared" si="17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66"/>
      <c r="C332" s="167"/>
      <c r="D332" s="160"/>
      <c r="E332" s="160"/>
      <c r="F332" s="43"/>
      <c r="G332" s="60"/>
      <c r="H332" s="61"/>
      <c r="I332" s="62"/>
      <c r="J332" s="111"/>
      <c r="K332" s="63"/>
      <c r="L332" s="66"/>
      <c r="M332" s="181"/>
      <c r="N332" s="51" t="str">
        <f t="shared" si="16"/>
        <v/>
      </c>
      <c r="O332" s="52" t="str">
        <f t="shared" si="17"/>
        <v/>
      </c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66"/>
      <c r="C333" s="167"/>
      <c r="D333" s="160"/>
      <c r="E333" s="160"/>
      <c r="F333" s="43"/>
      <c r="G333" s="60"/>
      <c r="H333" s="61"/>
      <c r="I333" s="62"/>
      <c r="J333" s="111"/>
      <c r="K333" s="63"/>
      <c r="L333" s="66"/>
      <c r="M333" s="181"/>
      <c r="N333" s="51" t="str">
        <f t="shared" si="16"/>
        <v/>
      </c>
      <c r="O333" s="52" t="str">
        <f t="shared" si="17"/>
        <v/>
      </c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66"/>
      <c r="C334" s="167"/>
      <c r="D334" s="160"/>
      <c r="E334" s="160"/>
      <c r="F334" s="43"/>
      <c r="G334" s="60"/>
      <c r="H334" s="61"/>
      <c r="I334" s="62"/>
      <c r="J334" s="111"/>
      <c r="K334" s="63"/>
      <c r="L334" s="66"/>
      <c r="M334" s="181"/>
      <c r="N334" s="51" t="str">
        <f t="shared" si="16"/>
        <v/>
      </c>
      <c r="O334" s="52" t="str">
        <f t="shared" si="17"/>
        <v/>
      </c>
      <c r="P334" s="190">
        <v>1989.0</v>
      </c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66"/>
      <c r="C335" s="167"/>
      <c r="D335" s="160"/>
      <c r="E335" s="160"/>
      <c r="F335" s="43"/>
      <c r="G335" s="60"/>
      <c r="H335" s="61"/>
      <c r="I335" s="62"/>
      <c r="J335" s="111"/>
      <c r="K335" s="63"/>
      <c r="L335" s="66"/>
      <c r="M335" s="181"/>
      <c r="N335" s="51" t="str">
        <f t="shared" si="16"/>
        <v/>
      </c>
      <c r="O335" s="52" t="str">
        <f t="shared" si="17"/>
        <v/>
      </c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0" customHeight="1">
      <c r="A336" s="54"/>
      <c r="B336" s="166"/>
      <c r="C336" s="167"/>
      <c r="D336" s="160"/>
      <c r="E336" s="160"/>
      <c r="F336" s="43"/>
      <c r="G336" s="60"/>
      <c r="H336" s="61"/>
      <c r="I336" s="62"/>
      <c r="J336" s="111"/>
      <c r="K336" s="63"/>
      <c r="L336" s="66"/>
      <c r="M336" s="181"/>
      <c r="N336" s="51" t="str">
        <f t="shared" si="16"/>
        <v/>
      </c>
      <c r="O336" s="52" t="str">
        <f t="shared" si="17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0" customHeight="1">
      <c r="A337" s="54"/>
      <c r="B337" s="166"/>
      <c r="C337" s="167"/>
      <c r="D337" s="160"/>
      <c r="E337" s="160"/>
      <c r="F337" s="43"/>
      <c r="G337" s="60"/>
      <c r="H337" s="61"/>
      <c r="I337" s="62"/>
      <c r="J337" s="111"/>
      <c r="K337" s="63"/>
      <c r="L337" s="66"/>
      <c r="M337" s="181"/>
      <c r="N337" s="51" t="str">
        <f t="shared" si="16"/>
        <v/>
      </c>
      <c r="O337" s="52" t="str">
        <f t="shared" si="17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75" customHeight="1">
      <c r="A338" s="54"/>
      <c r="B338" s="166"/>
      <c r="C338" s="167"/>
      <c r="D338" s="160"/>
      <c r="E338" s="160"/>
      <c r="F338" s="43"/>
      <c r="G338" s="60"/>
      <c r="H338" s="61"/>
      <c r="I338" s="62"/>
      <c r="J338" s="111"/>
      <c r="K338" s="63"/>
      <c r="L338" s="66"/>
      <c r="M338" s="181"/>
      <c r="N338" s="51" t="str">
        <f t="shared" si="16"/>
        <v/>
      </c>
      <c r="O338" s="52" t="str">
        <f t="shared" si="17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75" customHeight="1">
      <c r="A339" s="54"/>
      <c r="B339" s="166"/>
      <c r="C339" s="167"/>
      <c r="D339" s="160"/>
      <c r="E339" s="160"/>
      <c r="F339" s="43"/>
      <c r="G339" s="60"/>
      <c r="H339" s="61"/>
      <c r="I339" s="62"/>
      <c r="J339" s="111"/>
      <c r="K339" s="63"/>
      <c r="L339" s="66"/>
      <c r="M339" s="181"/>
      <c r="N339" s="51" t="str">
        <f t="shared" si="16"/>
        <v/>
      </c>
      <c r="O339" s="52" t="str">
        <f t="shared" si="17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0" customHeight="1">
      <c r="A340" s="54"/>
      <c r="B340" s="166"/>
      <c r="C340" s="167"/>
      <c r="D340" s="160"/>
      <c r="E340" s="160"/>
      <c r="F340" s="43"/>
      <c r="G340" s="60"/>
      <c r="H340" s="61"/>
      <c r="I340" s="62"/>
      <c r="J340" s="111"/>
      <c r="K340" s="63"/>
      <c r="L340" s="66"/>
      <c r="M340" s="181"/>
      <c r="N340" s="51" t="str">
        <f t="shared" si="16"/>
        <v/>
      </c>
      <c r="O340" s="52" t="str">
        <f t="shared" si="17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66"/>
      <c r="C341" s="167"/>
      <c r="D341" s="160"/>
      <c r="E341" s="160"/>
      <c r="F341" s="43"/>
      <c r="G341" s="60"/>
      <c r="H341" s="61"/>
      <c r="I341" s="62"/>
      <c r="J341" s="111"/>
      <c r="K341" s="63"/>
      <c r="L341" s="66"/>
      <c r="M341" s="181"/>
      <c r="N341" s="51" t="str">
        <f t="shared" si="16"/>
        <v/>
      </c>
      <c r="O341" s="52" t="str">
        <f t="shared" si="17"/>
        <v/>
      </c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66"/>
      <c r="C342" s="167"/>
      <c r="D342" s="160"/>
      <c r="E342" s="160"/>
      <c r="F342" s="43"/>
      <c r="G342" s="60"/>
      <c r="H342" s="61"/>
      <c r="I342" s="62"/>
      <c r="J342" s="111"/>
      <c r="K342" s="63"/>
      <c r="L342" s="66"/>
      <c r="M342" s="181"/>
      <c r="N342" s="51" t="str">
        <f t="shared" si="16"/>
        <v/>
      </c>
      <c r="O342" s="52" t="str">
        <f t="shared" si="17"/>
        <v/>
      </c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66"/>
      <c r="C343" s="167"/>
      <c r="D343" s="160"/>
      <c r="E343" s="160"/>
      <c r="F343" s="43"/>
      <c r="G343" s="60"/>
      <c r="H343" s="61"/>
      <c r="I343" s="62"/>
      <c r="J343" s="111"/>
      <c r="K343" s="63"/>
      <c r="L343" s="66"/>
      <c r="M343" s="181"/>
      <c r="N343" s="51" t="str">
        <f t="shared" si="16"/>
        <v/>
      </c>
      <c r="O343" s="52" t="str">
        <f t="shared" si="17"/>
        <v/>
      </c>
      <c r="P343" s="54">
        <v>17140.0</v>
      </c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66"/>
      <c r="C344" s="167"/>
      <c r="D344" s="160"/>
      <c r="E344" s="160"/>
      <c r="F344" s="43"/>
      <c r="G344" s="60"/>
      <c r="H344" s="61"/>
      <c r="I344" s="199"/>
      <c r="J344" s="111"/>
      <c r="K344" s="63"/>
      <c r="L344" s="66"/>
      <c r="M344" s="181"/>
      <c r="N344" s="51" t="str">
        <f t="shared" si="16"/>
        <v/>
      </c>
      <c r="O344" s="52" t="str">
        <f t="shared" si="17"/>
        <v/>
      </c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66"/>
      <c r="C345" s="167"/>
      <c r="D345" s="160"/>
      <c r="E345" s="160"/>
      <c r="F345" s="43"/>
      <c r="G345" s="60"/>
      <c r="H345" s="61"/>
      <c r="I345" s="62"/>
      <c r="J345" s="111"/>
      <c r="K345" s="63"/>
      <c r="L345" s="66"/>
      <c r="M345" s="181"/>
      <c r="N345" s="51" t="str">
        <f t="shared" si="16"/>
        <v/>
      </c>
      <c r="O345" s="52" t="str">
        <f t="shared" si="17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66"/>
      <c r="C346" s="167"/>
      <c r="D346" s="160"/>
      <c r="E346" s="160"/>
      <c r="F346" s="43"/>
      <c r="G346" s="60"/>
      <c r="H346" s="61"/>
      <c r="I346" s="62"/>
      <c r="J346" s="111"/>
      <c r="K346" s="63"/>
      <c r="L346" s="66"/>
      <c r="M346" s="181"/>
      <c r="N346" s="51" t="str">
        <f t="shared" si="16"/>
        <v/>
      </c>
      <c r="O346" s="52" t="str">
        <f t="shared" si="17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66"/>
      <c r="C347" s="167"/>
      <c r="D347" s="160"/>
      <c r="E347" s="160"/>
      <c r="F347" s="43"/>
      <c r="G347" s="60"/>
      <c r="H347" s="61"/>
      <c r="I347" s="62"/>
      <c r="J347" s="111"/>
      <c r="K347" s="63"/>
      <c r="L347" s="66"/>
      <c r="M347" s="181"/>
      <c r="N347" s="51" t="str">
        <f t="shared" si="16"/>
        <v/>
      </c>
      <c r="O347" s="52" t="str">
        <f t="shared" si="17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66"/>
      <c r="C348" s="167"/>
      <c r="D348" s="160"/>
      <c r="E348" s="160"/>
      <c r="F348" s="43"/>
      <c r="G348" s="60"/>
      <c r="H348" s="61"/>
      <c r="I348" s="62"/>
      <c r="J348" s="111"/>
      <c r="K348" s="63"/>
      <c r="L348" s="66"/>
      <c r="M348" s="181"/>
      <c r="N348" s="51" t="str">
        <f t="shared" si="16"/>
        <v/>
      </c>
      <c r="O348" s="52" t="str">
        <f t="shared" si="17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66"/>
      <c r="C349" s="167"/>
      <c r="D349" s="160"/>
      <c r="E349" s="160"/>
      <c r="F349" s="43"/>
      <c r="G349" s="60"/>
      <c r="H349" s="61"/>
      <c r="I349" s="62"/>
      <c r="J349" s="111"/>
      <c r="K349" s="63"/>
      <c r="L349" s="66"/>
      <c r="M349" s="181"/>
      <c r="N349" s="51" t="str">
        <f t="shared" si="16"/>
        <v/>
      </c>
      <c r="O349" s="52" t="str">
        <f t="shared" si="17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66"/>
      <c r="C350" s="167"/>
      <c r="D350" s="160"/>
      <c r="E350" s="160"/>
      <c r="F350" s="43"/>
      <c r="G350" s="60"/>
      <c r="H350" s="61"/>
      <c r="I350" s="62"/>
      <c r="J350" s="111"/>
      <c r="K350" s="63"/>
      <c r="L350" s="66"/>
      <c r="M350" s="181"/>
      <c r="N350" s="51" t="str">
        <f t="shared" si="16"/>
        <v/>
      </c>
      <c r="O350" s="52" t="str">
        <f t="shared" si="17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66"/>
      <c r="C351" s="167"/>
      <c r="D351" s="160"/>
      <c r="E351" s="160"/>
      <c r="F351" s="43"/>
      <c r="G351" s="60"/>
      <c r="H351" s="61"/>
      <c r="I351" s="62"/>
      <c r="J351" s="111"/>
      <c r="K351" s="63"/>
      <c r="L351" s="66"/>
      <c r="M351" s="181"/>
      <c r="N351" s="51" t="str">
        <f t="shared" si="16"/>
        <v/>
      </c>
      <c r="O351" s="52" t="str">
        <f t="shared" si="17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66"/>
      <c r="C352" s="167"/>
      <c r="D352" s="160"/>
      <c r="E352" s="160"/>
      <c r="F352" s="43"/>
      <c r="G352" s="60"/>
      <c r="H352" s="61"/>
      <c r="I352" s="62"/>
      <c r="J352" s="111"/>
      <c r="K352" s="63"/>
      <c r="L352" s="66"/>
      <c r="M352" s="181"/>
      <c r="N352" s="51" t="str">
        <f t="shared" si="16"/>
        <v/>
      </c>
      <c r="O352" s="52" t="str">
        <f t="shared" si="17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66"/>
      <c r="C353" s="167"/>
      <c r="D353" s="160"/>
      <c r="E353" s="160"/>
      <c r="F353" s="43"/>
      <c r="G353" s="60"/>
      <c r="H353" s="61"/>
      <c r="I353" s="62"/>
      <c r="J353" s="111"/>
      <c r="K353" s="63"/>
      <c r="L353" s="66"/>
      <c r="M353" s="181"/>
      <c r="N353" s="51" t="str">
        <f t="shared" si="16"/>
        <v/>
      </c>
      <c r="O353" s="52" t="str">
        <f t="shared" si="17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66"/>
      <c r="C354" s="167"/>
      <c r="D354" s="160"/>
      <c r="E354" s="160"/>
      <c r="F354" s="43"/>
      <c r="G354" s="60"/>
      <c r="H354" s="61"/>
      <c r="I354" s="62"/>
      <c r="J354" s="111"/>
      <c r="K354" s="63"/>
      <c r="L354" s="66"/>
      <c r="M354" s="181"/>
      <c r="N354" s="51" t="str">
        <f t="shared" si="16"/>
        <v/>
      </c>
      <c r="O354" s="52" t="str">
        <f t="shared" si="17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66"/>
      <c r="C355" s="167"/>
      <c r="D355" s="160"/>
      <c r="E355" s="160"/>
      <c r="F355" s="43"/>
      <c r="G355" s="60"/>
      <c r="H355" s="61"/>
      <c r="I355" s="62"/>
      <c r="J355" s="111"/>
      <c r="K355" s="63"/>
      <c r="L355" s="66"/>
      <c r="M355" s="181"/>
      <c r="N355" s="51" t="str">
        <f t="shared" si="16"/>
        <v/>
      </c>
      <c r="O355" s="52" t="str">
        <f t="shared" si="17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66"/>
      <c r="C356" s="167"/>
      <c r="D356" s="160"/>
      <c r="E356" s="160"/>
      <c r="F356" s="43"/>
      <c r="G356" s="60"/>
      <c r="H356" s="61"/>
      <c r="I356" s="62"/>
      <c r="J356" s="111"/>
      <c r="K356" s="63"/>
      <c r="L356" s="66"/>
      <c r="M356" s="181"/>
      <c r="N356" s="51" t="str">
        <f t="shared" si="16"/>
        <v/>
      </c>
      <c r="O356" s="52" t="str">
        <f t="shared" si="17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66"/>
      <c r="C357" s="167"/>
      <c r="D357" s="160"/>
      <c r="E357" s="160"/>
      <c r="F357" s="43"/>
      <c r="G357" s="60"/>
      <c r="H357" s="61"/>
      <c r="I357" s="62"/>
      <c r="J357" s="111"/>
      <c r="K357" s="63"/>
      <c r="L357" s="66"/>
      <c r="M357" s="181"/>
      <c r="N357" s="51" t="str">
        <f t="shared" si="16"/>
        <v/>
      </c>
      <c r="O357" s="52" t="str">
        <f t="shared" si="17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66"/>
      <c r="C358" s="167"/>
      <c r="D358" s="160"/>
      <c r="E358" s="160"/>
      <c r="F358" s="43"/>
      <c r="G358" s="60"/>
      <c r="H358" s="61"/>
      <c r="I358" s="62"/>
      <c r="J358" s="111"/>
      <c r="K358" s="63"/>
      <c r="L358" s="66"/>
      <c r="M358" s="181"/>
      <c r="N358" s="51" t="str">
        <f t="shared" si="16"/>
        <v/>
      </c>
      <c r="O358" s="52" t="str">
        <f t="shared" si="17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66"/>
      <c r="C359" s="167"/>
      <c r="D359" s="160"/>
      <c r="E359" s="160"/>
      <c r="F359" s="43"/>
      <c r="G359" s="60"/>
      <c r="H359" s="61"/>
      <c r="I359" s="62"/>
      <c r="J359" s="111"/>
      <c r="K359" s="63"/>
      <c r="L359" s="66"/>
      <c r="M359" s="181"/>
      <c r="N359" s="51" t="str">
        <f t="shared" si="16"/>
        <v/>
      </c>
      <c r="O359" s="52" t="str">
        <f t="shared" si="17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66"/>
      <c r="C360" s="167"/>
      <c r="D360" s="160"/>
      <c r="E360" s="160"/>
      <c r="F360" s="43"/>
      <c r="G360" s="200"/>
      <c r="H360" s="201"/>
      <c r="I360" s="202"/>
      <c r="J360" s="58"/>
      <c r="K360" s="63"/>
      <c r="L360" s="66"/>
      <c r="M360" s="181"/>
      <c r="N360" s="51" t="str">
        <f t="shared" si="16"/>
        <v/>
      </c>
      <c r="O360" s="52" t="str">
        <f t="shared" si="17"/>
        <v/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66"/>
      <c r="C361" s="167"/>
      <c r="D361" s="160"/>
      <c r="E361" s="160"/>
      <c r="F361" s="43"/>
      <c r="G361" s="200"/>
      <c r="H361" s="201"/>
      <c r="I361" s="202"/>
      <c r="J361" s="58"/>
      <c r="K361" s="63"/>
      <c r="L361" s="66"/>
      <c r="M361" s="181"/>
      <c r="N361" s="51" t="str">
        <f t="shared" si="16"/>
        <v/>
      </c>
      <c r="O361" s="52" t="str">
        <f t="shared" si="17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66"/>
      <c r="C362" s="167"/>
      <c r="D362" s="160"/>
      <c r="E362" s="160"/>
      <c r="F362" s="43"/>
      <c r="G362" s="200"/>
      <c r="H362" s="201"/>
      <c r="I362" s="202"/>
      <c r="J362" s="58"/>
      <c r="K362" s="63"/>
      <c r="L362" s="66"/>
      <c r="M362" s="181"/>
      <c r="N362" s="51" t="str">
        <f t="shared" si="16"/>
        <v/>
      </c>
      <c r="O362" s="52" t="str">
        <f t="shared" si="17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66"/>
      <c r="C363" s="167"/>
      <c r="D363" s="160"/>
      <c r="E363" s="160"/>
      <c r="F363" s="43"/>
      <c r="G363" s="200"/>
      <c r="H363" s="201"/>
      <c r="I363" s="202"/>
      <c r="J363" s="58"/>
      <c r="K363" s="63"/>
      <c r="L363" s="66"/>
      <c r="M363" s="181"/>
      <c r="N363" s="51" t="str">
        <f t="shared" si="16"/>
        <v/>
      </c>
      <c r="O363" s="52" t="str">
        <f t="shared" si="17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0" customHeight="1">
      <c r="A364" s="54"/>
      <c r="B364" s="166"/>
      <c r="C364" s="167"/>
      <c r="D364" s="160"/>
      <c r="E364" s="160"/>
      <c r="F364" s="43"/>
      <c r="G364" s="200"/>
      <c r="H364" s="201"/>
      <c r="I364" s="202"/>
      <c r="J364" s="58"/>
      <c r="K364" s="63"/>
      <c r="L364" s="66"/>
      <c r="M364" s="181"/>
      <c r="N364" s="51" t="str">
        <f t="shared" si="16"/>
        <v/>
      </c>
      <c r="O364" s="52" t="str">
        <f t="shared" si="17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0" customHeight="1">
      <c r="A365" s="54"/>
      <c r="B365" s="166"/>
      <c r="C365" s="167"/>
      <c r="D365" s="160"/>
      <c r="E365" s="160"/>
      <c r="F365" s="43"/>
      <c r="G365" s="200"/>
      <c r="H365" s="201"/>
      <c r="I365" s="202"/>
      <c r="J365" s="58"/>
      <c r="K365" s="63"/>
      <c r="L365" s="66"/>
      <c r="M365" s="181"/>
      <c r="N365" s="51" t="str">
        <f t="shared" si="16"/>
        <v/>
      </c>
      <c r="O365" s="52" t="str">
        <f t="shared" si="17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66"/>
      <c r="C366" s="167"/>
      <c r="D366" s="160"/>
      <c r="E366" s="160"/>
      <c r="F366" s="43"/>
      <c r="G366" s="200"/>
      <c r="H366" s="201"/>
      <c r="I366" s="202"/>
      <c r="J366" s="58"/>
      <c r="K366" s="63"/>
      <c r="L366" s="66"/>
      <c r="M366" s="181"/>
      <c r="N366" s="51" t="str">
        <f t="shared" si="16"/>
        <v/>
      </c>
      <c r="O366" s="52" t="str">
        <f t="shared" si="17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66"/>
      <c r="C367" s="167"/>
      <c r="D367" s="160"/>
      <c r="E367" s="160"/>
      <c r="F367" s="43"/>
      <c r="G367" s="200"/>
      <c r="H367" s="201"/>
      <c r="I367" s="202"/>
      <c r="J367" s="58"/>
      <c r="K367" s="63"/>
      <c r="L367" s="66"/>
      <c r="M367" s="181"/>
      <c r="N367" s="51" t="str">
        <f t="shared" si="16"/>
        <v/>
      </c>
      <c r="O367" s="52" t="str">
        <f t="shared" si="17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66"/>
      <c r="C368" s="167"/>
      <c r="D368" s="160"/>
      <c r="E368" s="160"/>
      <c r="F368" s="43"/>
      <c r="G368" s="200"/>
      <c r="H368" s="201"/>
      <c r="I368" s="202"/>
      <c r="J368" s="58"/>
      <c r="K368" s="63"/>
      <c r="L368" s="66"/>
      <c r="M368" s="181"/>
      <c r="N368" s="51" t="str">
        <f t="shared" si="16"/>
        <v/>
      </c>
      <c r="O368" s="52" t="str">
        <f t="shared" si="17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66"/>
      <c r="C369" s="167"/>
      <c r="D369" s="160"/>
      <c r="E369" s="160"/>
      <c r="F369" s="43"/>
      <c r="G369" s="200"/>
      <c r="H369" s="201"/>
      <c r="I369" s="202"/>
      <c r="J369" s="58"/>
      <c r="K369" s="63"/>
      <c r="L369" s="66"/>
      <c r="M369" s="181"/>
      <c r="N369" s="51" t="str">
        <f t="shared" si="16"/>
        <v/>
      </c>
      <c r="O369" s="52" t="str">
        <f t="shared" si="17"/>
        <v/>
      </c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66"/>
      <c r="C370" s="167"/>
      <c r="D370" s="160"/>
      <c r="E370" s="160"/>
      <c r="F370" s="43"/>
      <c r="G370" s="200"/>
      <c r="H370" s="201"/>
      <c r="I370" s="202"/>
      <c r="J370" s="58"/>
      <c r="K370" s="63"/>
      <c r="L370" s="66"/>
      <c r="M370" s="181"/>
      <c r="N370" s="51" t="str">
        <f t="shared" ref="N370:N417" si="18">IF(COUNTIF(I354,"*vale*"),J354,"")</f>
        <v/>
      </c>
      <c r="O370" s="52" t="str">
        <f t="shared" si="17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66"/>
      <c r="C371" s="167"/>
      <c r="D371" s="160"/>
      <c r="E371" s="160"/>
      <c r="F371" s="43"/>
      <c r="G371" s="200"/>
      <c r="H371" s="201"/>
      <c r="I371" s="202"/>
      <c r="J371" s="58"/>
      <c r="K371" s="63"/>
      <c r="L371" s="66"/>
      <c r="M371" s="181"/>
      <c r="N371" s="51" t="str">
        <f t="shared" si="18"/>
        <v/>
      </c>
      <c r="O371" s="52" t="str">
        <f t="shared" si="17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66"/>
      <c r="C372" s="167"/>
      <c r="D372" s="160"/>
      <c r="E372" s="160"/>
      <c r="F372" s="43"/>
      <c r="G372" s="200"/>
      <c r="H372" s="201"/>
      <c r="I372" s="202"/>
      <c r="J372" s="58"/>
      <c r="K372" s="63"/>
      <c r="L372" s="66"/>
      <c r="M372" s="181"/>
      <c r="N372" s="51" t="str">
        <f t="shared" si="18"/>
        <v/>
      </c>
      <c r="O372" s="52" t="str">
        <f t="shared" si="17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66"/>
      <c r="C373" s="167"/>
      <c r="D373" s="160"/>
      <c r="E373" s="160"/>
      <c r="F373" s="43"/>
      <c r="G373" s="200"/>
      <c r="H373" s="201"/>
      <c r="I373" s="202"/>
      <c r="J373" s="58"/>
      <c r="K373" s="63"/>
      <c r="L373" s="66"/>
      <c r="M373" s="181"/>
      <c r="N373" s="51" t="str">
        <f t="shared" si="18"/>
        <v/>
      </c>
      <c r="O373" s="52" t="str">
        <f t="shared" si="17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66"/>
      <c r="C374" s="167"/>
      <c r="D374" s="160"/>
      <c r="E374" s="160"/>
      <c r="F374" s="43"/>
      <c r="G374" s="200"/>
      <c r="H374" s="201"/>
      <c r="I374" s="202"/>
      <c r="J374" s="58"/>
      <c r="K374" s="63"/>
      <c r="L374" s="66"/>
      <c r="M374" s="181"/>
      <c r="N374" s="51" t="str">
        <f t="shared" si="18"/>
        <v/>
      </c>
      <c r="O374" s="52" t="str">
        <f t="shared" si="17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66"/>
      <c r="C375" s="167"/>
      <c r="D375" s="160"/>
      <c r="E375" s="160"/>
      <c r="F375" s="43"/>
      <c r="G375" s="200"/>
      <c r="H375" s="201"/>
      <c r="I375" s="202"/>
      <c r="J375" s="58"/>
      <c r="K375" s="63"/>
      <c r="L375" s="66"/>
      <c r="M375" s="181"/>
      <c r="N375" s="51" t="str">
        <f t="shared" si="18"/>
        <v/>
      </c>
      <c r="O375" s="52" t="str">
        <f t="shared" si="17"/>
        <v/>
      </c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66"/>
      <c r="C376" s="167"/>
      <c r="D376" s="160"/>
      <c r="E376" s="160"/>
      <c r="F376" s="43"/>
      <c r="G376" s="200"/>
      <c r="H376" s="201"/>
      <c r="I376" s="202"/>
      <c r="J376" s="58"/>
      <c r="K376" s="48"/>
      <c r="L376" s="66"/>
      <c r="M376" s="181"/>
      <c r="N376" s="51" t="str">
        <f t="shared" si="18"/>
        <v/>
      </c>
      <c r="O376" s="52" t="str">
        <f t="shared" si="17"/>
        <v/>
      </c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66"/>
      <c r="C377" s="167"/>
      <c r="D377" s="160"/>
      <c r="E377" s="160"/>
      <c r="F377" s="43"/>
      <c r="G377" s="200"/>
      <c r="H377" s="201"/>
      <c r="I377" s="202"/>
      <c r="J377" s="58"/>
      <c r="K377" s="48"/>
      <c r="L377" s="66"/>
      <c r="M377" s="181"/>
      <c r="N377" s="51" t="str">
        <f t="shared" si="18"/>
        <v/>
      </c>
      <c r="O377" s="52" t="str">
        <f t="shared" si="17"/>
        <v/>
      </c>
      <c r="P377" s="54"/>
      <c r="Q377" s="190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66"/>
      <c r="C378" s="167"/>
      <c r="D378" s="160"/>
      <c r="E378" s="160"/>
      <c r="F378" s="43"/>
      <c r="G378" s="200"/>
      <c r="H378" s="201"/>
      <c r="I378" s="202"/>
      <c r="J378" s="58"/>
      <c r="K378" s="48"/>
      <c r="L378" s="66"/>
      <c r="M378" s="181"/>
      <c r="N378" s="51" t="str">
        <f t="shared" si="18"/>
        <v/>
      </c>
      <c r="O378" s="52" t="str">
        <f t="shared" si="17"/>
        <v/>
      </c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66"/>
      <c r="C379" s="167"/>
      <c r="D379" s="160"/>
      <c r="E379" s="160"/>
      <c r="F379" s="43"/>
      <c r="G379" s="200"/>
      <c r="H379" s="201"/>
      <c r="I379" s="202"/>
      <c r="J379" s="58"/>
      <c r="K379" s="48"/>
      <c r="L379" s="66"/>
      <c r="M379" s="181"/>
      <c r="N379" s="51" t="str">
        <f t="shared" si="18"/>
        <v/>
      </c>
      <c r="O379" s="52" t="str">
        <f t="shared" si="17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66"/>
      <c r="C380" s="167"/>
      <c r="D380" s="160"/>
      <c r="E380" s="160"/>
      <c r="F380" s="43"/>
      <c r="G380" s="200"/>
      <c r="H380" s="201"/>
      <c r="I380" s="202"/>
      <c r="J380" s="58"/>
      <c r="K380" s="48"/>
      <c r="L380" s="66"/>
      <c r="M380" s="181"/>
      <c r="N380" s="51" t="str">
        <f t="shared" si="18"/>
        <v/>
      </c>
      <c r="O380" s="52" t="str">
        <f t="shared" si="17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66"/>
      <c r="C381" s="167"/>
      <c r="D381" s="160"/>
      <c r="E381" s="160"/>
      <c r="F381" s="43"/>
      <c r="G381" s="200"/>
      <c r="H381" s="201"/>
      <c r="I381" s="202"/>
      <c r="J381" s="58"/>
      <c r="K381" s="48"/>
      <c r="L381" s="66"/>
      <c r="M381" s="181"/>
      <c r="N381" s="51" t="str">
        <f t="shared" si="18"/>
        <v/>
      </c>
      <c r="O381" s="52" t="str">
        <f t="shared" si="17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66"/>
      <c r="C382" s="167"/>
      <c r="D382" s="160"/>
      <c r="E382" s="160"/>
      <c r="F382" s="43"/>
      <c r="G382" s="200"/>
      <c r="H382" s="201"/>
      <c r="I382" s="202"/>
      <c r="J382" s="58"/>
      <c r="K382" s="48"/>
      <c r="L382" s="66"/>
      <c r="M382" s="181"/>
      <c r="N382" s="51" t="str">
        <f t="shared" si="18"/>
        <v/>
      </c>
      <c r="O382" s="52" t="str">
        <f t="shared" si="17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66"/>
      <c r="C383" s="167"/>
      <c r="D383" s="160"/>
      <c r="E383" s="160"/>
      <c r="F383" s="43"/>
      <c r="G383" s="200"/>
      <c r="H383" s="201"/>
      <c r="I383" s="202"/>
      <c r="J383" s="58"/>
      <c r="K383" s="48"/>
      <c r="L383" s="66"/>
      <c r="M383" s="181"/>
      <c r="N383" s="51" t="str">
        <f t="shared" si="18"/>
        <v/>
      </c>
      <c r="O383" s="52" t="str">
        <f t="shared" si="17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66"/>
      <c r="C384" s="167"/>
      <c r="D384" s="160"/>
      <c r="E384" s="160"/>
      <c r="F384" s="43"/>
      <c r="G384" s="200"/>
      <c r="H384" s="201"/>
      <c r="I384" s="202"/>
      <c r="J384" s="58"/>
      <c r="K384" s="48"/>
      <c r="L384" s="66"/>
      <c r="M384" s="181"/>
      <c r="N384" s="51" t="str">
        <f t="shared" si="18"/>
        <v/>
      </c>
      <c r="O384" s="52" t="str">
        <f t="shared" si="17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66"/>
      <c r="C385" s="167"/>
      <c r="D385" s="160"/>
      <c r="E385" s="160"/>
      <c r="F385" s="43"/>
      <c r="G385" s="200"/>
      <c r="H385" s="201"/>
      <c r="I385" s="202"/>
      <c r="J385" s="58"/>
      <c r="K385" s="48"/>
      <c r="L385" s="66"/>
      <c r="M385" s="181"/>
      <c r="N385" s="51" t="str">
        <f t="shared" si="18"/>
        <v/>
      </c>
      <c r="O385" s="52" t="str">
        <f t="shared" si="17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66"/>
      <c r="C386" s="167"/>
      <c r="D386" s="160"/>
      <c r="E386" s="160"/>
      <c r="F386" s="43"/>
      <c r="G386" s="200"/>
      <c r="H386" s="201"/>
      <c r="I386" s="202"/>
      <c r="J386" s="58"/>
      <c r="K386" s="48"/>
      <c r="L386" s="66"/>
      <c r="M386" s="181"/>
      <c r="N386" s="51" t="str">
        <f t="shared" si="18"/>
        <v/>
      </c>
      <c r="O386" s="52" t="str">
        <f t="shared" si="17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66"/>
      <c r="C387" s="167"/>
      <c r="D387" s="160"/>
      <c r="E387" s="160"/>
      <c r="F387" s="43"/>
      <c r="G387" s="200"/>
      <c r="H387" s="201"/>
      <c r="I387" s="202"/>
      <c r="J387" s="58"/>
      <c r="K387" s="48"/>
      <c r="L387" s="66"/>
      <c r="M387" s="181"/>
      <c r="N387" s="51" t="str">
        <f t="shared" si="18"/>
        <v/>
      </c>
      <c r="O387" s="52" t="str">
        <f t="shared" si="17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66"/>
      <c r="C388" s="167"/>
      <c r="D388" s="160"/>
      <c r="E388" s="160"/>
      <c r="F388" s="43"/>
      <c r="G388" s="200"/>
      <c r="H388" s="201"/>
      <c r="I388" s="202"/>
      <c r="J388" s="58"/>
      <c r="K388" s="48"/>
      <c r="L388" s="66"/>
      <c r="M388" s="181"/>
      <c r="N388" s="51" t="str">
        <f t="shared" si="18"/>
        <v/>
      </c>
      <c r="O388" s="52" t="str">
        <f t="shared" si="17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66"/>
      <c r="C389" s="167"/>
      <c r="D389" s="160"/>
      <c r="E389" s="160"/>
      <c r="F389" s="43"/>
      <c r="G389" s="200"/>
      <c r="H389" s="201"/>
      <c r="I389" s="202"/>
      <c r="J389" s="58"/>
      <c r="K389" s="48"/>
      <c r="L389" s="66"/>
      <c r="M389" s="181"/>
      <c r="N389" s="51" t="str">
        <f t="shared" si="18"/>
        <v/>
      </c>
      <c r="O389" s="52" t="str">
        <f t="shared" si="17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66"/>
      <c r="C390" s="167"/>
      <c r="D390" s="160"/>
      <c r="E390" s="160"/>
      <c r="F390" s="43"/>
      <c r="G390" s="200"/>
      <c r="H390" s="201"/>
      <c r="I390" s="202"/>
      <c r="J390" s="58"/>
      <c r="K390" s="48"/>
      <c r="L390" s="66"/>
      <c r="M390" s="181"/>
      <c r="N390" s="51" t="str">
        <f t="shared" si="18"/>
        <v/>
      </c>
      <c r="O390" s="52" t="str">
        <f t="shared" si="17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66"/>
      <c r="C391" s="167"/>
      <c r="D391" s="160"/>
      <c r="E391" s="160"/>
      <c r="F391" s="43"/>
      <c r="G391" s="200"/>
      <c r="H391" s="201"/>
      <c r="I391" s="202"/>
      <c r="J391" s="58"/>
      <c r="K391" s="48"/>
      <c r="L391" s="66"/>
      <c r="M391" s="181"/>
      <c r="N391" s="51" t="str">
        <f t="shared" si="18"/>
        <v/>
      </c>
      <c r="O391" s="52" t="str">
        <f t="shared" si="17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66"/>
      <c r="C392" s="167"/>
      <c r="D392" s="160"/>
      <c r="E392" s="160"/>
      <c r="F392" s="43"/>
      <c r="G392" s="200"/>
      <c r="H392" s="201"/>
      <c r="I392" s="202"/>
      <c r="J392" s="58"/>
      <c r="K392" s="48"/>
      <c r="L392" s="66"/>
      <c r="M392" s="181"/>
      <c r="N392" s="51" t="str">
        <f t="shared" si="18"/>
        <v/>
      </c>
      <c r="O392" s="52" t="str">
        <f t="shared" si="17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66"/>
      <c r="C393" s="167"/>
      <c r="D393" s="160"/>
      <c r="E393" s="160"/>
      <c r="F393" s="43"/>
      <c r="G393" s="200"/>
      <c r="H393" s="201"/>
      <c r="I393" s="202"/>
      <c r="J393" s="58"/>
      <c r="K393" s="48"/>
      <c r="L393" s="66"/>
      <c r="M393" s="181"/>
      <c r="N393" s="51" t="str">
        <f t="shared" si="18"/>
        <v/>
      </c>
      <c r="O393" s="52" t="str">
        <f t="shared" si="17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66"/>
      <c r="C394" s="167"/>
      <c r="D394" s="160"/>
      <c r="E394" s="160"/>
      <c r="F394" s="43"/>
      <c r="G394" s="200"/>
      <c r="H394" s="201"/>
      <c r="I394" s="202"/>
      <c r="J394" s="58"/>
      <c r="K394" s="48"/>
      <c r="L394" s="66"/>
      <c r="M394" s="181"/>
      <c r="N394" s="51" t="str">
        <f t="shared" si="18"/>
        <v/>
      </c>
      <c r="O394" s="52" t="str">
        <f t="shared" si="17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66"/>
      <c r="C395" s="167"/>
      <c r="D395" s="160"/>
      <c r="E395" s="160"/>
      <c r="F395" s="43"/>
      <c r="G395" s="200"/>
      <c r="H395" s="201"/>
      <c r="I395" s="202"/>
      <c r="J395" s="58"/>
      <c r="K395" s="48"/>
      <c r="L395" s="66"/>
      <c r="M395" s="181"/>
      <c r="N395" s="51" t="str">
        <f t="shared" si="18"/>
        <v/>
      </c>
      <c r="O395" s="52" t="str">
        <f t="shared" si="17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66"/>
      <c r="C396" s="167"/>
      <c r="D396" s="160"/>
      <c r="E396" s="160"/>
      <c r="F396" s="43"/>
      <c r="G396" s="200"/>
      <c r="H396" s="201"/>
      <c r="I396" s="202"/>
      <c r="J396" s="58"/>
      <c r="K396" s="48"/>
      <c r="L396" s="66"/>
      <c r="M396" s="181"/>
      <c r="N396" s="51" t="str">
        <f t="shared" si="18"/>
        <v/>
      </c>
      <c r="O396" s="52" t="str">
        <f t="shared" si="17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66"/>
      <c r="C397" s="167"/>
      <c r="D397" s="160"/>
      <c r="E397" s="160"/>
      <c r="F397" s="43"/>
      <c r="G397" s="200"/>
      <c r="H397" s="201"/>
      <c r="I397" s="202"/>
      <c r="J397" s="58"/>
      <c r="K397" s="48"/>
      <c r="L397" s="66"/>
      <c r="M397" s="181"/>
      <c r="N397" s="51" t="str">
        <f t="shared" si="18"/>
        <v/>
      </c>
      <c r="O397" s="52" t="str">
        <f t="shared" si="17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66"/>
      <c r="C398" s="167"/>
      <c r="D398" s="160"/>
      <c r="E398" s="160"/>
      <c r="F398" s="43"/>
      <c r="G398" s="200"/>
      <c r="H398" s="201"/>
      <c r="I398" s="202"/>
      <c r="J398" s="58"/>
      <c r="K398" s="48"/>
      <c r="L398" s="66"/>
      <c r="M398" s="181"/>
      <c r="N398" s="51" t="str">
        <f t="shared" si="18"/>
        <v/>
      </c>
      <c r="O398" s="52" t="str">
        <f t="shared" si="17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66"/>
      <c r="C399" s="167"/>
      <c r="D399" s="160"/>
      <c r="E399" s="160"/>
      <c r="F399" s="43"/>
      <c r="G399" s="200"/>
      <c r="H399" s="201"/>
      <c r="I399" s="202"/>
      <c r="J399" s="58"/>
      <c r="K399" s="48"/>
      <c r="L399" s="66"/>
      <c r="M399" s="181"/>
      <c r="N399" s="51" t="str">
        <f t="shared" si="18"/>
        <v/>
      </c>
      <c r="O399" s="52" t="str">
        <f t="shared" si="17"/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66"/>
      <c r="C400" s="167"/>
      <c r="D400" s="160"/>
      <c r="E400" s="160"/>
      <c r="F400" s="43"/>
      <c r="G400" s="200"/>
      <c r="H400" s="201"/>
      <c r="I400" s="202"/>
      <c r="J400" s="58"/>
      <c r="K400" s="48"/>
      <c r="L400" s="66"/>
      <c r="M400" s="181"/>
      <c r="N400" s="51" t="str">
        <f t="shared" si="18"/>
        <v/>
      </c>
      <c r="O400" s="52" t="str">
        <f t="shared" si="17"/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66"/>
      <c r="C401" s="167"/>
      <c r="D401" s="160"/>
      <c r="E401" s="160"/>
      <c r="F401" s="43"/>
      <c r="G401" s="200"/>
      <c r="H401" s="201"/>
      <c r="I401" s="202"/>
      <c r="J401" s="58"/>
      <c r="K401" s="48"/>
      <c r="L401" s="66"/>
      <c r="M401" s="181"/>
      <c r="N401" s="51" t="str">
        <f t="shared" si="18"/>
        <v/>
      </c>
      <c r="O401" s="52" t="str">
        <f t="shared" ref="O401:O431" si="19">IF(COUNTIF(I385,"*vale*"),MID(I385,5,70),"")</f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66"/>
      <c r="C402" s="167"/>
      <c r="D402" s="160"/>
      <c r="E402" s="160"/>
      <c r="F402" s="43"/>
      <c r="G402" s="200"/>
      <c r="H402" s="201"/>
      <c r="I402" s="202"/>
      <c r="J402" s="203">
        <f>SUM(J6:J401)</f>
        <v>26222371</v>
      </c>
      <c r="K402" s="48"/>
      <c r="L402" s="66"/>
      <c r="M402" s="181"/>
      <c r="N402" s="51" t="str">
        <f t="shared" si="18"/>
        <v/>
      </c>
      <c r="O402" s="52" t="str">
        <f t="shared" si="19"/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66"/>
      <c r="C403" s="167"/>
      <c r="D403" s="160"/>
      <c r="E403" s="160"/>
      <c r="F403" s="43"/>
      <c r="G403" s="200"/>
      <c r="H403" s="204"/>
      <c r="I403" s="205"/>
      <c r="J403" s="160"/>
      <c r="K403" s="48"/>
      <c r="L403" s="66"/>
      <c r="M403" s="181"/>
      <c r="N403" s="51" t="str">
        <f t="shared" si="18"/>
        <v/>
      </c>
      <c r="O403" s="52" t="str">
        <f t="shared" si="19"/>
        <v/>
      </c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66"/>
      <c r="C404" s="167"/>
      <c r="D404" s="160"/>
      <c r="E404" s="160"/>
      <c r="F404" s="43"/>
      <c r="G404" s="200"/>
      <c r="H404" s="206"/>
      <c r="I404" s="207"/>
      <c r="J404" s="208"/>
      <c r="K404" s="48"/>
      <c r="L404" s="66"/>
      <c r="M404" s="181"/>
      <c r="N404" s="51" t="str">
        <f t="shared" si="18"/>
        <v/>
      </c>
      <c r="O404" s="52" t="str">
        <f t="shared" si="19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66"/>
      <c r="C405" s="167"/>
      <c r="D405" s="160"/>
      <c r="E405" s="160"/>
      <c r="F405" s="43"/>
      <c r="G405" s="209"/>
      <c r="H405" s="210"/>
      <c r="I405" s="211">
        <f>E70-J402-L433</f>
        <v>1518142.28</v>
      </c>
      <c r="J405" s="160"/>
      <c r="K405" s="48"/>
      <c r="L405" s="66"/>
      <c r="M405" s="181"/>
      <c r="N405" s="51" t="str">
        <f t="shared" si="18"/>
        <v/>
      </c>
      <c r="O405" s="52" t="str">
        <f t="shared" si="19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66"/>
      <c r="C406" s="167"/>
      <c r="D406" s="160"/>
      <c r="E406" s="160"/>
      <c r="F406" s="43"/>
      <c r="G406" s="200"/>
      <c r="H406" s="212"/>
      <c r="I406" s="207"/>
      <c r="J406" s="160"/>
      <c r="K406" s="48"/>
      <c r="L406" s="66"/>
      <c r="M406" s="181"/>
      <c r="N406" s="51" t="str">
        <f t="shared" si="18"/>
        <v/>
      </c>
      <c r="O406" s="52" t="str">
        <f t="shared" si="19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66"/>
      <c r="C407" s="167"/>
      <c r="D407" s="160"/>
      <c r="E407" s="160"/>
      <c r="F407" s="43"/>
      <c r="G407" s="213"/>
      <c r="H407" s="212"/>
      <c r="I407" s="207"/>
      <c r="J407" s="160"/>
      <c r="K407" s="48"/>
      <c r="L407" s="66"/>
      <c r="M407" s="181"/>
      <c r="N407" s="51" t="str">
        <f t="shared" si="18"/>
        <v/>
      </c>
      <c r="O407" s="52" t="str">
        <f t="shared" si="19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66"/>
      <c r="C408" s="167"/>
      <c r="D408" s="160"/>
      <c r="E408" s="160"/>
      <c r="F408" s="43"/>
      <c r="G408" s="213"/>
      <c r="H408" s="212"/>
      <c r="I408" s="207"/>
      <c r="J408" s="160"/>
      <c r="K408" s="48"/>
      <c r="L408" s="66"/>
      <c r="M408" s="181"/>
      <c r="N408" s="51" t="str">
        <f t="shared" si="18"/>
        <v/>
      </c>
      <c r="O408" s="52" t="str">
        <f t="shared" si="19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66"/>
      <c r="C409" s="167"/>
      <c r="D409" s="160"/>
      <c r="E409" s="160"/>
      <c r="F409" s="43"/>
      <c r="G409" s="213"/>
      <c r="H409" s="212"/>
      <c r="I409" s="207"/>
      <c r="J409" s="160"/>
      <c r="K409" s="48"/>
      <c r="L409" s="66"/>
      <c r="M409" s="181"/>
      <c r="N409" s="51" t="str">
        <f t="shared" si="18"/>
        <v/>
      </c>
      <c r="O409" s="52" t="str">
        <f t="shared" si="19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66"/>
      <c r="C410" s="167"/>
      <c r="D410" s="160"/>
      <c r="E410" s="160"/>
      <c r="F410" s="43"/>
      <c r="G410" s="213"/>
      <c r="H410" s="212"/>
      <c r="I410" s="207"/>
      <c r="J410" s="160"/>
      <c r="K410" s="48"/>
      <c r="L410" s="66"/>
      <c r="M410" s="181"/>
      <c r="N410" s="51" t="str">
        <f t="shared" si="18"/>
        <v/>
      </c>
      <c r="O410" s="52" t="str">
        <f t="shared" si="19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66"/>
      <c r="C411" s="167"/>
      <c r="D411" s="160"/>
      <c r="E411" s="160"/>
      <c r="F411" s="43"/>
      <c r="G411" s="213"/>
      <c r="H411" s="212"/>
      <c r="I411" s="207"/>
      <c r="J411" s="160"/>
      <c r="K411" s="48"/>
      <c r="L411" s="66"/>
      <c r="M411" s="181"/>
      <c r="N411" s="51" t="str">
        <f t="shared" si="18"/>
        <v/>
      </c>
      <c r="O411" s="52" t="str">
        <f t="shared" si="19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66"/>
      <c r="C412" s="167"/>
      <c r="D412" s="160"/>
      <c r="E412" s="160"/>
      <c r="F412" s="43"/>
      <c r="G412" s="213"/>
      <c r="H412" s="212"/>
      <c r="I412" s="207"/>
      <c r="J412" s="160"/>
      <c r="K412" s="48"/>
      <c r="L412" s="66"/>
      <c r="M412" s="181"/>
      <c r="N412" s="51" t="str">
        <f t="shared" si="18"/>
        <v/>
      </c>
      <c r="O412" s="52" t="str">
        <f t="shared" si="19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66"/>
      <c r="C413" s="167"/>
      <c r="D413" s="160"/>
      <c r="E413" s="160"/>
      <c r="F413" s="43"/>
      <c r="G413" s="213"/>
      <c r="H413" s="212"/>
      <c r="I413" s="207"/>
      <c r="J413" s="160"/>
      <c r="K413" s="48"/>
      <c r="L413" s="66"/>
      <c r="M413" s="181"/>
      <c r="N413" s="51" t="str">
        <f t="shared" si="18"/>
        <v/>
      </c>
      <c r="O413" s="52" t="str">
        <f t="shared" si="19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66"/>
      <c r="C414" s="167"/>
      <c r="D414" s="160"/>
      <c r="E414" s="160"/>
      <c r="F414" s="43"/>
      <c r="G414" s="213"/>
      <c r="H414" s="212"/>
      <c r="I414" s="207"/>
      <c r="J414" s="160"/>
      <c r="K414" s="48"/>
      <c r="L414" s="66"/>
      <c r="M414" s="181"/>
      <c r="N414" s="51" t="str">
        <f t="shared" si="18"/>
        <v/>
      </c>
      <c r="O414" s="52" t="str">
        <f t="shared" si="19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66"/>
      <c r="C415" s="167"/>
      <c r="D415" s="160"/>
      <c r="E415" s="160"/>
      <c r="F415" s="43"/>
      <c r="G415" s="213"/>
      <c r="H415" s="212"/>
      <c r="I415" s="207"/>
      <c r="J415" s="160"/>
      <c r="K415" s="48"/>
      <c r="L415" s="66"/>
      <c r="M415" s="181"/>
      <c r="N415" s="51" t="str">
        <f t="shared" si="18"/>
        <v/>
      </c>
      <c r="O415" s="52" t="str">
        <f t="shared" si="19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66"/>
      <c r="C416" s="167"/>
      <c r="D416" s="160"/>
      <c r="E416" s="160"/>
      <c r="F416" s="43"/>
      <c r="G416" s="213"/>
      <c r="H416" s="212"/>
      <c r="I416" s="207"/>
      <c r="J416" s="160"/>
      <c r="K416" s="48"/>
      <c r="L416" s="66"/>
      <c r="M416" s="181"/>
      <c r="N416" s="51" t="str">
        <f t="shared" si="18"/>
        <v/>
      </c>
      <c r="O416" s="52" t="str">
        <f t="shared" si="19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66"/>
      <c r="C417" s="167"/>
      <c r="D417" s="160"/>
      <c r="E417" s="160"/>
      <c r="F417" s="43"/>
      <c r="G417" s="213"/>
      <c r="H417" s="212"/>
      <c r="I417" s="207"/>
      <c r="J417" s="160"/>
      <c r="K417" s="48"/>
      <c r="L417" s="66"/>
      <c r="M417" s="181"/>
      <c r="N417" s="51" t="str">
        <f t="shared" si="18"/>
        <v/>
      </c>
      <c r="O417" s="52" t="str">
        <f t="shared" si="19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66"/>
      <c r="C418" s="167"/>
      <c r="D418" s="160"/>
      <c r="E418" s="160"/>
      <c r="F418" s="43"/>
      <c r="G418" s="213"/>
      <c r="H418" s="212"/>
      <c r="I418" s="207"/>
      <c r="J418" s="160"/>
      <c r="K418" s="48"/>
      <c r="L418" s="66"/>
      <c r="M418" s="181"/>
      <c r="N418" s="51" t="str">
        <f t="shared" ref="N418:N432" si="20">IF(COUNTIF(F418,"*vale*"),G402,"")</f>
        <v/>
      </c>
      <c r="O418" s="52" t="str">
        <f t="shared" si="19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66"/>
      <c r="C419" s="167"/>
      <c r="D419" s="160"/>
      <c r="E419" s="160"/>
      <c r="F419" s="43"/>
      <c r="G419" s="213"/>
      <c r="H419" s="212"/>
      <c r="I419" s="207"/>
      <c r="J419" s="160"/>
      <c r="K419" s="214"/>
      <c r="L419" s="66"/>
      <c r="M419" s="181"/>
      <c r="N419" s="51" t="str">
        <f t="shared" si="20"/>
        <v/>
      </c>
      <c r="O419" s="52" t="str">
        <f t="shared" si="19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66"/>
      <c r="C420" s="167"/>
      <c r="D420" s="160"/>
      <c r="E420" s="160"/>
      <c r="F420" s="43"/>
      <c r="G420" s="213"/>
      <c r="H420" s="212"/>
      <c r="I420" s="207"/>
      <c r="J420" s="160"/>
      <c r="K420" s="160"/>
      <c r="L420" s="66"/>
      <c r="M420" s="181"/>
      <c r="N420" s="51" t="str">
        <f t="shared" si="20"/>
        <v/>
      </c>
      <c r="O420" s="52" t="str">
        <f t="shared" si="19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66"/>
      <c r="C421" s="167"/>
      <c r="D421" s="160"/>
      <c r="E421" s="160"/>
      <c r="F421" s="43"/>
      <c r="G421" s="213"/>
      <c r="H421" s="212"/>
      <c r="I421" s="207"/>
      <c r="J421" s="160"/>
      <c r="K421" s="208"/>
      <c r="L421" s="66"/>
      <c r="M421" s="181"/>
      <c r="N421" s="51" t="str">
        <f t="shared" si="20"/>
        <v/>
      </c>
      <c r="O421" s="52" t="str">
        <f t="shared" si="19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66"/>
      <c r="C422" s="167"/>
      <c r="D422" s="160"/>
      <c r="E422" s="160"/>
      <c r="F422" s="43"/>
      <c r="G422" s="213"/>
      <c r="H422" s="212"/>
      <c r="I422" s="207"/>
      <c r="J422" s="160"/>
      <c r="K422" s="160"/>
      <c r="L422" s="66"/>
      <c r="M422" s="181"/>
      <c r="N422" s="51" t="str">
        <f t="shared" si="20"/>
        <v/>
      </c>
      <c r="O422" s="52" t="str">
        <f t="shared" si="19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66"/>
      <c r="C423" s="167"/>
      <c r="D423" s="160"/>
      <c r="E423" s="160"/>
      <c r="F423" s="43"/>
      <c r="G423" s="213"/>
      <c r="H423" s="212"/>
      <c r="I423" s="207"/>
      <c r="J423" s="160"/>
      <c r="K423" s="160"/>
      <c r="L423" s="66"/>
      <c r="M423" s="181"/>
      <c r="N423" s="51" t="str">
        <f t="shared" si="20"/>
        <v/>
      </c>
      <c r="O423" s="52" t="str">
        <f t="shared" si="19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66"/>
      <c r="C424" s="167"/>
      <c r="D424" s="160"/>
      <c r="E424" s="160"/>
      <c r="F424" s="43"/>
      <c r="G424" s="213"/>
      <c r="H424" s="212"/>
      <c r="I424" s="207"/>
      <c r="J424" s="160"/>
      <c r="K424" s="160"/>
      <c r="L424" s="66"/>
      <c r="M424" s="181"/>
      <c r="N424" s="51" t="str">
        <f t="shared" si="20"/>
        <v/>
      </c>
      <c r="O424" s="52" t="str">
        <f t="shared" si="19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66"/>
      <c r="C425" s="167"/>
      <c r="D425" s="160"/>
      <c r="E425" s="160"/>
      <c r="F425" s="43"/>
      <c r="G425" s="213"/>
      <c r="H425" s="212"/>
      <c r="I425" s="207"/>
      <c r="J425" s="160"/>
      <c r="K425" s="160"/>
      <c r="L425" s="66"/>
      <c r="M425" s="181"/>
      <c r="N425" s="51" t="str">
        <f t="shared" si="20"/>
        <v/>
      </c>
      <c r="O425" s="52" t="str">
        <f t="shared" si="19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66"/>
      <c r="C426" s="167"/>
      <c r="D426" s="160"/>
      <c r="E426" s="160"/>
      <c r="F426" s="43"/>
      <c r="G426" s="213"/>
      <c r="H426" s="212"/>
      <c r="I426" s="207"/>
      <c r="J426" s="160"/>
      <c r="K426" s="160"/>
      <c r="L426" s="66"/>
      <c r="M426" s="181"/>
      <c r="N426" s="51" t="str">
        <f t="shared" si="20"/>
        <v/>
      </c>
      <c r="O426" s="52" t="str">
        <f t="shared" si="19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66"/>
      <c r="C427" s="167"/>
      <c r="D427" s="160"/>
      <c r="E427" s="160"/>
      <c r="F427" s="43"/>
      <c r="G427" s="213"/>
      <c r="H427" s="212"/>
      <c r="I427" s="207"/>
      <c r="J427" s="160"/>
      <c r="K427" s="160"/>
      <c r="L427" s="66"/>
      <c r="M427" s="181"/>
      <c r="N427" s="51" t="str">
        <f t="shared" si="20"/>
        <v/>
      </c>
      <c r="O427" s="52" t="str">
        <f t="shared" si="19"/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66"/>
      <c r="C428" s="167"/>
      <c r="D428" s="160"/>
      <c r="E428" s="160"/>
      <c r="F428" s="43"/>
      <c r="G428" s="213"/>
      <c r="H428" s="212"/>
      <c r="I428" s="207"/>
      <c r="J428" s="160"/>
      <c r="K428" s="160"/>
      <c r="L428" s="66"/>
      <c r="M428" s="181"/>
      <c r="N428" s="51" t="str">
        <f t="shared" si="20"/>
        <v/>
      </c>
      <c r="O428" s="52" t="str">
        <f t="shared" si="19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66"/>
      <c r="C429" s="167"/>
      <c r="D429" s="160"/>
      <c r="E429" s="160"/>
      <c r="F429" s="43"/>
      <c r="G429" s="213"/>
      <c r="H429" s="212"/>
      <c r="I429" s="207"/>
      <c r="J429" s="160"/>
      <c r="K429" s="160"/>
      <c r="L429" s="66"/>
      <c r="M429" s="181"/>
      <c r="N429" s="51" t="str">
        <f t="shared" si="20"/>
        <v/>
      </c>
      <c r="O429" s="52" t="str">
        <f t="shared" si="19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66"/>
      <c r="C430" s="167"/>
      <c r="D430" s="160"/>
      <c r="E430" s="160"/>
      <c r="F430" s="43"/>
      <c r="G430" s="213"/>
      <c r="H430" s="212"/>
      <c r="I430" s="207"/>
      <c r="J430" s="160"/>
      <c r="K430" s="160"/>
      <c r="L430" s="66"/>
      <c r="M430" s="181"/>
      <c r="N430" s="51" t="str">
        <f t="shared" si="20"/>
        <v/>
      </c>
      <c r="O430" s="52" t="str">
        <f t="shared" si="19"/>
        <v/>
      </c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66"/>
      <c r="C431" s="167"/>
      <c r="D431" s="160"/>
      <c r="E431" s="160"/>
      <c r="F431" s="43"/>
      <c r="G431" s="213"/>
      <c r="H431" s="212"/>
      <c r="I431" s="207"/>
      <c r="J431" s="160"/>
      <c r="K431" s="160"/>
      <c r="L431" s="66"/>
      <c r="M431" s="181"/>
      <c r="N431" s="51" t="str">
        <f t="shared" si="20"/>
        <v/>
      </c>
      <c r="O431" s="52" t="str">
        <f t="shared" si="19"/>
        <v/>
      </c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66"/>
      <c r="C432" s="167"/>
      <c r="D432" s="160"/>
      <c r="E432" s="160"/>
      <c r="F432" s="43"/>
      <c r="G432" s="213"/>
      <c r="H432" s="212"/>
      <c r="I432" s="207"/>
      <c r="J432" s="160"/>
      <c r="K432" s="160"/>
      <c r="L432" s="215"/>
      <c r="M432" s="160"/>
      <c r="N432" s="216" t="str">
        <f t="shared" si="20"/>
        <v/>
      </c>
      <c r="O432" s="37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66"/>
      <c r="C433" s="167"/>
      <c r="D433" s="160"/>
      <c r="E433" s="160"/>
      <c r="F433" s="43"/>
      <c r="G433" s="213"/>
      <c r="H433" s="212"/>
      <c r="I433" s="207"/>
      <c r="J433" s="160"/>
      <c r="K433" s="160"/>
      <c r="L433" s="215">
        <f t="shared" ref="L433:M433" si="21">SUM(L6:L431)</f>
        <v>661540</v>
      </c>
      <c r="M433" s="167">
        <f t="shared" si="21"/>
        <v>0</v>
      </c>
      <c r="N433" s="217">
        <f>SUM(N6:N429)</f>
        <v>1855500</v>
      </c>
      <c r="O433" s="3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66"/>
      <c r="C434" s="167"/>
      <c r="D434" s="160"/>
      <c r="E434" s="160"/>
      <c r="F434" s="43"/>
      <c r="G434" s="213"/>
      <c r="H434" s="212"/>
      <c r="I434" s="207"/>
      <c r="J434" s="160"/>
      <c r="K434" s="160"/>
      <c r="L434" s="215"/>
      <c r="M434" s="160"/>
      <c r="N434" s="216" t="str">
        <f t="shared" ref="N434:N489" si="22">IF(COUNTIF(F434,"*vale*"),G418,"")</f>
        <v/>
      </c>
      <c r="O434" s="3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66"/>
      <c r="C435" s="167"/>
      <c r="D435" s="160"/>
      <c r="E435" s="160"/>
      <c r="F435" s="43"/>
      <c r="G435" s="213"/>
      <c r="H435" s="212"/>
      <c r="I435" s="207"/>
      <c r="J435" s="160"/>
      <c r="K435" s="160"/>
      <c r="L435" s="215"/>
      <c r="M435" s="160"/>
      <c r="N435" s="216" t="str">
        <f t="shared" si="22"/>
        <v/>
      </c>
      <c r="O435" s="3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66"/>
      <c r="C436" s="167"/>
      <c r="D436" s="160"/>
      <c r="E436" s="160"/>
      <c r="F436" s="43"/>
      <c r="G436" s="213"/>
      <c r="H436" s="212"/>
      <c r="I436" s="207"/>
      <c r="J436" s="160"/>
      <c r="K436" s="160"/>
      <c r="L436" s="215"/>
      <c r="M436" s="160"/>
      <c r="N436" s="216" t="str">
        <f t="shared" si="22"/>
        <v/>
      </c>
      <c r="O436" s="3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66"/>
      <c r="C437" s="167"/>
      <c r="D437" s="160"/>
      <c r="E437" s="160"/>
      <c r="F437" s="43"/>
      <c r="G437" s="213"/>
      <c r="H437" s="212"/>
      <c r="I437" s="207"/>
      <c r="J437" s="160"/>
      <c r="K437" s="160"/>
      <c r="L437" s="215"/>
      <c r="M437" s="160"/>
      <c r="N437" s="216" t="str">
        <f t="shared" si="22"/>
        <v/>
      </c>
      <c r="O437" s="3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66"/>
      <c r="C438" s="167"/>
      <c r="D438" s="160"/>
      <c r="E438" s="160"/>
      <c r="F438" s="43"/>
      <c r="G438" s="213"/>
      <c r="H438" s="212"/>
      <c r="I438" s="207"/>
      <c r="J438" s="160"/>
      <c r="K438" s="160"/>
      <c r="L438" s="215"/>
      <c r="M438" s="160"/>
      <c r="N438" s="216" t="str">
        <f t="shared" si="22"/>
        <v/>
      </c>
      <c r="O438" s="3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66"/>
      <c r="C439" s="167"/>
      <c r="D439" s="160"/>
      <c r="E439" s="160"/>
      <c r="F439" s="43"/>
      <c r="G439" s="213"/>
      <c r="H439" s="212"/>
      <c r="I439" s="207"/>
      <c r="J439" s="160"/>
      <c r="K439" s="160"/>
      <c r="L439" s="215"/>
      <c r="M439" s="160"/>
      <c r="N439" s="216" t="str">
        <f t="shared" si="22"/>
        <v/>
      </c>
      <c r="O439" s="3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66"/>
      <c r="C440" s="167"/>
      <c r="D440" s="160"/>
      <c r="E440" s="160"/>
      <c r="F440" s="43"/>
      <c r="G440" s="213"/>
      <c r="H440" s="212"/>
      <c r="I440" s="207"/>
      <c r="J440" s="160"/>
      <c r="K440" s="160"/>
      <c r="L440" s="215"/>
      <c r="M440" s="160"/>
      <c r="N440" s="216" t="str">
        <f t="shared" si="22"/>
        <v/>
      </c>
      <c r="O440" s="3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66"/>
      <c r="C441" s="167"/>
      <c r="D441" s="160"/>
      <c r="E441" s="160"/>
      <c r="F441" s="43"/>
      <c r="G441" s="213"/>
      <c r="H441" s="212"/>
      <c r="I441" s="207"/>
      <c r="J441" s="160"/>
      <c r="K441" s="160"/>
      <c r="L441" s="215"/>
      <c r="M441" s="160"/>
      <c r="N441" s="216" t="str">
        <f t="shared" si="22"/>
        <v/>
      </c>
      <c r="O441" s="3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66"/>
      <c r="C442" s="167"/>
      <c r="D442" s="160"/>
      <c r="E442" s="160"/>
      <c r="F442" s="43"/>
      <c r="G442" s="213"/>
      <c r="H442" s="212"/>
      <c r="I442" s="207"/>
      <c r="J442" s="160"/>
      <c r="K442" s="160"/>
      <c r="L442" s="215"/>
      <c r="M442" s="160"/>
      <c r="N442" s="216" t="str">
        <f t="shared" si="22"/>
        <v/>
      </c>
      <c r="O442" s="3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66"/>
      <c r="C443" s="167"/>
      <c r="D443" s="160"/>
      <c r="E443" s="160"/>
      <c r="F443" s="43"/>
      <c r="G443" s="213"/>
      <c r="H443" s="212"/>
      <c r="I443" s="207"/>
      <c r="J443" s="160"/>
      <c r="K443" s="160"/>
      <c r="L443" s="215"/>
      <c r="M443" s="160"/>
      <c r="N443" s="216" t="str">
        <f t="shared" si="22"/>
        <v/>
      </c>
      <c r="O443" s="3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66"/>
      <c r="C444" s="167"/>
      <c r="D444" s="160"/>
      <c r="E444" s="160"/>
      <c r="F444" s="43"/>
      <c r="G444" s="213"/>
      <c r="H444" s="212"/>
      <c r="I444" s="207"/>
      <c r="J444" s="160"/>
      <c r="K444" s="160"/>
      <c r="L444" s="215"/>
      <c r="M444" s="160"/>
      <c r="N444" s="216" t="str">
        <f t="shared" si="22"/>
        <v/>
      </c>
      <c r="O444" s="3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66"/>
      <c r="C445" s="167"/>
      <c r="D445" s="160"/>
      <c r="E445" s="160"/>
      <c r="F445" s="43"/>
      <c r="G445" s="213"/>
      <c r="H445" s="212"/>
      <c r="I445" s="207"/>
      <c r="J445" s="160"/>
      <c r="K445" s="160"/>
      <c r="L445" s="215"/>
      <c r="M445" s="160"/>
      <c r="N445" s="216" t="str">
        <f t="shared" si="22"/>
        <v/>
      </c>
      <c r="O445" s="3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66"/>
      <c r="C446" s="167"/>
      <c r="D446" s="160"/>
      <c r="E446" s="160"/>
      <c r="F446" s="43"/>
      <c r="G446" s="213"/>
      <c r="H446" s="212"/>
      <c r="I446" s="207"/>
      <c r="J446" s="160"/>
      <c r="K446" s="160"/>
      <c r="L446" s="215"/>
      <c r="M446" s="160"/>
      <c r="N446" s="216" t="str">
        <f t="shared" si="22"/>
        <v/>
      </c>
      <c r="O446" s="3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66"/>
      <c r="C447" s="167"/>
      <c r="D447" s="160"/>
      <c r="E447" s="160"/>
      <c r="F447" s="43"/>
      <c r="G447" s="213"/>
      <c r="H447" s="212"/>
      <c r="I447" s="207"/>
      <c r="J447" s="160"/>
      <c r="K447" s="160"/>
      <c r="L447" s="215"/>
      <c r="M447" s="160"/>
      <c r="N447" s="216" t="str">
        <f t="shared" si="22"/>
        <v/>
      </c>
      <c r="O447" s="3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66"/>
      <c r="C448" s="167"/>
      <c r="D448" s="160"/>
      <c r="E448" s="160"/>
      <c r="F448" s="43"/>
      <c r="G448" s="213"/>
      <c r="H448" s="212"/>
      <c r="I448" s="207"/>
      <c r="J448" s="160"/>
      <c r="K448" s="160"/>
      <c r="L448" s="215"/>
      <c r="M448" s="160"/>
      <c r="N448" s="216" t="str">
        <f t="shared" si="22"/>
        <v/>
      </c>
      <c r="O448" s="3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66"/>
      <c r="C449" s="167"/>
      <c r="D449" s="160"/>
      <c r="E449" s="160"/>
      <c r="F449" s="43"/>
      <c r="G449" s="213"/>
      <c r="H449" s="212"/>
      <c r="I449" s="207"/>
      <c r="J449" s="160"/>
      <c r="K449" s="160"/>
      <c r="L449" s="215"/>
      <c r="M449" s="160"/>
      <c r="N449" s="216" t="str">
        <f t="shared" si="22"/>
        <v/>
      </c>
      <c r="O449" s="3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66"/>
      <c r="C450" s="167"/>
      <c r="D450" s="160"/>
      <c r="E450" s="160"/>
      <c r="F450" s="43"/>
      <c r="G450" s="213"/>
      <c r="H450" s="212"/>
      <c r="I450" s="207"/>
      <c r="J450" s="160"/>
      <c r="K450" s="160"/>
      <c r="L450" s="215"/>
      <c r="M450" s="160"/>
      <c r="N450" s="216" t="str">
        <f t="shared" si="22"/>
        <v/>
      </c>
      <c r="O450" s="3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66"/>
      <c r="C451" s="167"/>
      <c r="D451" s="160"/>
      <c r="E451" s="160"/>
      <c r="F451" s="43"/>
      <c r="G451" s="213"/>
      <c r="H451" s="212"/>
      <c r="I451" s="207"/>
      <c r="J451" s="160"/>
      <c r="K451" s="160"/>
      <c r="L451" s="215"/>
      <c r="M451" s="160"/>
      <c r="N451" s="216" t="str">
        <f t="shared" si="22"/>
        <v/>
      </c>
      <c r="O451" s="3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66"/>
      <c r="C452" s="167"/>
      <c r="D452" s="160"/>
      <c r="E452" s="160"/>
      <c r="F452" s="43"/>
      <c r="G452" s="213"/>
      <c r="H452" s="212"/>
      <c r="I452" s="207"/>
      <c r="J452" s="160"/>
      <c r="K452" s="160"/>
      <c r="L452" s="215"/>
      <c r="M452" s="160"/>
      <c r="N452" s="216" t="str">
        <f t="shared" si="22"/>
        <v/>
      </c>
      <c r="O452" s="3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66"/>
      <c r="C453" s="167"/>
      <c r="D453" s="160"/>
      <c r="E453" s="160"/>
      <c r="F453" s="43"/>
      <c r="G453" s="213"/>
      <c r="H453" s="212"/>
      <c r="I453" s="207"/>
      <c r="J453" s="160"/>
      <c r="K453" s="160"/>
      <c r="L453" s="215"/>
      <c r="M453" s="160"/>
      <c r="N453" s="216" t="str">
        <f t="shared" si="22"/>
        <v/>
      </c>
      <c r="O453" s="3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66"/>
      <c r="C454" s="167"/>
      <c r="D454" s="160"/>
      <c r="E454" s="160"/>
      <c r="F454" s="43"/>
      <c r="G454" s="213"/>
      <c r="H454" s="212"/>
      <c r="I454" s="207"/>
      <c r="J454" s="160"/>
      <c r="K454" s="160"/>
      <c r="L454" s="215"/>
      <c r="M454" s="160"/>
      <c r="N454" s="216" t="str">
        <f t="shared" si="22"/>
        <v/>
      </c>
      <c r="O454" s="3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66"/>
      <c r="C455" s="167"/>
      <c r="D455" s="160"/>
      <c r="E455" s="160"/>
      <c r="F455" s="43"/>
      <c r="G455" s="213"/>
      <c r="H455" s="212"/>
      <c r="I455" s="207"/>
      <c r="J455" s="160"/>
      <c r="K455" s="160"/>
      <c r="L455" s="215"/>
      <c r="M455" s="160"/>
      <c r="N455" s="216" t="str">
        <f t="shared" si="22"/>
        <v/>
      </c>
      <c r="O455" s="3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66"/>
      <c r="C456" s="167"/>
      <c r="D456" s="160"/>
      <c r="E456" s="160"/>
      <c r="F456" s="43"/>
      <c r="G456" s="213"/>
      <c r="H456" s="212"/>
      <c r="I456" s="207"/>
      <c r="J456" s="160"/>
      <c r="K456" s="160"/>
      <c r="L456" s="215"/>
      <c r="M456" s="160"/>
      <c r="N456" s="216" t="str">
        <f t="shared" si="22"/>
        <v/>
      </c>
      <c r="O456" s="3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66"/>
      <c r="C457" s="167"/>
      <c r="D457" s="160"/>
      <c r="E457" s="160"/>
      <c r="F457" s="43"/>
      <c r="G457" s="213"/>
      <c r="H457" s="212"/>
      <c r="I457" s="207"/>
      <c r="J457" s="160"/>
      <c r="K457" s="160"/>
      <c r="L457" s="215"/>
      <c r="M457" s="160"/>
      <c r="N457" s="216" t="str">
        <f t="shared" si="22"/>
        <v/>
      </c>
      <c r="O457" s="3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66"/>
      <c r="C458" s="167"/>
      <c r="D458" s="160"/>
      <c r="E458" s="160"/>
      <c r="F458" s="43"/>
      <c r="G458" s="213"/>
      <c r="H458" s="212"/>
      <c r="I458" s="207"/>
      <c r="J458" s="160"/>
      <c r="K458" s="160"/>
      <c r="L458" s="215"/>
      <c r="M458" s="160"/>
      <c r="N458" s="216" t="str">
        <f t="shared" si="22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66"/>
      <c r="C459" s="167"/>
      <c r="D459" s="160"/>
      <c r="E459" s="160"/>
      <c r="F459" s="43"/>
      <c r="G459" s="213"/>
      <c r="H459" s="212"/>
      <c r="I459" s="207"/>
      <c r="J459" s="160"/>
      <c r="K459" s="160"/>
      <c r="L459" s="215"/>
      <c r="M459" s="160"/>
      <c r="N459" s="216" t="str">
        <f t="shared" si="22"/>
        <v/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66"/>
      <c r="C460" s="167"/>
      <c r="D460" s="160"/>
      <c r="E460" s="160"/>
      <c r="F460" s="43"/>
      <c r="G460" s="213"/>
      <c r="H460" s="212"/>
      <c r="I460" s="207"/>
      <c r="J460" s="160"/>
      <c r="K460" s="160"/>
      <c r="L460" s="215"/>
      <c r="M460" s="160"/>
      <c r="N460" s="216" t="str">
        <f t="shared" si="22"/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66"/>
      <c r="C461" s="167"/>
      <c r="D461" s="160"/>
      <c r="E461" s="160"/>
      <c r="F461" s="43"/>
      <c r="G461" s="213"/>
      <c r="H461" s="212"/>
      <c r="I461" s="207"/>
      <c r="J461" s="160"/>
      <c r="K461" s="160"/>
      <c r="L461" s="215"/>
      <c r="M461" s="160"/>
      <c r="N461" s="216" t="str">
        <f t="shared" si="22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66"/>
      <c r="C462" s="167"/>
      <c r="D462" s="160"/>
      <c r="E462" s="160"/>
      <c r="F462" s="43"/>
      <c r="G462" s="213"/>
      <c r="H462" s="212"/>
      <c r="I462" s="207"/>
      <c r="J462" s="160"/>
      <c r="K462" s="160"/>
      <c r="L462" s="215"/>
      <c r="M462" s="160"/>
      <c r="N462" s="216" t="str">
        <f t="shared" si="22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66"/>
      <c r="C463" s="167"/>
      <c r="D463" s="160"/>
      <c r="E463" s="160"/>
      <c r="F463" s="43"/>
      <c r="G463" s="213"/>
      <c r="H463" s="212"/>
      <c r="I463" s="207"/>
      <c r="J463" s="160"/>
      <c r="K463" s="160"/>
      <c r="L463" s="215"/>
      <c r="M463" s="160"/>
      <c r="N463" s="216" t="str">
        <f t="shared" si="22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66"/>
      <c r="C464" s="167"/>
      <c r="D464" s="160"/>
      <c r="E464" s="160"/>
      <c r="F464" s="43"/>
      <c r="G464" s="213"/>
      <c r="H464" s="212"/>
      <c r="I464" s="207"/>
      <c r="J464" s="160"/>
      <c r="K464" s="160"/>
      <c r="L464" s="215"/>
      <c r="M464" s="160"/>
      <c r="N464" s="216" t="str">
        <f t="shared" si="22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66"/>
      <c r="C465" s="167"/>
      <c r="D465" s="160"/>
      <c r="E465" s="160"/>
      <c r="F465" s="43"/>
      <c r="G465" s="213"/>
      <c r="H465" s="212"/>
      <c r="I465" s="207"/>
      <c r="J465" s="160"/>
      <c r="K465" s="160"/>
      <c r="L465" s="215"/>
      <c r="M465" s="160"/>
      <c r="N465" s="216" t="str">
        <f t="shared" si="22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66"/>
      <c r="C466" s="167"/>
      <c r="D466" s="160"/>
      <c r="E466" s="160"/>
      <c r="F466" s="43"/>
      <c r="G466" s="213"/>
      <c r="H466" s="212"/>
      <c r="I466" s="207"/>
      <c r="J466" s="160"/>
      <c r="K466" s="160"/>
      <c r="L466" s="215"/>
      <c r="M466" s="160"/>
      <c r="N466" s="216" t="str">
        <f t="shared" si="22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66"/>
      <c r="C467" s="167"/>
      <c r="D467" s="160"/>
      <c r="E467" s="160"/>
      <c r="F467" s="43"/>
      <c r="G467" s="213"/>
      <c r="H467" s="212"/>
      <c r="I467" s="207"/>
      <c r="J467" s="160"/>
      <c r="K467" s="160"/>
      <c r="L467" s="215"/>
      <c r="M467" s="160"/>
      <c r="N467" s="216" t="str">
        <f t="shared" si="22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66"/>
      <c r="C468" s="167"/>
      <c r="D468" s="160"/>
      <c r="E468" s="160"/>
      <c r="F468" s="43"/>
      <c r="G468" s="213"/>
      <c r="H468" s="212"/>
      <c r="I468" s="207"/>
      <c r="J468" s="160"/>
      <c r="K468" s="160"/>
      <c r="L468" s="215"/>
      <c r="M468" s="160"/>
      <c r="N468" s="216" t="str">
        <f t="shared" si="22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66"/>
      <c r="C469" s="167"/>
      <c r="D469" s="160"/>
      <c r="E469" s="160"/>
      <c r="F469" s="43"/>
      <c r="G469" s="213"/>
      <c r="H469" s="212"/>
      <c r="I469" s="207"/>
      <c r="J469" s="160"/>
      <c r="K469" s="160"/>
      <c r="L469" s="215"/>
      <c r="M469" s="160"/>
      <c r="N469" s="216" t="str">
        <f t="shared" si="22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66"/>
      <c r="C470" s="167"/>
      <c r="D470" s="160"/>
      <c r="E470" s="160"/>
      <c r="F470" s="43"/>
      <c r="G470" s="213"/>
      <c r="H470" s="212"/>
      <c r="I470" s="207"/>
      <c r="J470" s="160"/>
      <c r="K470" s="160"/>
      <c r="L470" s="215"/>
      <c r="M470" s="160"/>
      <c r="N470" s="216" t="str">
        <f t="shared" si="22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66"/>
      <c r="C471" s="167"/>
      <c r="D471" s="160"/>
      <c r="E471" s="160"/>
      <c r="F471" s="43"/>
      <c r="G471" s="213"/>
      <c r="H471" s="212"/>
      <c r="I471" s="207"/>
      <c r="J471" s="160"/>
      <c r="K471" s="160"/>
      <c r="L471" s="215"/>
      <c r="M471" s="160"/>
      <c r="N471" s="216" t="str">
        <f t="shared" si="22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66"/>
      <c r="C472" s="167"/>
      <c r="D472" s="160"/>
      <c r="E472" s="160"/>
      <c r="F472" s="43"/>
      <c r="G472" s="213"/>
      <c r="H472" s="212"/>
      <c r="I472" s="207"/>
      <c r="J472" s="160"/>
      <c r="K472" s="160"/>
      <c r="L472" s="215"/>
      <c r="M472" s="160"/>
      <c r="N472" s="216" t="str">
        <f t="shared" si="22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66"/>
      <c r="C473" s="167"/>
      <c r="D473" s="160"/>
      <c r="E473" s="160"/>
      <c r="F473" s="43"/>
      <c r="G473" s="213"/>
      <c r="H473" s="212"/>
      <c r="I473" s="207"/>
      <c r="J473" s="160"/>
      <c r="K473" s="160"/>
      <c r="L473" s="215"/>
      <c r="M473" s="160"/>
      <c r="N473" s="216" t="str">
        <f t="shared" si="22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66"/>
      <c r="C474" s="167"/>
      <c r="D474" s="160"/>
      <c r="E474" s="160"/>
      <c r="F474" s="43"/>
      <c r="G474" s="213"/>
      <c r="H474" s="212"/>
      <c r="I474" s="207"/>
      <c r="J474" s="160"/>
      <c r="K474" s="160"/>
      <c r="L474" s="215"/>
      <c r="M474" s="160"/>
      <c r="N474" s="216" t="str">
        <f t="shared" si="22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66"/>
      <c r="C475" s="167"/>
      <c r="D475" s="160"/>
      <c r="E475" s="160"/>
      <c r="F475" s="43"/>
      <c r="G475" s="213"/>
      <c r="H475" s="212"/>
      <c r="I475" s="207"/>
      <c r="J475" s="160"/>
      <c r="K475" s="160"/>
      <c r="L475" s="215"/>
      <c r="M475" s="160"/>
      <c r="N475" s="216" t="str">
        <f t="shared" si="22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66"/>
      <c r="C476" s="167"/>
      <c r="D476" s="160"/>
      <c r="E476" s="160"/>
      <c r="F476" s="43"/>
      <c r="G476" s="213"/>
      <c r="H476" s="212"/>
      <c r="I476" s="207"/>
      <c r="J476" s="160"/>
      <c r="K476" s="160"/>
      <c r="L476" s="215"/>
      <c r="M476" s="160"/>
      <c r="N476" s="216" t="str">
        <f t="shared" si="22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66"/>
      <c r="C477" s="167"/>
      <c r="D477" s="160"/>
      <c r="E477" s="160"/>
      <c r="F477" s="43"/>
      <c r="G477" s="213"/>
      <c r="H477" s="212"/>
      <c r="I477" s="207"/>
      <c r="J477" s="160"/>
      <c r="K477" s="160"/>
      <c r="L477" s="215"/>
      <c r="M477" s="160"/>
      <c r="N477" s="216" t="str">
        <f t="shared" si="22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66"/>
      <c r="C478" s="167"/>
      <c r="D478" s="160"/>
      <c r="E478" s="160"/>
      <c r="F478" s="43"/>
      <c r="G478" s="213"/>
      <c r="H478" s="212"/>
      <c r="I478" s="207"/>
      <c r="J478" s="160"/>
      <c r="K478" s="160"/>
      <c r="L478" s="215"/>
      <c r="M478" s="160"/>
      <c r="N478" s="216" t="str">
        <f t="shared" si="22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66"/>
      <c r="C479" s="167"/>
      <c r="D479" s="160"/>
      <c r="E479" s="160"/>
      <c r="F479" s="43"/>
      <c r="G479" s="213"/>
      <c r="H479" s="212"/>
      <c r="I479" s="207"/>
      <c r="J479" s="160"/>
      <c r="K479" s="160"/>
      <c r="L479" s="215"/>
      <c r="M479" s="160"/>
      <c r="N479" s="216" t="str">
        <f t="shared" si="22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66"/>
      <c r="C480" s="167"/>
      <c r="D480" s="160"/>
      <c r="E480" s="160"/>
      <c r="F480" s="43"/>
      <c r="G480" s="213"/>
      <c r="H480" s="212"/>
      <c r="I480" s="207"/>
      <c r="J480" s="160"/>
      <c r="K480" s="160"/>
      <c r="L480" s="215"/>
      <c r="M480" s="160"/>
      <c r="N480" s="216" t="str">
        <f t="shared" si="22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66"/>
      <c r="C481" s="167"/>
      <c r="D481" s="160"/>
      <c r="E481" s="160"/>
      <c r="F481" s="43"/>
      <c r="G481" s="213"/>
      <c r="H481" s="212"/>
      <c r="I481" s="207"/>
      <c r="J481" s="160"/>
      <c r="K481" s="160"/>
      <c r="L481" s="215"/>
      <c r="M481" s="160"/>
      <c r="N481" s="216" t="str">
        <f t="shared" si="22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66"/>
      <c r="C482" s="167"/>
      <c r="D482" s="160"/>
      <c r="E482" s="160"/>
      <c r="F482" s="43"/>
      <c r="G482" s="213"/>
      <c r="H482" s="212"/>
      <c r="I482" s="207"/>
      <c r="J482" s="160"/>
      <c r="K482" s="160"/>
      <c r="L482" s="215"/>
      <c r="M482" s="160"/>
      <c r="N482" s="216" t="str">
        <f t="shared" si="22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66"/>
      <c r="C483" s="167"/>
      <c r="D483" s="160"/>
      <c r="E483" s="160"/>
      <c r="F483" s="43"/>
      <c r="G483" s="213"/>
      <c r="H483" s="212"/>
      <c r="I483" s="207"/>
      <c r="J483" s="160"/>
      <c r="K483" s="160"/>
      <c r="L483" s="215"/>
      <c r="M483" s="160"/>
      <c r="N483" s="216" t="str">
        <f t="shared" si="22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66"/>
      <c r="C484" s="167"/>
      <c r="D484" s="160"/>
      <c r="E484" s="160"/>
      <c r="F484" s="43"/>
      <c r="G484" s="213"/>
      <c r="H484" s="212"/>
      <c r="I484" s="207"/>
      <c r="J484" s="160"/>
      <c r="K484" s="160"/>
      <c r="L484" s="215"/>
      <c r="M484" s="160"/>
      <c r="N484" s="216" t="str">
        <f t="shared" si="22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66"/>
      <c r="C485" s="167"/>
      <c r="D485" s="160"/>
      <c r="E485" s="160"/>
      <c r="F485" s="43"/>
      <c r="G485" s="213"/>
      <c r="H485" s="212"/>
      <c r="I485" s="207"/>
      <c r="J485" s="160"/>
      <c r="K485" s="160"/>
      <c r="L485" s="215"/>
      <c r="M485" s="160"/>
      <c r="N485" s="216" t="str">
        <f t="shared" si="22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66"/>
      <c r="C486" s="167"/>
      <c r="D486" s="160"/>
      <c r="E486" s="160"/>
      <c r="F486" s="43"/>
      <c r="G486" s="213"/>
      <c r="H486" s="212"/>
      <c r="I486" s="207"/>
      <c r="J486" s="160"/>
      <c r="K486" s="160"/>
      <c r="L486" s="215"/>
      <c r="M486" s="160"/>
      <c r="N486" s="216" t="str">
        <f t="shared" si="22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66"/>
      <c r="C487" s="167"/>
      <c r="D487" s="160"/>
      <c r="E487" s="160"/>
      <c r="F487" s="43"/>
      <c r="G487" s="213"/>
      <c r="H487" s="212"/>
      <c r="I487" s="207"/>
      <c r="J487" s="160"/>
      <c r="K487" s="160"/>
      <c r="L487" s="215"/>
      <c r="M487" s="160"/>
      <c r="N487" s="216" t="str">
        <f t="shared" si="22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66"/>
      <c r="C488" s="167"/>
      <c r="D488" s="160"/>
      <c r="E488" s="160"/>
      <c r="F488" s="43"/>
      <c r="G488" s="213"/>
      <c r="H488" s="212"/>
      <c r="I488" s="207"/>
      <c r="J488" s="160"/>
      <c r="K488" s="160"/>
      <c r="L488" s="215"/>
      <c r="M488" s="160"/>
      <c r="N488" s="216" t="str">
        <f t="shared" si="22"/>
        <v/>
      </c>
      <c r="O488" s="3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66"/>
      <c r="C489" s="167"/>
      <c r="D489" s="160"/>
      <c r="E489" s="160"/>
      <c r="F489" s="43"/>
      <c r="G489" s="213"/>
      <c r="H489" s="212"/>
      <c r="I489" s="207"/>
      <c r="J489" s="160"/>
      <c r="K489" s="160"/>
      <c r="L489" s="215"/>
      <c r="M489" s="160"/>
      <c r="N489" s="216" t="str">
        <f t="shared" si="22"/>
        <v/>
      </c>
      <c r="O489" s="37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66"/>
      <c r="C490" s="167"/>
      <c r="D490" s="160"/>
      <c r="E490" s="160"/>
      <c r="F490" s="43"/>
      <c r="G490" s="213"/>
      <c r="H490" s="212"/>
      <c r="I490" s="207"/>
      <c r="J490" s="160"/>
      <c r="K490" s="160"/>
      <c r="L490" s="215"/>
      <c r="M490" s="160"/>
      <c r="N490" s="10"/>
      <c r="O490" s="1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66"/>
      <c r="C491" s="167"/>
      <c r="D491" s="160"/>
      <c r="E491" s="160"/>
      <c r="F491" s="43"/>
      <c r="G491" s="213"/>
      <c r="H491" s="212"/>
      <c r="I491" s="207"/>
      <c r="J491" s="160"/>
      <c r="K491" s="160"/>
      <c r="L491" s="215"/>
      <c r="M491" s="160"/>
      <c r="N491" s="10"/>
      <c r="O491" s="1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66"/>
      <c r="C492" s="167"/>
      <c r="D492" s="160"/>
      <c r="E492" s="160"/>
      <c r="F492" s="43"/>
      <c r="G492" s="213"/>
      <c r="H492" s="212"/>
      <c r="I492" s="207"/>
      <c r="J492" s="160"/>
      <c r="K492" s="160"/>
      <c r="L492" s="215"/>
      <c r="M492" s="160"/>
      <c r="O492" s="12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66"/>
      <c r="C493" s="167"/>
      <c r="D493" s="160"/>
      <c r="E493" s="160"/>
      <c r="F493" s="43"/>
      <c r="G493" s="213"/>
      <c r="H493" s="212"/>
      <c r="I493" s="207"/>
      <c r="J493" s="160"/>
      <c r="K493" s="160"/>
      <c r="L493" s="215"/>
      <c r="M493" s="160"/>
      <c r="N493" s="218"/>
      <c r="O493" s="212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66"/>
      <c r="C494" s="167"/>
      <c r="D494" s="160"/>
      <c r="E494" s="160"/>
      <c r="F494" s="43"/>
      <c r="G494" s="213"/>
      <c r="H494" s="212"/>
      <c r="I494" s="207"/>
      <c r="J494" s="160"/>
      <c r="K494" s="160"/>
      <c r="L494" s="215"/>
      <c r="M494" s="160"/>
      <c r="N494" s="218"/>
      <c r="O494" s="212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66"/>
      <c r="C495" s="167"/>
      <c r="D495" s="160"/>
      <c r="E495" s="160"/>
      <c r="F495" s="43"/>
      <c r="G495" s="213"/>
      <c r="H495" s="212"/>
      <c r="I495" s="207"/>
      <c r="J495" s="160"/>
      <c r="K495" s="160"/>
      <c r="L495" s="215"/>
      <c r="M495" s="160"/>
      <c r="N495" s="218"/>
      <c r="O495" s="212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66"/>
      <c r="C496" s="167"/>
      <c r="D496" s="160"/>
      <c r="E496" s="160"/>
      <c r="F496" s="43"/>
      <c r="G496" s="213"/>
      <c r="H496" s="212"/>
      <c r="I496" s="207"/>
      <c r="J496" s="160"/>
      <c r="K496" s="160"/>
      <c r="L496" s="215"/>
      <c r="M496" s="160"/>
      <c r="N496" s="218"/>
      <c r="O496" s="212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66"/>
      <c r="C497" s="167"/>
      <c r="D497" s="160"/>
      <c r="E497" s="160"/>
      <c r="F497" s="43"/>
      <c r="G497" s="213"/>
      <c r="H497" s="212"/>
      <c r="I497" s="207"/>
      <c r="J497" s="160"/>
      <c r="K497" s="160"/>
      <c r="L497" s="215"/>
      <c r="M497" s="160"/>
      <c r="N497" s="218"/>
      <c r="O497" s="212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66"/>
      <c r="C498" s="167"/>
      <c r="D498" s="160"/>
      <c r="E498" s="160"/>
      <c r="F498" s="43"/>
      <c r="G498" s="213"/>
      <c r="H498" s="212"/>
      <c r="I498" s="207"/>
      <c r="J498" s="160"/>
      <c r="K498" s="160"/>
      <c r="L498" s="215"/>
      <c r="M498" s="160"/>
      <c r="N498" s="218"/>
      <c r="O498" s="212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66"/>
      <c r="C499" s="167"/>
      <c r="D499" s="160"/>
      <c r="E499" s="160"/>
      <c r="F499" s="43"/>
      <c r="G499" s="213"/>
      <c r="H499" s="212"/>
      <c r="I499" s="207"/>
      <c r="J499" s="160"/>
      <c r="K499" s="160"/>
      <c r="L499" s="215"/>
      <c r="M499" s="160"/>
      <c r="N499" s="218"/>
      <c r="O499" s="212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66"/>
      <c r="C500" s="167"/>
      <c r="D500" s="160"/>
      <c r="E500" s="160"/>
      <c r="F500" s="43"/>
      <c r="G500" s="213"/>
      <c r="H500" s="212"/>
      <c r="I500" s="207"/>
      <c r="J500" s="160"/>
      <c r="K500" s="160"/>
      <c r="L500" s="215"/>
      <c r="M500" s="160"/>
      <c r="N500" s="218"/>
      <c r="O500" s="212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66"/>
      <c r="C501" s="167"/>
      <c r="D501" s="160"/>
      <c r="E501" s="160"/>
      <c r="F501" s="43"/>
      <c r="G501" s="213"/>
      <c r="H501" s="212"/>
      <c r="I501" s="207"/>
      <c r="J501" s="160"/>
      <c r="K501" s="160"/>
      <c r="L501" s="215"/>
      <c r="M501" s="160"/>
      <c r="N501" s="218"/>
      <c r="O501" s="212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66"/>
      <c r="C502" s="167"/>
      <c r="D502" s="160"/>
      <c r="E502" s="160"/>
      <c r="F502" s="43"/>
      <c r="G502" s="213"/>
      <c r="H502" s="212"/>
      <c r="I502" s="207"/>
      <c r="J502" s="160"/>
      <c r="K502" s="160"/>
      <c r="L502" s="215"/>
      <c r="M502" s="160"/>
      <c r="N502" s="218"/>
      <c r="O502" s="212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66"/>
      <c r="C503" s="167"/>
      <c r="D503" s="160"/>
      <c r="E503" s="160"/>
      <c r="F503" s="43"/>
      <c r="G503" s="213"/>
      <c r="H503" s="212"/>
      <c r="I503" s="207"/>
      <c r="J503" s="160"/>
      <c r="K503" s="160"/>
      <c r="L503" s="215"/>
      <c r="M503" s="160"/>
      <c r="N503" s="218"/>
      <c r="O503" s="212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66"/>
      <c r="C504" s="167"/>
      <c r="D504" s="160"/>
      <c r="E504" s="160"/>
      <c r="F504" s="43"/>
      <c r="G504" s="213"/>
      <c r="H504" s="212"/>
      <c r="I504" s="207"/>
      <c r="J504" s="160"/>
      <c r="K504" s="160"/>
      <c r="L504" s="215"/>
      <c r="M504" s="160"/>
      <c r="N504" s="218"/>
      <c r="O504" s="212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66"/>
      <c r="C505" s="167"/>
      <c r="D505" s="160"/>
      <c r="E505" s="160"/>
      <c r="F505" s="43"/>
      <c r="G505" s="213"/>
      <c r="H505" s="212"/>
      <c r="I505" s="207"/>
      <c r="J505" s="160"/>
      <c r="K505" s="160"/>
      <c r="L505" s="215"/>
      <c r="M505" s="160"/>
      <c r="N505" s="218"/>
      <c r="O505" s="212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66"/>
      <c r="C506" s="167"/>
      <c r="D506" s="160"/>
      <c r="E506" s="160"/>
      <c r="F506" s="43"/>
      <c r="G506" s="213"/>
      <c r="H506" s="212"/>
      <c r="I506" s="207"/>
      <c r="J506" s="160"/>
      <c r="K506" s="160"/>
      <c r="L506" s="215"/>
      <c r="M506" s="160"/>
      <c r="N506" s="218"/>
      <c r="O506" s="212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66"/>
      <c r="C507" s="167"/>
      <c r="D507" s="160"/>
      <c r="E507" s="160"/>
      <c r="F507" s="43"/>
      <c r="G507" s="213"/>
      <c r="H507" s="212"/>
      <c r="I507" s="207"/>
      <c r="J507" s="160"/>
      <c r="K507" s="160"/>
      <c r="L507" s="215"/>
      <c r="M507" s="160"/>
      <c r="N507" s="218"/>
      <c r="O507" s="212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66"/>
      <c r="C508" s="167"/>
      <c r="D508" s="160"/>
      <c r="E508" s="160"/>
      <c r="F508" s="43"/>
      <c r="G508" s="213"/>
      <c r="H508" s="212"/>
      <c r="I508" s="207"/>
      <c r="J508" s="160"/>
      <c r="K508" s="160"/>
      <c r="L508" s="215"/>
      <c r="M508" s="160"/>
      <c r="N508" s="218"/>
      <c r="O508" s="212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66"/>
      <c r="C509" s="167"/>
      <c r="D509" s="160"/>
      <c r="E509" s="160"/>
      <c r="F509" s="43"/>
      <c r="G509" s="213"/>
      <c r="H509" s="212"/>
      <c r="I509" s="207"/>
      <c r="J509" s="160"/>
      <c r="K509" s="160"/>
      <c r="L509" s="215"/>
      <c r="M509" s="160"/>
      <c r="N509" s="218"/>
      <c r="O509" s="212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66"/>
      <c r="C510" s="167"/>
      <c r="D510" s="160"/>
      <c r="E510" s="160"/>
      <c r="F510" s="43"/>
      <c r="G510" s="213"/>
      <c r="H510" s="212"/>
      <c r="I510" s="207"/>
      <c r="J510" s="160"/>
      <c r="K510" s="160"/>
      <c r="L510" s="215"/>
      <c r="M510" s="160"/>
      <c r="N510" s="218"/>
      <c r="O510" s="212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66"/>
      <c r="C511" s="167"/>
      <c r="D511" s="160"/>
      <c r="E511" s="160"/>
      <c r="F511" s="43"/>
      <c r="G511" s="213"/>
      <c r="H511" s="212"/>
      <c r="I511" s="207"/>
      <c r="J511" s="160"/>
      <c r="K511" s="160"/>
      <c r="L511" s="215"/>
      <c r="M511" s="160"/>
      <c r="N511" s="218"/>
      <c r="O511" s="212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66"/>
      <c r="C512" s="167"/>
      <c r="D512" s="160"/>
      <c r="E512" s="160"/>
      <c r="F512" s="43"/>
      <c r="G512" s="213"/>
      <c r="H512" s="212"/>
      <c r="I512" s="207"/>
      <c r="J512" s="160"/>
      <c r="K512" s="160"/>
      <c r="L512" s="215"/>
      <c r="M512" s="160"/>
      <c r="N512" s="218"/>
      <c r="O512" s="212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66"/>
      <c r="C513" s="167"/>
      <c r="D513" s="160"/>
      <c r="E513" s="160"/>
      <c r="F513" s="43"/>
      <c r="G513" s="213"/>
      <c r="H513" s="212"/>
      <c r="I513" s="207"/>
      <c r="J513" s="160"/>
      <c r="K513" s="160"/>
      <c r="L513" s="215"/>
      <c r="M513" s="160"/>
      <c r="N513" s="218"/>
      <c r="O513" s="212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66"/>
      <c r="C514" s="167"/>
      <c r="D514" s="160"/>
      <c r="E514" s="160"/>
      <c r="F514" s="43"/>
      <c r="G514" s="213"/>
      <c r="H514" s="212"/>
      <c r="I514" s="207"/>
      <c r="J514" s="160"/>
      <c r="K514" s="160"/>
      <c r="L514" s="215"/>
      <c r="M514" s="160"/>
      <c r="N514" s="218"/>
      <c r="O514" s="212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66"/>
      <c r="C515" s="167"/>
      <c r="D515" s="160"/>
      <c r="E515" s="160"/>
      <c r="F515" s="43"/>
      <c r="G515" s="213"/>
      <c r="H515" s="212"/>
      <c r="I515" s="207"/>
      <c r="J515" s="160"/>
      <c r="K515" s="160"/>
      <c r="L515" s="215"/>
      <c r="M515" s="160"/>
      <c r="N515" s="218"/>
      <c r="O515" s="212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66"/>
      <c r="C516" s="167"/>
      <c r="D516" s="160"/>
      <c r="E516" s="160"/>
      <c r="F516" s="43"/>
      <c r="G516" s="213"/>
      <c r="H516" s="212"/>
      <c r="I516" s="207"/>
      <c r="J516" s="160"/>
      <c r="K516" s="160"/>
      <c r="L516" s="215"/>
      <c r="M516" s="160"/>
      <c r="N516" s="218"/>
      <c r="O516" s="212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66"/>
      <c r="C517" s="167"/>
      <c r="D517" s="160"/>
      <c r="E517" s="160"/>
      <c r="F517" s="43"/>
      <c r="G517" s="213"/>
      <c r="H517" s="212"/>
      <c r="I517" s="207"/>
      <c r="J517" s="160"/>
      <c r="K517" s="160"/>
      <c r="L517" s="215"/>
      <c r="M517" s="160"/>
      <c r="N517" s="218"/>
      <c r="O517" s="212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66"/>
      <c r="C518" s="167"/>
      <c r="D518" s="160"/>
      <c r="E518" s="160"/>
      <c r="F518" s="43"/>
      <c r="G518" s="213"/>
      <c r="H518" s="212"/>
      <c r="I518" s="207"/>
      <c r="J518" s="160"/>
      <c r="K518" s="160"/>
      <c r="L518" s="215"/>
      <c r="M518" s="160"/>
      <c r="N518" s="218"/>
      <c r="O518" s="212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66"/>
      <c r="C519" s="167"/>
      <c r="D519" s="160"/>
      <c r="E519" s="160"/>
      <c r="F519" s="43"/>
      <c r="G519" s="213"/>
      <c r="H519" s="212"/>
      <c r="I519" s="207"/>
      <c r="J519" s="160"/>
      <c r="K519" s="160"/>
      <c r="L519" s="215"/>
      <c r="M519" s="160"/>
      <c r="N519" s="218"/>
      <c r="O519" s="212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66"/>
      <c r="C520" s="167"/>
      <c r="D520" s="160"/>
      <c r="E520" s="160"/>
      <c r="F520" s="43"/>
      <c r="G520" s="213"/>
      <c r="H520" s="212"/>
      <c r="I520" s="207"/>
      <c r="J520" s="160"/>
      <c r="K520" s="160"/>
      <c r="L520" s="215"/>
      <c r="M520" s="160"/>
      <c r="N520" s="218"/>
      <c r="O520" s="212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66"/>
      <c r="C521" s="167"/>
      <c r="D521" s="160"/>
      <c r="E521" s="160"/>
      <c r="F521" s="43"/>
      <c r="G521" s="213"/>
      <c r="H521" s="212"/>
      <c r="I521" s="207"/>
      <c r="J521" s="160"/>
      <c r="K521" s="160"/>
      <c r="L521" s="215"/>
      <c r="M521" s="160"/>
      <c r="N521" s="218"/>
      <c r="O521" s="212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66"/>
      <c r="C522" s="167"/>
      <c r="D522" s="160"/>
      <c r="E522" s="160"/>
      <c r="F522" s="43"/>
      <c r="G522" s="213"/>
      <c r="H522" s="212"/>
      <c r="I522" s="207"/>
      <c r="J522" s="160"/>
      <c r="K522" s="160"/>
      <c r="L522" s="215"/>
      <c r="M522" s="160"/>
      <c r="N522" s="218"/>
      <c r="O522" s="212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66"/>
      <c r="C523" s="167"/>
      <c r="D523" s="160"/>
      <c r="E523" s="160"/>
      <c r="F523" s="43"/>
      <c r="G523" s="213"/>
      <c r="H523" s="212"/>
      <c r="I523" s="207"/>
      <c r="J523" s="160"/>
      <c r="K523" s="160"/>
      <c r="L523" s="215"/>
      <c r="M523" s="160"/>
      <c r="N523" s="218"/>
      <c r="O523" s="212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66"/>
      <c r="C524" s="167"/>
      <c r="D524" s="160"/>
      <c r="E524" s="160"/>
      <c r="F524" s="43"/>
      <c r="G524" s="213"/>
      <c r="H524" s="212"/>
      <c r="I524" s="207"/>
      <c r="J524" s="160"/>
      <c r="K524" s="160"/>
      <c r="L524" s="215"/>
      <c r="M524" s="160"/>
      <c r="N524" s="218"/>
      <c r="O524" s="212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66"/>
      <c r="C525" s="167"/>
      <c r="D525" s="160"/>
      <c r="E525" s="160"/>
      <c r="F525" s="43"/>
      <c r="G525" s="213"/>
      <c r="H525" s="212"/>
      <c r="I525" s="207"/>
      <c r="J525" s="160"/>
      <c r="K525" s="160"/>
      <c r="L525" s="215"/>
      <c r="M525" s="160"/>
      <c r="N525" s="218"/>
      <c r="O525" s="212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66"/>
      <c r="C526" s="167"/>
      <c r="D526" s="160"/>
      <c r="E526" s="160"/>
      <c r="F526" s="43"/>
      <c r="G526" s="213"/>
      <c r="H526" s="212"/>
      <c r="I526" s="207"/>
      <c r="J526" s="160"/>
      <c r="K526" s="160"/>
      <c r="L526" s="215"/>
      <c r="M526" s="160"/>
      <c r="N526" s="218"/>
      <c r="O526" s="212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66"/>
      <c r="C527" s="167"/>
      <c r="D527" s="160"/>
      <c r="E527" s="160"/>
      <c r="F527" s="43"/>
      <c r="G527" s="213"/>
      <c r="H527" s="212"/>
      <c r="I527" s="207"/>
      <c r="J527" s="160"/>
      <c r="K527" s="160"/>
      <c r="L527" s="215"/>
      <c r="M527" s="160"/>
      <c r="N527" s="218"/>
      <c r="O527" s="212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66"/>
      <c r="C528" s="167"/>
      <c r="D528" s="160"/>
      <c r="E528" s="160"/>
      <c r="F528" s="43"/>
      <c r="G528" s="213"/>
      <c r="H528" s="212"/>
      <c r="I528" s="207"/>
      <c r="J528" s="160"/>
      <c r="K528" s="160"/>
      <c r="L528" s="215"/>
      <c r="M528" s="160"/>
      <c r="N528" s="218"/>
      <c r="O528" s="212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66"/>
      <c r="C529" s="167"/>
      <c r="D529" s="160"/>
      <c r="E529" s="160"/>
      <c r="F529" s="43"/>
      <c r="G529" s="213"/>
      <c r="H529" s="212"/>
      <c r="I529" s="207"/>
      <c r="J529" s="160"/>
      <c r="K529" s="160"/>
      <c r="L529" s="215"/>
      <c r="M529" s="160"/>
      <c r="N529" s="218"/>
      <c r="O529" s="212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66"/>
      <c r="C530" s="167"/>
      <c r="D530" s="160"/>
      <c r="E530" s="160"/>
      <c r="F530" s="43"/>
      <c r="G530" s="213"/>
      <c r="H530" s="212"/>
      <c r="I530" s="207"/>
      <c r="J530" s="160"/>
      <c r="K530" s="160"/>
      <c r="L530" s="215"/>
      <c r="M530" s="160"/>
      <c r="N530" s="218"/>
      <c r="O530" s="212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66"/>
      <c r="C531" s="167"/>
      <c r="D531" s="160"/>
      <c r="E531" s="160"/>
      <c r="F531" s="43"/>
      <c r="G531" s="213"/>
      <c r="H531" s="212"/>
      <c r="I531" s="207"/>
      <c r="J531" s="160"/>
      <c r="K531" s="160"/>
      <c r="L531" s="215"/>
      <c r="M531" s="160"/>
      <c r="N531" s="218"/>
      <c r="O531" s="212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66"/>
      <c r="C532" s="167"/>
      <c r="D532" s="160"/>
      <c r="E532" s="160"/>
      <c r="F532" s="43"/>
      <c r="G532" s="213"/>
      <c r="H532" s="212"/>
      <c r="I532" s="207"/>
      <c r="J532" s="160"/>
      <c r="K532" s="160"/>
      <c r="L532" s="215"/>
      <c r="M532" s="160"/>
      <c r="N532" s="218"/>
      <c r="O532" s="212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66"/>
      <c r="C533" s="167"/>
      <c r="D533" s="160"/>
      <c r="E533" s="160"/>
      <c r="F533" s="43"/>
      <c r="G533" s="213"/>
      <c r="H533" s="212"/>
      <c r="I533" s="207"/>
      <c r="J533" s="160"/>
      <c r="K533" s="160"/>
      <c r="L533" s="215"/>
      <c r="M533" s="160"/>
      <c r="N533" s="218"/>
      <c r="O533" s="212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66"/>
      <c r="C534" s="167"/>
      <c r="D534" s="160"/>
      <c r="E534" s="160"/>
      <c r="F534" s="43"/>
      <c r="G534" s="213"/>
      <c r="H534" s="212"/>
      <c r="I534" s="207"/>
      <c r="J534" s="160"/>
      <c r="K534" s="160"/>
      <c r="L534" s="215"/>
      <c r="M534" s="160"/>
      <c r="N534" s="218"/>
      <c r="O534" s="212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66"/>
      <c r="C535" s="167"/>
      <c r="D535" s="160"/>
      <c r="E535" s="160"/>
      <c r="F535" s="43"/>
      <c r="G535" s="213"/>
      <c r="H535" s="212"/>
      <c r="I535" s="207"/>
      <c r="J535" s="160"/>
      <c r="K535" s="160"/>
      <c r="L535" s="215"/>
      <c r="M535" s="160"/>
      <c r="N535" s="218"/>
      <c r="O535" s="212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66"/>
      <c r="C536" s="167"/>
      <c r="D536" s="160"/>
      <c r="E536" s="160"/>
      <c r="F536" s="43"/>
      <c r="G536" s="213"/>
      <c r="H536" s="212"/>
      <c r="I536" s="207"/>
      <c r="J536" s="160"/>
      <c r="K536" s="160"/>
      <c r="L536" s="215"/>
      <c r="M536" s="160"/>
      <c r="N536" s="218"/>
      <c r="O536" s="212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66"/>
      <c r="C537" s="167"/>
      <c r="D537" s="160"/>
      <c r="E537" s="160"/>
      <c r="F537" s="43"/>
      <c r="G537" s="213"/>
      <c r="H537" s="212"/>
      <c r="I537" s="207"/>
      <c r="J537" s="160"/>
      <c r="K537" s="160"/>
      <c r="L537" s="215"/>
      <c r="M537" s="160"/>
      <c r="N537" s="218"/>
      <c r="O537" s="212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66"/>
      <c r="C538" s="167"/>
      <c r="D538" s="160"/>
      <c r="E538" s="160"/>
      <c r="F538" s="43"/>
      <c r="G538" s="213"/>
      <c r="H538" s="212"/>
      <c r="I538" s="207"/>
      <c r="J538" s="160"/>
      <c r="K538" s="160"/>
      <c r="L538" s="215"/>
      <c r="M538" s="160"/>
      <c r="N538" s="218"/>
      <c r="O538" s="212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66"/>
      <c r="C539" s="167"/>
      <c r="D539" s="160"/>
      <c r="E539" s="160"/>
      <c r="F539" s="43"/>
      <c r="G539" s="213"/>
      <c r="H539" s="212"/>
      <c r="I539" s="207"/>
      <c r="J539" s="160"/>
      <c r="K539" s="160"/>
      <c r="L539" s="215"/>
      <c r="M539" s="160"/>
      <c r="N539" s="218"/>
      <c r="O539" s="212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66"/>
      <c r="C540" s="167"/>
      <c r="D540" s="160"/>
      <c r="E540" s="160"/>
      <c r="F540" s="43"/>
      <c r="G540" s="213"/>
      <c r="H540" s="212"/>
      <c r="I540" s="207"/>
      <c r="J540" s="160"/>
      <c r="K540" s="160"/>
      <c r="L540" s="215"/>
      <c r="M540" s="160"/>
      <c r="N540" s="218"/>
      <c r="O540" s="212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66"/>
      <c r="C541" s="167"/>
      <c r="D541" s="160"/>
      <c r="E541" s="160"/>
      <c r="F541" s="43"/>
      <c r="G541" s="213"/>
      <c r="H541" s="212"/>
      <c r="I541" s="207"/>
      <c r="J541" s="160"/>
      <c r="K541" s="160"/>
      <c r="L541" s="215"/>
      <c r="M541" s="160"/>
      <c r="N541" s="218"/>
      <c r="O541" s="212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66"/>
      <c r="C542" s="167"/>
      <c r="D542" s="160"/>
      <c r="E542" s="160"/>
      <c r="F542" s="43"/>
      <c r="G542" s="213"/>
      <c r="H542" s="212"/>
      <c r="I542" s="207"/>
      <c r="J542" s="160"/>
      <c r="K542" s="160"/>
      <c r="L542" s="215"/>
      <c r="M542" s="160"/>
      <c r="N542" s="218"/>
      <c r="O542" s="212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66"/>
      <c r="C543" s="167"/>
      <c r="D543" s="160"/>
      <c r="E543" s="160"/>
      <c r="F543" s="43"/>
      <c r="G543" s="213"/>
      <c r="H543" s="212"/>
      <c r="I543" s="207"/>
      <c r="J543" s="160"/>
      <c r="K543" s="160"/>
      <c r="L543" s="215"/>
      <c r="M543" s="160"/>
      <c r="N543" s="218"/>
      <c r="O543" s="212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66"/>
      <c r="C544" s="167"/>
      <c r="D544" s="160"/>
      <c r="E544" s="160"/>
      <c r="F544" s="43"/>
      <c r="G544" s="213"/>
      <c r="H544" s="212"/>
      <c r="I544" s="207"/>
      <c r="J544" s="160"/>
      <c r="K544" s="160"/>
      <c r="L544" s="215"/>
      <c r="M544" s="160"/>
      <c r="N544" s="218"/>
      <c r="O544" s="212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66"/>
      <c r="C545" s="167"/>
      <c r="D545" s="160"/>
      <c r="E545" s="160"/>
      <c r="F545" s="43"/>
      <c r="G545" s="213"/>
      <c r="H545" s="212"/>
      <c r="I545" s="207"/>
      <c r="J545" s="160"/>
      <c r="K545" s="160"/>
      <c r="L545" s="215"/>
      <c r="M545" s="160"/>
      <c r="N545" s="218"/>
      <c r="O545" s="212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66"/>
      <c r="C546" s="167"/>
      <c r="D546" s="160"/>
      <c r="E546" s="160"/>
      <c r="F546" s="43"/>
      <c r="G546" s="213"/>
      <c r="H546" s="212"/>
      <c r="I546" s="207"/>
      <c r="J546" s="160"/>
      <c r="K546" s="160"/>
      <c r="L546" s="215"/>
      <c r="M546" s="160"/>
      <c r="N546" s="218"/>
      <c r="O546" s="212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66"/>
      <c r="C547" s="167"/>
      <c r="D547" s="160"/>
      <c r="E547" s="160"/>
      <c r="F547" s="43"/>
      <c r="G547" s="213"/>
      <c r="H547" s="212"/>
      <c r="I547" s="207"/>
      <c r="J547" s="160"/>
      <c r="K547" s="160"/>
      <c r="L547" s="215"/>
      <c r="M547" s="160"/>
      <c r="N547" s="218"/>
      <c r="O547" s="212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66"/>
      <c r="C548" s="167"/>
      <c r="D548" s="160"/>
      <c r="E548" s="160"/>
      <c r="F548" s="43"/>
      <c r="G548" s="213"/>
      <c r="H548" s="212"/>
      <c r="I548" s="207"/>
      <c r="J548" s="160"/>
      <c r="K548" s="160"/>
      <c r="L548" s="215"/>
      <c r="M548" s="160"/>
      <c r="N548" s="218"/>
      <c r="O548" s="212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66"/>
      <c r="C549" s="167"/>
      <c r="D549" s="160"/>
      <c r="E549" s="160"/>
      <c r="F549" s="43"/>
      <c r="G549" s="213"/>
      <c r="H549" s="212"/>
      <c r="I549" s="207"/>
      <c r="J549" s="160"/>
      <c r="K549" s="160"/>
      <c r="L549" s="215"/>
      <c r="M549" s="160"/>
      <c r="N549" s="218"/>
      <c r="O549" s="212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66"/>
      <c r="C550" s="167"/>
      <c r="D550" s="160"/>
      <c r="E550" s="160"/>
      <c r="F550" s="43"/>
      <c r="G550" s="213"/>
      <c r="H550" s="212"/>
      <c r="I550" s="207"/>
      <c r="J550" s="160"/>
      <c r="K550" s="160"/>
      <c r="L550" s="215"/>
      <c r="M550" s="160"/>
      <c r="N550" s="218"/>
      <c r="O550" s="212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66"/>
      <c r="C551" s="167"/>
      <c r="D551" s="160"/>
      <c r="E551" s="160"/>
      <c r="F551" s="43"/>
      <c r="G551" s="213"/>
      <c r="H551" s="212"/>
      <c r="I551" s="207"/>
      <c r="J551" s="160"/>
      <c r="K551" s="160"/>
      <c r="L551" s="215"/>
      <c r="M551" s="160"/>
      <c r="N551" s="218"/>
      <c r="O551" s="212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66"/>
      <c r="C552" s="167"/>
      <c r="D552" s="160"/>
      <c r="E552" s="160"/>
      <c r="F552" s="43"/>
      <c r="G552" s="213"/>
      <c r="H552" s="212"/>
      <c r="I552" s="207"/>
      <c r="J552" s="160"/>
      <c r="K552" s="160"/>
      <c r="L552" s="215"/>
      <c r="M552" s="160"/>
      <c r="N552" s="218"/>
      <c r="O552" s="212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66"/>
      <c r="C553" s="167"/>
      <c r="D553" s="160"/>
      <c r="E553" s="160"/>
      <c r="F553" s="43"/>
      <c r="G553" s="213"/>
      <c r="H553" s="212"/>
      <c r="I553" s="207"/>
      <c r="J553" s="160"/>
      <c r="K553" s="160"/>
      <c r="L553" s="215"/>
      <c r="M553" s="160"/>
      <c r="N553" s="218"/>
      <c r="O553" s="212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66"/>
      <c r="C554" s="167"/>
      <c r="D554" s="160"/>
      <c r="E554" s="160"/>
      <c r="F554" s="43"/>
      <c r="G554" s="213"/>
      <c r="H554" s="212"/>
      <c r="I554" s="207"/>
      <c r="J554" s="160"/>
      <c r="K554" s="160"/>
      <c r="L554" s="215"/>
      <c r="M554" s="160"/>
      <c r="N554" s="218"/>
      <c r="O554" s="212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66"/>
      <c r="C555" s="167"/>
      <c r="D555" s="160"/>
      <c r="E555" s="160"/>
      <c r="F555" s="43"/>
      <c r="G555" s="213"/>
      <c r="H555" s="212"/>
      <c r="I555" s="207"/>
      <c r="J555" s="160"/>
      <c r="K555" s="160"/>
      <c r="L555" s="215"/>
      <c r="M555" s="160"/>
      <c r="N555" s="218"/>
      <c r="O555" s="212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66"/>
      <c r="C556" s="167"/>
      <c r="D556" s="160"/>
      <c r="E556" s="160"/>
      <c r="F556" s="43"/>
      <c r="G556" s="213"/>
      <c r="H556" s="212"/>
      <c r="I556" s="207"/>
      <c r="J556" s="160"/>
      <c r="K556" s="160"/>
      <c r="L556" s="215"/>
      <c r="M556" s="160"/>
      <c r="N556" s="218"/>
      <c r="O556" s="212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66"/>
      <c r="C557" s="167"/>
      <c r="D557" s="160"/>
      <c r="E557" s="160"/>
      <c r="F557" s="43"/>
      <c r="G557" s="213"/>
      <c r="H557" s="212"/>
      <c r="I557" s="207"/>
      <c r="J557" s="160"/>
      <c r="K557" s="160"/>
      <c r="L557" s="215"/>
      <c r="M557" s="160"/>
      <c r="N557" s="218"/>
      <c r="O557" s="212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66"/>
      <c r="C558" s="167"/>
      <c r="D558" s="160"/>
      <c r="E558" s="160"/>
      <c r="F558" s="43"/>
      <c r="G558" s="213"/>
      <c r="H558" s="212"/>
      <c r="I558" s="207"/>
      <c r="J558" s="160"/>
      <c r="K558" s="160"/>
      <c r="L558" s="215"/>
      <c r="M558" s="160"/>
      <c r="N558" s="218"/>
      <c r="O558" s="212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66"/>
      <c r="C559" s="167"/>
      <c r="D559" s="160"/>
      <c r="E559" s="160"/>
      <c r="F559" s="43"/>
      <c r="G559" s="213"/>
      <c r="H559" s="212"/>
      <c r="I559" s="207"/>
      <c r="J559" s="160"/>
      <c r="K559" s="160"/>
      <c r="L559" s="215"/>
      <c r="M559" s="160"/>
      <c r="N559" s="218"/>
      <c r="O559" s="212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66"/>
      <c r="C560" s="167"/>
      <c r="D560" s="160"/>
      <c r="E560" s="160"/>
      <c r="F560" s="43"/>
      <c r="G560" s="213"/>
      <c r="H560" s="212"/>
      <c r="I560" s="207"/>
      <c r="J560" s="160"/>
      <c r="K560" s="160"/>
      <c r="L560" s="215"/>
      <c r="M560" s="160"/>
      <c r="N560" s="218"/>
      <c r="O560" s="212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66"/>
      <c r="C561" s="167"/>
      <c r="D561" s="160"/>
      <c r="E561" s="160"/>
      <c r="F561" s="43"/>
      <c r="G561" s="213"/>
      <c r="H561" s="212"/>
      <c r="I561" s="207"/>
      <c r="J561" s="160"/>
      <c r="K561" s="160"/>
      <c r="L561" s="215"/>
      <c r="M561" s="160"/>
      <c r="N561" s="218"/>
      <c r="O561" s="212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66"/>
      <c r="C562" s="167"/>
      <c r="D562" s="160"/>
      <c r="E562" s="160"/>
      <c r="F562" s="43"/>
      <c r="G562" s="213"/>
      <c r="H562" s="212"/>
      <c r="I562" s="207"/>
      <c r="J562" s="160"/>
      <c r="K562" s="160"/>
      <c r="L562" s="215"/>
      <c r="M562" s="160"/>
      <c r="N562" s="218"/>
      <c r="O562" s="212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66"/>
      <c r="C563" s="167"/>
      <c r="D563" s="160"/>
      <c r="E563" s="160"/>
      <c r="F563" s="43"/>
      <c r="G563" s="213"/>
      <c r="H563" s="212"/>
      <c r="I563" s="207"/>
      <c r="J563" s="160"/>
      <c r="K563" s="160"/>
      <c r="L563" s="215"/>
      <c r="M563" s="160"/>
      <c r="N563" s="218"/>
      <c r="O563" s="212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66"/>
      <c r="C564" s="167"/>
      <c r="D564" s="160"/>
      <c r="E564" s="160"/>
      <c r="F564" s="43"/>
      <c r="G564" s="213"/>
      <c r="H564" s="212"/>
      <c r="I564" s="207"/>
      <c r="J564" s="160"/>
      <c r="K564" s="160"/>
      <c r="L564" s="215"/>
      <c r="M564" s="160"/>
      <c r="N564" s="218"/>
      <c r="O564" s="212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66"/>
      <c r="C565" s="167"/>
      <c r="D565" s="160"/>
      <c r="E565" s="160"/>
      <c r="F565" s="43"/>
      <c r="G565" s="213"/>
      <c r="H565" s="212"/>
      <c r="I565" s="207"/>
      <c r="J565" s="160"/>
      <c r="K565" s="160"/>
      <c r="L565" s="215"/>
      <c r="M565" s="160"/>
      <c r="N565" s="218"/>
      <c r="O565" s="212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66"/>
      <c r="C566" s="167"/>
      <c r="D566" s="160"/>
      <c r="E566" s="160"/>
      <c r="F566" s="43"/>
      <c r="G566" s="213"/>
      <c r="H566" s="212"/>
      <c r="I566" s="207"/>
      <c r="J566" s="160"/>
      <c r="K566" s="160"/>
      <c r="L566" s="215"/>
      <c r="M566" s="160"/>
      <c r="N566" s="218"/>
      <c r="O566" s="212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66"/>
      <c r="C567" s="167"/>
      <c r="D567" s="160"/>
      <c r="E567" s="160"/>
      <c r="F567" s="43"/>
      <c r="G567" s="213"/>
      <c r="H567" s="212"/>
      <c r="I567" s="207"/>
      <c r="J567" s="160"/>
      <c r="K567" s="160"/>
      <c r="L567" s="215"/>
      <c r="M567" s="160"/>
      <c r="N567" s="218"/>
      <c r="O567" s="212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66"/>
      <c r="C568" s="167"/>
      <c r="D568" s="160"/>
      <c r="E568" s="160"/>
      <c r="F568" s="43"/>
      <c r="G568" s="213"/>
      <c r="H568" s="212"/>
      <c r="I568" s="207"/>
      <c r="J568" s="160"/>
      <c r="K568" s="160"/>
      <c r="L568" s="215"/>
      <c r="M568" s="160"/>
      <c r="N568" s="218"/>
      <c r="O568" s="212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66"/>
      <c r="C569" s="167"/>
      <c r="D569" s="160"/>
      <c r="E569" s="160"/>
      <c r="F569" s="43"/>
      <c r="G569" s="213"/>
      <c r="H569" s="212"/>
      <c r="I569" s="207"/>
      <c r="J569" s="160"/>
      <c r="K569" s="160"/>
      <c r="L569" s="215"/>
      <c r="M569" s="160"/>
      <c r="N569" s="218"/>
      <c r="O569" s="212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66"/>
      <c r="C570" s="167"/>
      <c r="D570" s="160"/>
      <c r="E570" s="160"/>
      <c r="F570" s="43"/>
      <c r="G570" s="213"/>
      <c r="H570" s="212"/>
      <c r="I570" s="207"/>
      <c r="J570" s="160"/>
      <c r="K570" s="160"/>
      <c r="L570" s="215"/>
      <c r="M570" s="160"/>
      <c r="N570" s="218"/>
      <c r="O570" s="212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66"/>
      <c r="C571" s="167"/>
      <c r="D571" s="160"/>
      <c r="E571" s="160"/>
      <c r="F571" s="43"/>
      <c r="G571" s="213"/>
      <c r="H571" s="212"/>
      <c r="I571" s="207"/>
      <c r="J571" s="160"/>
      <c r="K571" s="160"/>
      <c r="L571" s="215"/>
      <c r="M571" s="160"/>
      <c r="N571" s="218"/>
      <c r="O571" s="212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66"/>
      <c r="C572" s="167"/>
      <c r="D572" s="160"/>
      <c r="E572" s="160"/>
      <c r="F572" s="43"/>
      <c r="G572" s="213"/>
      <c r="H572" s="212"/>
      <c r="I572" s="207"/>
      <c r="J572" s="160"/>
      <c r="K572" s="160"/>
      <c r="L572" s="215"/>
      <c r="M572" s="160"/>
      <c r="N572" s="218"/>
      <c r="O572" s="212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66"/>
      <c r="C573" s="167"/>
      <c r="D573" s="160"/>
      <c r="E573" s="160"/>
      <c r="F573" s="43"/>
      <c r="G573" s="213"/>
      <c r="H573" s="212"/>
      <c r="I573" s="207"/>
      <c r="J573" s="160"/>
      <c r="K573" s="160"/>
      <c r="L573" s="215"/>
      <c r="M573" s="160"/>
      <c r="N573" s="218"/>
      <c r="O573" s="212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66"/>
      <c r="C574" s="167"/>
      <c r="D574" s="160"/>
      <c r="E574" s="160"/>
      <c r="F574" s="43"/>
      <c r="G574" s="213"/>
      <c r="H574" s="212"/>
      <c r="I574" s="207"/>
      <c r="J574" s="160"/>
      <c r="K574" s="160"/>
      <c r="L574" s="215"/>
      <c r="M574" s="160"/>
      <c r="N574" s="218"/>
      <c r="O574" s="212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66"/>
      <c r="C575" s="167"/>
      <c r="D575" s="160"/>
      <c r="E575" s="160"/>
      <c r="F575" s="43"/>
      <c r="G575" s="213"/>
      <c r="H575" s="212"/>
      <c r="I575" s="207"/>
      <c r="J575" s="160"/>
      <c r="K575" s="160"/>
      <c r="L575" s="215"/>
      <c r="M575" s="160"/>
      <c r="N575" s="218"/>
      <c r="O575" s="212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66"/>
      <c r="C576" s="167"/>
      <c r="D576" s="160"/>
      <c r="E576" s="160"/>
      <c r="F576" s="43"/>
      <c r="G576" s="213"/>
      <c r="H576" s="212"/>
      <c r="I576" s="207"/>
      <c r="J576" s="160"/>
      <c r="K576" s="160"/>
      <c r="L576" s="215"/>
      <c r="M576" s="160"/>
      <c r="N576" s="218"/>
      <c r="O576" s="212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66"/>
      <c r="C577" s="167"/>
      <c r="D577" s="160"/>
      <c r="E577" s="160"/>
      <c r="F577" s="43"/>
      <c r="G577" s="213"/>
      <c r="H577" s="212"/>
      <c r="I577" s="207"/>
      <c r="J577" s="160"/>
      <c r="K577" s="160"/>
      <c r="L577" s="215"/>
      <c r="M577" s="160"/>
      <c r="N577" s="218"/>
      <c r="O577" s="212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66"/>
      <c r="C578" s="167"/>
      <c r="D578" s="160"/>
      <c r="E578" s="160"/>
      <c r="F578" s="43"/>
      <c r="G578" s="213"/>
      <c r="H578" s="212"/>
      <c r="I578" s="207"/>
      <c r="J578" s="160"/>
      <c r="K578" s="160"/>
      <c r="L578" s="215"/>
      <c r="M578" s="160"/>
      <c r="N578" s="218"/>
      <c r="O578" s="212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66"/>
      <c r="C579" s="167"/>
      <c r="D579" s="160"/>
      <c r="E579" s="160"/>
      <c r="F579" s="43"/>
      <c r="G579" s="213"/>
      <c r="H579" s="212"/>
      <c r="I579" s="207"/>
      <c r="J579" s="160"/>
      <c r="K579" s="160"/>
      <c r="L579" s="215"/>
      <c r="M579" s="160"/>
      <c r="N579" s="218"/>
      <c r="O579" s="212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66"/>
      <c r="C580" s="167"/>
      <c r="D580" s="160"/>
      <c r="E580" s="160"/>
      <c r="F580" s="43"/>
      <c r="G580" s="213"/>
      <c r="H580" s="212"/>
      <c r="I580" s="207"/>
      <c r="J580" s="160"/>
      <c r="K580" s="160"/>
      <c r="L580" s="215"/>
      <c r="M580" s="160"/>
      <c r="N580" s="218"/>
      <c r="O580" s="212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66"/>
      <c r="C581" s="167"/>
      <c r="D581" s="160"/>
      <c r="E581" s="160"/>
      <c r="F581" s="43"/>
      <c r="G581" s="213"/>
      <c r="H581" s="212"/>
      <c r="I581" s="207"/>
      <c r="J581" s="160"/>
      <c r="K581" s="160"/>
      <c r="L581" s="215"/>
      <c r="M581" s="160"/>
      <c r="N581" s="218"/>
      <c r="O581" s="212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66"/>
      <c r="C582" s="167"/>
      <c r="D582" s="160"/>
      <c r="E582" s="160"/>
      <c r="F582" s="43"/>
      <c r="G582" s="213"/>
      <c r="H582" s="212"/>
      <c r="I582" s="207"/>
      <c r="J582" s="160"/>
      <c r="K582" s="160"/>
      <c r="L582" s="215"/>
      <c r="M582" s="160"/>
      <c r="N582" s="218"/>
      <c r="O582" s="212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66"/>
      <c r="C583" s="167"/>
      <c r="D583" s="160"/>
      <c r="E583" s="160"/>
      <c r="F583" s="43"/>
      <c r="G583" s="213"/>
      <c r="H583" s="212"/>
      <c r="I583" s="207"/>
      <c r="J583" s="160"/>
      <c r="K583" s="160"/>
      <c r="L583" s="215"/>
      <c r="M583" s="160"/>
      <c r="N583" s="218"/>
      <c r="O583" s="212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66"/>
      <c r="C584" s="167"/>
      <c r="D584" s="160"/>
      <c r="E584" s="160"/>
      <c r="F584" s="43"/>
      <c r="G584" s="213"/>
      <c r="H584" s="212"/>
      <c r="I584" s="207"/>
      <c r="J584" s="160"/>
      <c r="K584" s="160"/>
      <c r="L584" s="215"/>
      <c r="M584" s="160"/>
      <c r="N584" s="218"/>
      <c r="O584" s="212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66"/>
      <c r="C585" s="167"/>
      <c r="D585" s="160"/>
      <c r="E585" s="160"/>
      <c r="F585" s="43"/>
      <c r="G585" s="213"/>
      <c r="H585" s="212"/>
      <c r="I585" s="207"/>
      <c r="J585" s="160"/>
      <c r="K585" s="160"/>
      <c r="L585" s="215"/>
      <c r="M585" s="160"/>
      <c r="N585" s="218"/>
      <c r="O585" s="212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66"/>
      <c r="C586" s="167"/>
      <c r="D586" s="160"/>
      <c r="E586" s="160"/>
      <c r="F586" s="43"/>
      <c r="G586" s="213"/>
      <c r="H586" s="212"/>
      <c r="I586" s="207"/>
      <c r="J586" s="160"/>
      <c r="K586" s="160"/>
      <c r="L586" s="215"/>
      <c r="M586" s="160"/>
      <c r="N586" s="218"/>
      <c r="O586" s="212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66"/>
      <c r="C587" s="167"/>
      <c r="D587" s="160"/>
      <c r="E587" s="160"/>
      <c r="F587" s="43"/>
      <c r="G587" s="213"/>
      <c r="H587" s="212"/>
      <c r="I587" s="207"/>
      <c r="J587" s="160"/>
      <c r="K587" s="160"/>
      <c r="L587" s="215"/>
      <c r="M587" s="160"/>
      <c r="N587" s="218"/>
      <c r="O587" s="212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66"/>
      <c r="C588" s="167"/>
      <c r="D588" s="160"/>
      <c r="E588" s="160"/>
      <c r="F588" s="43"/>
      <c r="G588" s="213"/>
      <c r="H588" s="212"/>
      <c r="I588" s="207"/>
      <c r="J588" s="160"/>
      <c r="K588" s="160"/>
      <c r="L588" s="215"/>
      <c r="M588" s="160"/>
      <c r="N588" s="218"/>
      <c r="O588" s="212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66"/>
      <c r="C589" s="167"/>
      <c r="D589" s="160"/>
      <c r="E589" s="160"/>
      <c r="F589" s="43"/>
      <c r="G589" s="213"/>
      <c r="H589" s="212"/>
      <c r="I589" s="207"/>
      <c r="J589" s="160"/>
      <c r="K589" s="160"/>
      <c r="L589" s="215"/>
      <c r="M589" s="160"/>
      <c r="N589" s="218"/>
      <c r="O589" s="212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66"/>
      <c r="C590" s="167"/>
      <c r="D590" s="160"/>
      <c r="E590" s="160"/>
      <c r="F590" s="43"/>
      <c r="G590" s="213"/>
      <c r="H590" s="212"/>
      <c r="I590" s="207"/>
      <c r="J590" s="160"/>
      <c r="K590" s="160"/>
      <c r="L590" s="215"/>
      <c r="M590" s="160"/>
      <c r="N590" s="218"/>
      <c r="O590" s="212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66"/>
      <c r="C591" s="167"/>
      <c r="D591" s="160"/>
      <c r="E591" s="160"/>
      <c r="F591" s="43"/>
      <c r="G591" s="213"/>
      <c r="H591" s="212"/>
      <c r="I591" s="207"/>
      <c r="J591" s="160"/>
      <c r="K591" s="160"/>
      <c r="L591" s="215"/>
      <c r="M591" s="160"/>
      <c r="N591" s="218"/>
      <c r="O591" s="212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66"/>
      <c r="C592" s="167"/>
      <c r="D592" s="160"/>
      <c r="E592" s="160"/>
      <c r="F592" s="43"/>
      <c r="G592" s="213"/>
      <c r="H592" s="212"/>
      <c r="I592" s="207"/>
      <c r="J592" s="160"/>
      <c r="K592" s="160"/>
      <c r="L592" s="215"/>
      <c r="M592" s="160"/>
      <c r="N592" s="218"/>
      <c r="O592" s="212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66"/>
      <c r="C593" s="167"/>
      <c r="D593" s="160"/>
      <c r="E593" s="160"/>
      <c r="F593" s="43"/>
      <c r="G593" s="213"/>
      <c r="H593" s="212"/>
      <c r="I593" s="207"/>
      <c r="J593" s="160"/>
      <c r="K593" s="160"/>
      <c r="L593" s="215"/>
      <c r="M593" s="160"/>
      <c r="N593" s="218"/>
      <c r="O593" s="212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66"/>
      <c r="C594" s="167"/>
      <c r="D594" s="160"/>
      <c r="E594" s="160"/>
      <c r="F594" s="43"/>
      <c r="G594" s="213"/>
      <c r="H594" s="212"/>
      <c r="I594" s="207"/>
      <c r="J594" s="160"/>
      <c r="K594" s="160"/>
      <c r="L594" s="215"/>
      <c r="M594" s="160"/>
      <c r="N594" s="218"/>
      <c r="O594" s="212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66"/>
      <c r="C595" s="167"/>
      <c r="D595" s="160"/>
      <c r="E595" s="160"/>
      <c r="F595" s="43"/>
      <c r="G595" s="213"/>
      <c r="H595" s="212"/>
      <c r="I595" s="207"/>
      <c r="J595" s="160"/>
      <c r="K595" s="160"/>
      <c r="L595" s="215"/>
      <c r="M595" s="160"/>
      <c r="N595" s="218"/>
      <c r="O595" s="212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66"/>
      <c r="C596" s="167"/>
      <c r="D596" s="160"/>
      <c r="E596" s="160"/>
      <c r="F596" s="43"/>
      <c r="G596" s="213"/>
      <c r="H596" s="212"/>
      <c r="I596" s="207"/>
      <c r="J596" s="160"/>
      <c r="K596" s="160"/>
      <c r="L596" s="215"/>
      <c r="M596" s="160"/>
      <c r="N596" s="218"/>
      <c r="O596" s="212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66"/>
      <c r="C597" s="167"/>
      <c r="D597" s="160"/>
      <c r="E597" s="160"/>
      <c r="F597" s="43"/>
      <c r="G597" s="213"/>
      <c r="H597" s="212"/>
      <c r="I597" s="207"/>
      <c r="J597" s="160"/>
      <c r="K597" s="160"/>
      <c r="L597" s="215"/>
      <c r="M597" s="160"/>
      <c r="N597" s="218"/>
      <c r="O597" s="212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66"/>
      <c r="C598" s="167"/>
      <c r="D598" s="160"/>
      <c r="E598" s="160"/>
      <c r="F598" s="43"/>
      <c r="G598" s="213"/>
      <c r="H598" s="212"/>
      <c r="I598" s="207"/>
      <c r="J598" s="160"/>
      <c r="K598" s="160"/>
      <c r="L598" s="215"/>
      <c r="M598" s="160"/>
      <c r="N598" s="218"/>
      <c r="O598" s="212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66"/>
      <c r="C599" s="167"/>
      <c r="D599" s="160"/>
      <c r="E599" s="160"/>
      <c r="F599" s="43"/>
      <c r="G599" s="213"/>
      <c r="H599" s="212"/>
      <c r="I599" s="207"/>
      <c r="J599" s="160"/>
      <c r="K599" s="160"/>
      <c r="L599" s="215"/>
      <c r="M599" s="160"/>
      <c r="N599" s="218"/>
      <c r="O599" s="212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66"/>
      <c r="C600" s="167"/>
      <c r="D600" s="160"/>
      <c r="E600" s="160"/>
      <c r="F600" s="43"/>
      <c r="G600" s="213"/>
      <c r="H600" s="212"/>
      <c r="I600" s="207"/>
      <c r="J600" s="160"/>
      <c r="K600" s="160"/>
      <c r="L600" s="215"/>
      <c r="M600" s="160"/>
      <c r="N600" s="218"/>
      <c r="O600" s="212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66"/>
      <c r="C601" s="167"/>
      <c r="D601" s="160"/>
      <c r="E601" s="160"/>
      <c r="F601" s="43"/>
      <c r="G601" s="213"/>
      <c r="H601" s="212"/>
      <c r="I601" s="207"/>
      <c r="J601" s="160"/>
      <c r="K601" s="160"/>
      <c r="L601" s="215"/>
      <c r="M601" s="160"/>
      <c r="N601" s="218"/>
      <c r="O601" s="212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66"/>
      <c r="C602" s="167"/>
      <c r="D602" s="160"/>
      <c r="E602" s="160"/>
      <c r="F602" s="43"/>
      <c r="G602" s="213"/>
      <c r="H602" s="212"/>
      <c r="I602" s="207"/>
      <c r="J602" s="160"/>
      <c r="K602" s="160"/>
      <c r="L602" s="215"/>
      <c r="M602" s="160"/>
      <c r="N602" s="218"/>
      <c r="O602" s="212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66"/>
      <c r="C603" s="167"/>
      <c r="D603" s="160"/>
      <c r="E603" s="160"/>
      <c r="F603" s="43"/>
      <c r="G603" s="213"/>
      <c r="H603" s="212"/>
      <c r="I603" s="207"/>
      <c r="J603" s="160"/>
      <c r="K603" s="160"/>
      <c r="L603" s="215"/>
      <c r="M603" s="160"/>
      <c r="N603" s="218"/>
      <c r="O603" s="212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66"/>
      <c r="C604" s="167"/>
      <c r="D604" s="160"/>
      <c r="E604" s="160"/>
      <c r="F604" s="43"/>
      <c r="G604" s="213"/>
      <c r="H604" s="212"/>
      <c r="I604" s="207"/>
      <c r="J604" s="160"/>
      <c r="K604" s="160"/>
      <c r="L604" s="215"/>
      <c r="M604" s="160"/>
      <c r="N604" s="218"/>
      <c r="O604" s="212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66"/>
      <c r="C605" s="167"/>
      <c r="D605" s="160"/>
      <c r="E605" s="160"/>
      <c r="F605" s="43"/>
      <c r="G605" s="213"/>
      <c r="H605" s="212"/>
      <c r="I605" s="207"/>
      <c r="J605" s="160"/>
      <c r="K605" s="160"/>
      <c r="L605" s="215"/>
      <c r="M605" s="160"/>
      <c r="N605" s="218"/>
      <c r="O605" s="212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66"/>
      <c r="C606" s="167"/>
      <c r="D606" s="160"/>
      <c r="E606" s="160"/>
      <c r="F606" s="43"/>
      <c r="G606" s="213"/>
      <c r="H606" s="212"/>
      <c r="I606" s="207"/>
      <c r="J606" s="160"/>
      <c r="K606" s="160"/>
      <c r="L606" s="215"/>
      <c r="M606" s="160"/>
      <c r="N606" s="218"/>
      <c r="O606" s="212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66"/>
      <c r="C607" s="167"/>
      <c r="D607" s="160"/>
      <c r="E607" s="160"/>
      <c r="F607" s="43"/>
      <c r="G607" s="213"/>
      <c r="H607" s="212"/>
      <c r="I607" s="207"/>
      <c r="J607" s="160"/>
      <c r="K607" s="160"/>
      <c r="L607" s="215"/>
      <c r="M607" s="160"/>
      <c r="N607" s="218"/>
      <c r="O607" s="212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66"/>
      <c r="C608" s="167"/>
      <c r="D608" s="160"/>
      <c r="E608" s="160"/>
      <c r="F608" s="43"/>
      <c r="G608" s="213"/>
      <c r="H608" s="212"/>
      <c r="I608" s="207"/>
      <c r="J608" s="160"/>
      <c r="K608" s="160"/>
      <c r="L608" s="215"/>
      <c r="M608" s="160"/>
      <c r="N608" s="218"/>
      <c r="O608" s="212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66"/>
      <c r="C609" s="167"/>
      <c r="D609" s="160"/>
      <c r="E609" s="160"/>
      <c r="F609" s="43"/>
      <c r="G609" s="213"/>
      <c r="H609" s="212"/>
      <c r="I609" s="207"/>
      <c r="J609" s="160"/>
      <c r="K609" s="160"/>
      <c r="L609" s="215"/>
      <c r="M609" s="160"/>
      <c r="N609" s="218"/>
      <c r="O609" s="212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66"/>
      <c r="C610" s="167"/>
      <c r="D610" s="160"/>
      <c r="E610" s="160"/>
      <c r="F610" s="43"/>
      <c r="G610" s="213"/>
      <c r="H610" s="212"/>
      <c r="I610" s="207"/>
      <c r="J610" s="160"/>
      <c r="K610" s="160"/>
      <c r="L610" s="215"/>
      <c r="M610" s="160"/>
      <c r="N610" s="218"/>
      <c r="O610" s="212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66"/>
      <c r="C611" s="167"/>
      <c r="D611" s="160"/>
      <c r="E611" s="160"/>
      <c r="F611" s="43"/>
      <c r="G611" s="213"/>
      <c r="H611" s="212"/>
      <c r="I611" s="207"/>
      <c r="J611" s="160"/>
      <c r="K611" s="160"/>
      <c r="L611" s="215"/>
      <c r="M611" s="160"/>
      <c r="N611" s="218"/>
      <c r="O611" s="212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66"/>
      <c r="C612" s="167"/>
      <c r="D612" s="160"/>
      <c r="E612" s="160"/>
      <c r="F612" s="43"/>
      <c r="G612" s="213"/>
      <c r="H612" s="212"/>
      <c r="I612" s="207"/>
      <c r="J612" s="160"/>
      <c r="K612" s="160"/>
      <c r="L612" s="215"/>
      <c r="M612" s="160"/>
      <c r="N612" s="218"/>
      <c r="O612" s="212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66"/>
      <c r="C613" s="167"/>
      <c r="D613" s="160"/>
      <c r="E613" s="160"/>
      <c r="F613" s="43"/>
      <c r="G613" s="213"/>
      <c r="H613" s="212"/>
      <c r="I613" s="207"/>
      <c r="J613" s="160"/>
      <c r="K613" s="160"/>
      <c r="L613" s="215"/>
      <c r="M613" s="160"/>
      <c r="N613" s="218"/>
      <c r="O613" s="212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66"/>
      <c r="C614" s="167"/>
      <c r="D614" s="160"/>
      <c r="E614" s="160"/>
      <c r="F614" s="43"/>
      <c r="G614" s="213"/>
      <c r="H614" s="212"/>
      <c r="I614" s="207"/>
      <c r="J614" s="160"/>
      <c r="K614" s="160"/>
      <c r="L614" s="215"/>
      <c r="M614" s="160"/>
      <c r="N614" s="218"/>
      <c r="O614" s="212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66"/>
      <c r="C615" s="167"/>
      <c r="D615" s="160"/>
      <c r="E615" s="160"/>
      <c r="F615" s="43"/>
      <c r="G615" s="213"/>
      <c r="H615" s="212"/>
      <c r="I615" s="207"/>
      <c r="J615" s="160"/>
      <c r="K615" s="160"/>
      <c r="L615" s="215"/>
      <c r="M615" s="160"/>
      <c r="N615" s="218"/>
      <c r="O615" s="212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66"/>
      <c r="C616" s="167"/>
      <c r="D616" s="160"/>
      <c r="E616" s="160"/>
      <c r="F616" s="43"/>
      <c r="G616" s="213"/>
      <c r="H616" s="212"/>
      <c r="I616" s="207"/>
      <c r="J616" s="160"/>
      <c r="K616" s="160"/>
      <c r="L616" s="215"/>
      <c r="M616" s="160"/>
      <c r="N616" s="218"/>
      <c r="O616" s="212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66"/>
      <c r="C617" s="167"/>
      <c r="D617" s="160"/>
      <c r="E617" s="160"/>
      <c r="F617" s="43"/>
      <c r="G617" s="213"/>
      <c r="H617" s="212"/>
      <c r="I617" s="207"/>
      <c r="J617" s="160"/>
      <c r="K617" s="160"/>
      <c r="L617" s="215"/>
      <c r="M617" s="160"/>
      <c r="N617" s="218"/>
      <c r="O617" s="212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66"/>
      <c r="C618" s="167"/>
      <c r="D618" s="160"/>
      <c r="E618" s="160"/>
      <c r="F618" s="43"/>
      <c r="G618" s="219"/>
      <c r="K618" s="160"/>
      <c r="L618" s="215"/>
      <c r="M618" s="160"/>
      <c r="N618" s="218"/>
      <c r="O618" s="212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66"/>
      <c r="C619" s="167"/>
      <c r="D619" s="160"/>
      <c r="E619" s="160"/>
      <c r="F619" s="43"/>
      <c r="G619" s="219"/>
      <c r="K619" s="160"/>
      <c r="L619" s="215"/>
      <c r="M619" s="160"/>
      <c r="N619" s="218"/>
      <c r="O619" s="212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66"/>
      <c r="C620" s="167"/>
      <c r="D620" s="160"/>
      <c r="E620" s="160"/>
      <c r="F620" s="43"/>
      <c r="G620" s="219"/>
      <c r="K620" s="160"/>
      <c r="L620" s="215"/>
      <c r="M620" s="160"/>
      <c r="N620" s="218"/>
      <c r="O620" s="212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66"/>
      <c r="C621" s="167"/>
      <c r="D621" s="160"/>
      <c r="E621" s="160"/>
      <c r="F621" s="43"/>
      <c r="G621" s="219"/>
      <c r="K621" s="160"/>
      <c r="L621" s="215"/>
      <c r="M621" s="160"/>
      <c r="N621" s="218"/>
      <c r="O621" s="212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66"/>
      <c r="C622" s="167"/>
      <c r="D622" s="160"/>
      <c r="E622" s="160"/>
      <c r="F622" s="43"/>
      <c r="G622" s="219"/>
      <c r="K622" s="160"/>
      <c r="L622" s="215"/>
      <c r="M622" s="160"/>
      <c r="N622" s="218"/>
      <c r="O622" s="212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66"/>
      <c r="C623" s="167"/>
      <c r="D623" s="160"/>
      <c r="E623" s="160"/>
      <c r="F623" s="43"/>
      <c r="G623" s="219"/>
      <c r="K623" s="160"/>
      <c r="L623" s="215"/>
      <c r="M623" s="160"/>
      <c r="N623" s="218"/>
      <c r="O623" s="212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66"/>
      <c r="C624" s="167"/>
      <c r="D624" s="160"/>
      <c r="E624" s="160"/>
      <c r="F624" s="43"/>
      <c r="G624" s="219"/>
      <c r="K624" s="160"/>
      <c r="L624" s="215"/>
      <c r="M624" s="160"/>
      <c r="N624" s="218"/>
      <c r="O624" s="212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66"/>
      <c r="C625" s="167"/>
      <c r="D625" s="160"/>
      <c r="E625" s="160"/>
      <c r="F625" s="43"/>
      <c r="G625" s="219"/>
      <c r="K625" s="160"/>
      <c r="L625" s="215"/>
      <c r="M625" s="160"/>
      <c r="N625" s="218"/>
      <c r="O625" s="212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66"/>
      <c r="C626" s="167"/>
      <c r="D626" s="160"/>
      <c r="E626" s="160"/>
      <c r="F626" s="43"/>
      <c r="G626" s="219"/>
      <c r="K626" s="160"/>
      <c r="L626" s="215"/>
      <c r="M626" s="160"/>
      <c r="N626" s="218"/>
      <c r="O626" s="212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66"/>
      <c r="C627" s="167"/>
      <c r="D627" s="160"/>
      <c r="E627" s="160"/>
      <c r="F627" s="43"/>
      <c r="G627" s="219"/>
      <c r="K627" s="160"/>
      <c r="L627" s="215"/>
      <c r="M627" s="160"/>
      <c r="N627" s="218"/>
      <c r="O627" s="212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66"/>
      <c r="C628" s="167"/>
      <c r="D628" s="160"/>
      <c r="E628" s="160"/>
      <c r="F628" s="43"/>
      <c r="G628" s="219"/>
      <c r="K628" s="160"/>
      <c r="L628" s="215"/>
      <c r="M628" s="160"/>
      <c r="N628" s="218"/>
      <c r="O628" s="212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66"/>
      <c r="C629" s="167"/>
      <c r="D629" s="160"/>
      <c r="E629" s="160"/>
      <c r="F629" s="43"/>
      <c r="G629" s="219"/>
      <c r="K629" s="160"/>
      <c r="L629" s="215"/>
      <c r="M629" s="160"/>
      <c r="N629" s="218"/>
      <c r="O629" s="212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66"/>
      <c r="C630" s="167"/>
      <c r="D630" s="160"/>
      <c r="E630" s="160"/>
      <c r="F630" s="43"/>
      <c r="G630" s="219"/>
      <c r="K630" s="160"/>
      <c r="L630" s="215"/>
      <c r="M630" s="160"/>
      <c r="N630" s="218"/>
      <c r="O630" s="212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66"/>
      <c r="C631" s="167"/>
      <c r="D631" s="160"/>
      <c r="E631" s="160"/>
      <c r="F631" s="43"/>
      <c r="G631" s="219"/>
      <c r="K631" s="160"/>
      <c r="L631" s="215"/>
      <c r="M631" s="160"/>
      <c r="N631" s="218"/>
      <c r="O631" s="212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2.0" customHeight="1">
      <c r="A632" s="54"/>
      <c r="B632" s="166"/>
      <c r="C632" s="167"/>
      <c r="D632" s="160"/>
      <c r="E632" s="160"/>
      <c r="F632" s="43"/>
      <c r="G632" s="219"/>
      <c r="K632" s="160"/>
      <c r="L632" s="215"/>
      <c r="M632" s="160"/>
      <c r="N632" s="218"/>
      <c r="O632" s="212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2.0" customHeight="1">
      <c r="A633" s="54"/>
      <c r="B633" s="166"/>
      <c r="C633" s="167"/>
      <c r="D633" s="160"/>
      <c r="E633" s="160"/>
      <c r="F633" s="43"/>
      <c r="G633" s="219"/>
      <c r="K633" s="160"/>
      <c r="L633" s="215"/>
      <c r="M633" s="160"/>
      <c r="N633" s="218"/>
      <c r="O633" s="212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ht="15.75" customHeight="1">
      <c r="G634" s="219"/>
      <c r="L634" s="220"/>
    </row>
    <row r="635" ht="15.75" customHeight="1">
      <c r="G635" s="219"/>
      <c r="L635" s="220"/>
    </row>
    <row r="636" ht="15.75" customHeight="1">
      <c r="G636" s="219"/>
      <c r="L636" s="220"/>
    </row>
    <row r="637" ht="15.75" customHeight="1">
      <c r="G637" s="219"/>
      <c r="L637" s="220"/>
    </row>
    <row r="638" ht="15.75" customHeight="1">
      <c r="G638" s="219"/>
      <c r="L638" s="220"/>
    </row>
    <row r="639" ht="15.75" customHeight="1">
      <c r="G639" s="219"/>
      <c r="L639" s="220"/>
    </row>
    <row r="640" ht="15.75" customHeight="1">
      <c r="G640" s="219"/>
      <c r="L640" s="220"/>
    </row>
    <row r="641" ht="15.75" customHeight="1">
      <c r="G641" s="219"/>
      <c r="L641" s="220"/>
    </row>
    <row r="642" ht="15.75" customHeight="1">
      <c r="G642" s="219"/>
      <c r="L642" s="220"/>
    </row>
    <row r="643" ht="15.75" customHeight="1">
      <c r="G643" s="219"/>
      <c r="L643" s="220"/>
    </row>
    <row r="644" ht="15.75" customHeight="1">
      <c r="G644" s="219"/>
      <c r="L644" s="220"/>
    </row>
    <row r="645" ht="15.75" customHeight="1">
      <c r="G645" s="219"/>
      <c r="L645" s="220"/>
    </row>
    <row r="646" ht="15.75" customHeight="1">
      <c r="G646" s="219"/>
      <c r="L646" s="220"/>
    </row>
    <row r="647" ht="15.75" customHeight="1">
      <c r="G647" s="219"/>
      <c r="L647" s="220"/>
    </row>
    <row r="648" ht="15.75" customHeight="1">
      <c r="G648" s="219"/>
      <c r="L648" s="220"/>
    </row>
    <row r="649" ht="15.75" customHeight="1">
      <c r="G649" s="219"/>
      <c r="L649" s="220"/>
    </row>
    <row r="650" ht="15.75" customHeight="1">
      <c r="G650" s="219"/>
      <c r="L650" s="220"/>
    </row>
    <row r="651" ht="15.75" customHeight="1">
      <c r="G651" s="219"/>
      <c r="L651" s="220"/>
    </row>
    <row r="652" ht="15.75" customHeight="1">
      <c r="G652" s="219"/>
      <c r="L652" s="220"/>
    </row>
    <row r="653" ht="15.75" customHeight="1">
      <c r="G653" s="219"/>
      <c r="L653" s="220"/>
    </row>
    <row r="654" ht="15.75" customHeight="1">
      <c r="G654" s="219"/>
      <c r="L654" s="220"/>
    </row>
    <row r="655" ht="15.75" customHeight="1">
      <c r="G655" s="219"/>
      <c r="L655" s="220"/>
    </row>
    <row r="656" ht="15.75" customHeight="1">
      <c r="G656" s="219"/>
      <c r="L656" s="220"/>
    </row>
    <row r="657" ht="15.75" customHeight="1">
      <c r="G657" s="219"/>
      <c r="L657" s="220"/>
    </row>
    <row r="658" ht="15.75" customHeight="1">
      <c r="G658" s="219"/>
      <c r="L658" s="220"/>
    </row>
    <row r="659" ht="15.75" customHeight="1">
      <c r="G659" s="219"/>
      <c r="L659" s="220"/>
    </row>
    <row r="660" ht="15.75" customHeight="1">
      <c r="G660" s="219"/>
      <c r="L660" s="220"/>
    </row>
    <row r="661" ht="15.75" customHeight="1">
      <c r="G661" s="219"/>
      <c r="L661" s="220"/>
    </row>
    <row r="662" ht="15.75" customHeight="1">
      <c r="G662" s="219"/>
      <c r="L662" s="220"/>
    </row>
    <row r="663" ht="15.75" customHeight="1">
      <c r="G663" s="219"/>
      <c r="L663" s="220"/>
    </row>
    <row r="664" ht="15.75" customHeight="1">
      <c r="G664" s="219"/>
      <c r="L664" s="220"/>
    </row>
    <row r="665" ht="15.75" customHeight="1">
      <c r="G665" s="219"/>
      <c r="L665" s="220"/>
    </row>
    <row r="666" ht="15.75" customHeight="1">
      <c r="G666" s="219"/>
      <c r="L666" s="220"/>
    </row>
    <row r="667" ht="15.75" customHeight="1">
      <c r="G667" s="219"/>
      <c r="L667" s="220"/>
    </row>
    <row r="668" ht="15.75" customHeight="1">
      <c r="G668" s="219"/>
      <c r="L668" s="220"/>
    </row>
    <row r="669" ht="15.75" customHeight="1">
      <c r="G669" s="219"/>
      <c r="L669" s="220"/>
    </row>
    <row r="670" ht="15.75" customHeight="1">
      <c r="G670" s="219"/>
      <c r="L670" s="220"/>
    </row>
    <row r="671" ht="15.75" customHeight="1">
      <c r="G671" s="219"/>
      <c r="L671" s="220"/>
    </row>
    <row r="672" ht="15.75" customHeight="1">
      <c r="G672" s="219"/>
      <c r="L672" s="220"/>
    </row>
    <row r="673" ht="15.75" customHeight="1">
      <c r="G673" s="219"/>
      <c r="L673" s="220"/>
    </row>
    <row r="674" ht="15.75" customHeight="1">
      <c r="G674" s="219"/>
      <c r="L674" s="220"/>
    </row>
    <row r="675" ht="15.75" customHeight="1">
      <c r="G675" s="219"/>
      <c r="L675" s="220"/>
    </row>
    <row r="676" ht="15.75" customHeight="1">
      <c r="G676" s="219"/>
      <c r="L676" s="220"/>
    </row>
    <row r="677" ht="15.75" customHeight="1">
      <c r="G677" s="219"/>
      <c r="L677" s="220"/>
    </row>
    <row r="678" ht="15.75" customHeight="1">
      <c r="G678" s="219"/>
      <c r="L678" s="220"/>
    </row>
    <row r="679" ht="15.75" customHeight="1">
      <c r="G679" s="219"/>
      <c r="L679" s="220"/>
    </row>
    <row r="680" ht="15.75" customHeight="1">
      <c r="G680" s="219"/>
      <c r="L680" s="220"/>
    </row>
    <row r="681" ht="15.75" customHeight="1">
      <c r="G681" s="219"/>
      <c r="L681" s="220"/>
    </row>
    <row r="682" ht="15.75" customHeight="1">
      <c r="G682" s="219"/>
      <c r="L682" s="220"/>
    </row>
    <row r="683" ht="15.75" customHeight="1">
      <c r="G683" s="219"/>
      <c r="L683" s="220"/>
    </row>
    <row r="684" ht="15.75" customHeight="1">
      <c r="G684" s="219"/>
      <c r="L684" s="220"/>
    </row>
    <row r="685" ht="15.75" customHeight="1">
      <c r="G685" s="219"/>
      <c r="L685" s="220"/>
    </row>
    <row r="686" ht="15.75" customHeight="1">
      <c r="G686" s="219"/>
      <c r="L686" s="220"/>
    </row>
    <row r="687" ht="15.75" customHeight="1">
      <c r="G687" s="219"/>
      <c r="L687" s="220"/>
    </row>
    <row r="688" ht="15.75" customHeight="1">
      <c r="G688" s="219"/>
      <c r="L688" s="220"/>
    </row>
    <row r="689" ht="15.75" customHeight="1">
      <c r="G689" s="219"/>
      <c r="L689" s="220"/>
    </row>
    <row r="690" ht="15.75" customHeight="1">
      <c r="G690" s="219"/>
      <c r="L690" s="220"/>
    </row>
    <row r="691" ht="15.75" customHeight="1">
      <c r="G691" s="219"/>
      <c r="L691" s="220"/>
    </row>
    <row r="692" ht="15.75" customHeight="1">
      <c r="G692" s="219"/>
      <c r="L692" s="220"/>
    </row>
    <row r="693" ht="15.75" customHeight="1">
      <c r="G693" s="219"/>
      <c r="L693" s="220"/>
    </row>
    <row r="694" ht="15.75" customHeight="1">
      <c r="G694" s="219"/>
      <c r="L694" s="220"/>
    </row>
    <row r="695" ht="15.75" customHeight="1">
      <c r="G695" s="219"/>
      <c r="L695" s="220"/>
    </row>
    <row r="696" ht="15.75" customHeight="1">
      <c r="G696" s="219"/>
      <c r="L696" s="220"/>
    </row>
    <row r="697" ht="15.75" customHeight="1">
      <c r="G697" s="219"/>
      <c r="L697" s="220"/>
    </row>
    <row r="698" ht="15.75" customHeight="1">
      <c r="G698" s="219"/>
      <c r="L698" s="220"/>
    </row>
    <row r="699" ht="15.75" customHeight="1">
      <c r="G699" s="219"/>
      <c r="L699" s="220"/>
    </row>
    <row r="700" ht="15.75" customHeight="1">
      <c r="G700" s="219"/>
      <c r="L700" s="220"/>
    </row>
    <row r="701" ht="15.75" customHeight="1">
      <c r="G701" s="219"/>
      <c r="L701" s="220"/>
    </row>
    <row r="702" ht="15.75" customHeight="1">
      <c r="G702" s="219"/>
      <c r="L702" s="220"/>
    </row>
    <row r="703" ht="15.75" customHeight="1">
      <c r="G703" s="219"/>
      <c r="L703" s="220"/>
    </row>
    <row r="704" ht="15.75" customHeight="1">
      <c r="G704" s="219"/>
      <c r="L704" s="220"/>
    </row>
    <row r="705" ht="15.75" customHeight="1">
      <c r="G705" s="219"/>
      <c r="L705" s="220"/>
    </row>
    <row r="706" ht="15.75" customHeight="1">
      <c r="G706" s="219"/>
      <c r="L706" s="220"/>
    </row>
    <row r="707" ht="15.75" customHeight="1">
      <c r="G707" s="219"/>
      <c r="L707" s="220"/>
    </row>
    <row r="708" ht="15.75" customHeight="1">
      <c r="G708" s="219"/>
      <c r="L708" s="220"/>
    </row>
    <row r="709" ht="15.75" customHeight="1">
      <c r="G709" s="219"/>
      <c r="L709" s="220"/>
    </row>
    <row r="710" ht="15.75" customHeight="1">
      <c r="G710" s="219"/>
      <c r="L710" s="220"/>
    </row>
    <row r="711" ht="15.75" customHeight="1">
      <c r="G711" s="219"/>
      <c r="L711" s="220"/>
    </row>
    <row r="712" ht="15.75" customHeight="1">
      <c r="G712" s="219"/>
      <c r="L712" s="220"/>
    </row>
    <row r="713" ht="15.75" customHeight="1">
      <c r="G713" s="219"/>
      <c r="L713" s="220"/>
    </row>
    <row r="714" ht="15.75" customHeight="1">
      <c r="G714" s="219"/>
      <c r="L714" s="220"/>
    </row>
    <row r="715" ht="15.75" customHeight="1">
      <c r="G715" s="219"/>
      <c r="L715" s="220"/>
    </row>
    <row r="716" ht="15.75" customHeight="1">
      <c r="G716" s="219"/>
      <c r="L716" s="220"/>
    </row>
    <row r="717" ht="15.75" customHeight="1">
      <c r="G717" s="219"/>
      <c r="L717" s="220"/>
    </row>
    <row r="718" ht="15.75" customHeight="1">
      <c r="G718" s="219"/>
      <c r="L718" s="220"/>
    </row>
    <row r="719" ht="15.75" customHeight="1">
      <c r="G719" s="219"/>
      <c r="L719" s="220"/>
    </row>
    <row r="720" ht="15.75" customHeight="1">
      <c r="G720" s="219"/>
      <c r="L720" s="220"/>
    </row>
    <row r="721" ht="15.75" customHeight="1">
      <c r="G721" s="219"/>
      <c r="L721" s="220"/>
    </row>
    <row r="722" ht="15.75" customHeight="1">
      <c r="G722" s="219"/>
      <c r="L722" s="220"/>
    </row>
    <row r="723" ht="15.75" customHeight="1">
      <c r="G723" s="219"/>
      <c r="L723" s="220"/>
    </row>
    <row r="724" ht="15.75" customHeight="1">
      <c r="G724" s="219"/>
      <c r="L724" s="220"/>
    </row>
    <row r="725" ht="15.75" customHeight="1">
      <c r="G725" s="219"/>
      <c r="L725" s="220"/>
    </row>
    <row r="726" ht="15.75" customHeight="1">
      <c r="G726" s="219"/>
      <c r="L726" s="220"/>
    </row>
    <row r="727" ht="15.75" customHeight="1">
      <c r="G727" s="219"/>
      <c r="L727" s="220"/>
    </row>
    <row r="728" ht="15.75" customHeight="1">
      <c r="G728" s="219"/>
      <c r="L728" s="220"/>
    </row>
    <row r="729" ht="15.75" customHeight="1">
      <c r="G729" s="219"/>
      <c r="L729" s="220"/>
    </row>
    <row r="730" ht="15.75" customHeight="1">
      <c r="G730" s="219"/>
      <c r="L730" s="220"/>
    </row>
    <row r="731" ht="15.75" customHeight="1">
      <c r="G731" s="219"/>
      <c r="L731" s="220"/>
    </row>
    <row r="732" ht="15.75" customHeight="1">
      <c r="G732" s="219"/>
      <c r="L732" s="220"/>
    </row>
    <row r="733" ht="15.75" customHeight="1">
      <c r="G733" s="219"/>
      <c r="L733" s="220"/>
    </row>
    <row r="734" ht="15.75" customHeight="1">
      <c r="G734" s="219"/>
      <c r="L734" s="220"/>
    </row>
    <row r="735" ht="15.75" customHeight="1">
      <c r="G735" s="219"/>
      <c r="L735" s="220"/>
    </row>
    <row r="736" ht="15.75" customHeight="1">
      <c r="G736" s="219"/>
      <c r="L736" s="220"/>
    </row>
    <row r="737" ht="15.75" customHeight="1">
      <c r="G737" s="219"/>
      <c r="L737" s="220"/>
    </row>
    <row r="738" ht="15.75" customHeight="1">
      <c r="G738" s="219"/>
      <c r="L738" s="220"/>
    </row>
    <row r="739" ht="15.75" customHeight="1">
      <c r="G739" s="219"/>
      <c r="L739" s="220"/>
    </row>
    <row r="740" ht="15.75" customHeight="1">
      <c r="G740" s="219"/>
      <c r="L740" s="220"/>
    </row>
    <row r="741" ht="15.75" customHeight="1">
      <c r="G741" s="219"/>
      <c r="L741" s="220"/>
    </row>
    <row r="742" ht="15.75" customHeight="1">
      <c r="G742" s="219"/>
      <c r="L742" s="220"/>
    </row>
    <row r="743" ht="15.75" customHeight="1">
      <c r="G743" s="219"/>
      <c r="L743" s="220"/>
    </row>
    <row r="744" ht="15.75" customHeight="1">
      <c r="G744" s="219"/>
      <c r="L744" s="220"/>
    </row>
    <row r="745" ht="15.75" customHeight="1">
      <c r="G745" s="219"/>
      <c r="L745" s="220"/>
    </row>
    <row r="746" ht="15.75" customHeight="1">
      <c r="G746" s="219"/>
      <c r="L746" s="220"/>
    </row>
    <row r="747" ht="15.75" customHeight="1">
      <c r="G747" s="219"/>
      <c r="L747" s="220"/>
    </row>
    <row r="748" ht="15.75" customHeight="1">
      <c r="G748" s="219"/>
      <c r="L748" s="220"/>
    </row>
    <row r="749" ht="15.75" customHeight="1">
      <c r="G749" s="219"/>
      <c r="L749" s="220"/>
    </row>
    <row r="750" ht="15.75" customHeight="1">
      <c r="G750" s="219"/>
      <c r="L750" s="220"/>
    </row>
    <row r="751" ht="15.75" customHeight="1">
      <c r="G751" s="219"/>
      <c r="L751" s="220"/>
    </row>
    <row r="752" ht="15.75" customHeight="1">
      <c r="G752" s="219"/>
      <c r="L752" s="220"/>
    </row>
    <row r="753" ht="15.75" customHeight="1">
      <c r="G753" s="219"/>
      <c r="L753" s="220"/>
    </row>
    <row r="754" ht="15.75" customHeight="1">
      <c r="G754" s="219"/>
      <c r="L754" s="220"/>
    </row>
    <row r="755" ht="15.75" customHeight="1">
      <c r="G755" s="219"/>
      <c r="L755" s="220"/>
    </row>
    <row r="756" ht="15.75" customHeight="1">
      <c r="G756" s="219"/>
      <c r="L756" s="220"/>
    </row>
    <row r="757" ht="15.75" customHeight="1">
      <c r="G757" s="219"/>
      <c r="L757" s="220"/>
    </row>
    <row r="758" ht="15.75" customHeight="1">
      <c r="G758" s="219"/>
      <c r="L758" s="220"/>
    </row>
    <row r="759" ht="15.75" customHeight="1">
      <c r="G759" s="219"/>
      <c r="L759" s="220"/>
    </row>
    <row r="760" ht="15.75" customHeight="1">
      <c r="G760" s="219"/>
      <c r="L760" s="220"/>
    </row>
    <row r="761" ht="15.75" customHeight="1">
      <c r="G761" s="219"/>
      <c r="L761" s="220"/>
    </row>
    <row r="762" ht="15.75" customHeight="1">
      <c r="G762" s="219"/>
      <c r="L762" s="220"/>
    </row>
    <row r="763" ht="15.75" customHeight="1">
      <c r="G763" s="219"/>
      <c r="L763" s="220"/>
    </row>
    <row r="764" ht="15.75" customHeight="1">
      <c r="G764" s="219"/>
      <c r="L764" s="220"/>
    </row>
    <row r="765" ht="15.75" customHeight="1">
      <c r="G765" s="219"/>
      <c r="L765" s="220"/>
    </row>
    <row r="766" ht="15.75" customHeight="1">
      <c r="G766" s="219"/>
      <c r="L766" s="220"/>
    </row>
    <row r="767" ht="15.75" customHeight="1">
      <c r="G767" s="219"/>
      <c r="L767" s="220"/>
    </row>
    <row r="768" ht="15.75" customHeight="1">
      <c r="G768" s="219"/>
      <c r="L768" s="220"/>
    </row>
    <row r="769" ht="15.75" customHeight="1">
      <c r="G769" s="219"/>
      <c r="L769" s="220"/>
    </row>
    <row r="770" ht="15.75" customHeight="1">
      <c r="G770" s="219"/>
      <c r="L770" s="220"/>
    </row>
    <row r="771" ht="15.75" customHeight="1">
      <c r="G771" s="219"/>
      <c r="L771" s="220"/>
    </row>
    <row r="772" ht="15.75" customHeight="1">
      <c r="G772" s="219"/>
      <c r="L772" s="220"/>
    </row>
    <row r="773" ht="15.75" customHeight="1">
      <c r="G773" s="219"/>
      <c r="L773" s="220"/>
    </row>
    <row r="774" ht="15.75" customHeight="1">
      <c r="G774" s="219"/>
      <c r="L774" s="220"/>
    </row>
    <row r="775" ht="15.75" customHeight="1">
      <c r="G775" s="219"/>
      <c r="L775" s="220"/>
    </row>
    <row r="776" ht="15.75" customHeight="1">
      <c r="G776" s="219"/>
      <c r="L776" s="220"/>
    </row>
    <row r="777" ht="15.75" customHeight="1">
      <c r="G777" s="219"/>
      <c r="L777" s="220"/>
    </row>
    <row r="778" ht="15.75" customHeight="1">
      <c r="G778" s="219"/>
      <c r="L778" s="220"/>
    </row>
    <row r="779" ht="15.75" customHeight="1">
      <c r="G779" s="219"/>
      <c r="L779" s="220"/>
    </row>
    <row r="780" ht="15.75" customHeight="1">
      <c r="G780" s="219"/>
      <c r="L780" s="220"/>
    </row>
    <row r="781" ht="15.75" customHeight="1">
      <c r="G781" s="219"/>
      <c r="L781" s="220"/>
    </row>
    <row r="782" ht="15.75" customHeight="1">
      <c r="G782" s="219"/>
      <c r="L782" s="220"/>
    </row>
    <row r="783" ht="15.75" customHeight="1">
      <c r="G783" s="219"/>
      <c r="L783" s="220"/>
    </row>
    <row r="784" ht="15.75" customHeight="1">
      <c r="G784" s="219"/>
      <c r="L784" s="220"/>
    </row>
    <row r="785" ht="15.75" customHeight="1">
      <c r="G785" s="219"/>
      <c r="L785" s="220"/>
    </row>
    <row r="786" ht="15.75" customHeight="1">
      <c r="G786" s="219"/>
      <c r="L786" s="220"/>
    </row>
    <row r="787" ht="15.75" customHeight="1">
      <c r="G787" s="219"/>
      <c r="L787" s="220"/>
    </row>
    <row r="788" ht="15.75" customHeight="1">
      <c r="G788" s="219"/>
      <c r="L788" s="220"/>
    </row>
    <row r="789" ht="15.75" customHeight="1">
      <c r="G789" s="219"/>
      <c r="L789" s="220"/>
    </row>
    <row r="790" ht="15.75" customHeight="1">
      <c r="G790" s="219"/>
      <c r="L790" s="220"/>
    </row>
    <row r="791" ht="15.75" customHeight="1">
      <c r="G791" s="219"/>
      <c r="L791" s="220"/>
    </row>
    <row r="792" ht="15.75" customHeight="1">
      <c r="G792" s="219"/>
      <c r="L792" s="220"/>
    </row>
    <row r="793" ht="15.75" customHeight="1">
      <c r="G793" s="219"/>
      <c r="L793" s="220"/>
    </row>
    <row r="794" ht="15.75" customHeight="1">
      <c r="G794" s="219"/>
      <c r="L794" s="220"/>
    </row>
    <row r="795" ht="15.75" customHeight="1">
      <c r="G795" s="219"/>
      <c r="L795" s="220"/>
    </row>
    <row r="796" ht="15.75" customHeight="1">
      <c r="G796" s="219"/>
      <c r="L796" s="220"/>
    </row>
    <row r="797" ht="15.75" customHeight="1">
      <c r="G797" s="219"/>
      <c r="L797" s="220"/>
    </row>
    <row r="798" ht="15.75" customHeight="1">
      <c r="G798" s="219"/>
      <c r="L798" s="220"/>
    </row>
    <row r="799" ht="15.75" customHeight="1">
      <c r="G799" s="219"/>
      <c r="L799" s="220"/>
    </row>
    <row r="800" ht="15.75" customHeight="1">
      <c r="G800" s="219"/>
      <c r="L800" s="220"/>
    </row>
    <row r="801" ht="15.75" customHeight="1">
      <c r="G801" s="219"/>
      <c r="L801" s="220"/>
    </row>
    <row r="802" ht="15.75" customHeight="1">
      <c r="G802" s="219"/>
      <c r="L802" s="220"/>
    </row>
    <row r="803" ht="15.75" customHeight="1">
      <c r="G803" s="219"/>
      <c r="L803" s="220"/>
    </row>
    <row r="804" ht="15.75" customHeight="1">
      <c r="G804" s="219"/>
      <c r="L804" s="220"/>
    </row>
    <row r="805" ht="15.75" customHeight="1">
      <c r="G805" s="219"/>
      <c r="L805" s="220"/>
    </row>
    <row r="806" ht="15.75" customHeight="1">
      <c r="G806" s="219"/>
      <c r="L806" s="220"/>
    </row>
    <row r="807" ht="15.75" customHeight="1">
      <c r="G807" s="219"/>
      <c r="L807" s="220"/>
    </row>
    <row r="808" ht="15.75" customHeight="1">
      <c r="G808" s="219"/>
      <c r="L808" s="220"/>
    </row>
    <row r="809" ht="15.75" customHeight="1">
      <c r="G809" s="219"/>
      <c r="L809" s="220"/>
    </row>
    <row r="810" ht="15.75" customHeight="1">
      <c r="G810" s="219"/>
      <c r="L810" s="220"/>
    </row>
    <row r="811" ht="15.75" customHeight="1">
      <c r="G811" s="219"/>
      <c r="L811" s="220"/>
    </row>
    <row r="812" ht="15.75" customHeight="1">
      <c r="G812" s="219"/>
      <c r="L812" s="220"/>
    </row>
    <row r="813" ht="15.75" customHeight="1">
      <c r="G813" s="219"/>
      <c r="L813" s="220"/>
    </row>
    <row r="814" ht="15.75" customHeight="1">
      <c r="G814" s="219"/>
      <c r="L814" s="220"/>
    </row>
    <row r="815" ht="15.75" customHeight="1">
      <c r="G815" s="219"/>
      <c r="L815" s="220"/>
    </row>
    <row r="816" ht="15.75" customHeight="1">
      <c r="G816" s="219"/>
      <c r="L816" s="220"/>
    </row>
    <row r="817" ht="15.75" customHeight="1">
      <c r="G817" s="219"/>
      <c r="L817" s="220"/>
    </row>
    <row r="818" ht="15.75" customHeight="1">
      <c r="G818" s="219"/>
      <c r="L818" s="220"/>
    </row>
    <row r="819" ht="15.75" customHeight="1">
      <c r="G819" s="219"/>
      <c r="L819" s="220"/>
    </row>
    <row r="820" ht="15.75" customHeight="1">
      <c r="G820" s="219"/>
      <c r="L820" s="220"/>
    </row>
    <row r="821" ht="15.75" customHeight="1">
      <c r="G821" s="219"/>
      <c r="L821" s="220"/>
    </row>
    <row r="822" ht="15.75" customHeight="1">
      <c r="G822" s="219"/>
      <c r="L822" s="220"/>
    </row>
    <row r="823" ht="15.75" customHeight="1">
      <c r="G823" s="219"/>
      <c r="L823" s="220"/>
    </row>
    <row r="824" ht="15.75" customHeight="1">
      <c r="G824" s="219"/>
      <c r="L824" s="220"/>
    </row>
    <row r="825" ht="15.75" customHeight="1">
      <c r="G825" s="219"/>
      <c r="L825" s="220"/>
    </row>
    <row r="826" ht="15.75" customHeight="1">
      <c r="G826" s="219"/>
      <c r="L826" s="220"/>
    </row>
    <row r="827" ht="15.75" customHeight="1">
      <c r="G827" s="219"/>
      <c r="L827" s="220"/>
    </row>
    <row r="828" ht="15.75" customHeight="1">
      <c r="G828" s="219"/>
      <c r="L828" s="220"/>
    </row>
    <row r="829" ht="15.75" customHeight="1">
      <c r="G829" s="219"/>
      <c r="L829" s="220"/>
    </row>
    <row r="830" ht="15.75" customHeight="1">
      <c r="G830" s="219"/>
      <c r="L830" s="220"/>
    </row>
    <row r="831" ht="15.75" customHeight="1">
      <c r="G831" s="219"/>
      <c r="L831" s="220"/>
    </row>
    <row r="832" ht="15.75" customHeight="1">
      <c r="G832" s="219"/>
      <c r="L832" s="220"/>
    </row>
    <row r="833" ht="15.75" customHeight="1">
      <c r="G833" s="219"/>
      <c r="L833" s="220"/>
    </row>
    <row r="834" ht="15.75" customHeight="1">
      <c r="G834" s="219"/>
      <c r="L834" s="220"/>
    </row>
    <row r="835" ht="15.75" customHeight="1">
      <c r="G835" s="219"/>
      <c r="L835" s="220"/>
    </row>
    <row r="836" ht="15.75" customHeight="1">
      <c r="G836" s="219"/>
      <c r="L836" s="220"/>
    </row>
    <row r="837" ht="15.75" customHeight="1">
      <c r="G837" s="219"/>
      <c r="L837" s="220"/>
    </row>
    <row r="838" ht="15.75" customHeight="1">
      <c r="G838" s="219"/>
      <c r="L838" s="220"/>
    </row>
    <row r="839" ht="15.75" customHeight="1">
      <c r="G839" s="219"/>
      <c r="L839" s="220"/>
    </row>
    <row r="840" ht="15.75" customHeight="1">
      <c r="G840" s="219"/>
      <c r="L840" s="220"/>
    </row>
    <row r="841" ht="15.75" customHeight="1">
      <c r="G841" s="219"/>
      <c r="L841" s="220"/>
    </row>
    <row r="842" ht="15.75" customHeight="1">
      <c r="G842" s="219"/>
      <c r="L842" s="220"/>
    </row>
    <row r="843" ht="15.75" customHeight="1">
      <c r="G843" s="219"/>
      <c r="L843" s="220"/>
    </row>
    <row r="844" ht="15.75" customHeight="1">
      <c r="G844" s="219"/>
      <c r="L844" s="220"/>
    </row>
    <row r="845" ht="15.75" customHeight="1">
      <c r="G845" s="219"/>
      <c r="L845" s="220"/>
    </row>
    <row r="846" ht="15.75" customHeight="1">
      <c r="G846" s="219"/>
      <c r="L846" s="220"/>
    </row>
    <row r="847" ht="15.75" customHeight="1">
      <c r="G847" s="219"/>
      <c r="L847" s="220"/>
    </row>
    <row r="848" ht="15.75" customHeight="1">
      <c r="G848" s="219"/>
      <c r="L848" s="220"/>
    </row>
    <row r="849" ht="15.75" customHeight="1">
      <c r="G849" s="219"/>
      <c r="L849" s="220"/>
    </row>
    <row r="850" ht="15.75" customHeight="1">
      <c r="G850" s="219"/>
      <c r="L850" s="220"/>
    </row>
    <row r="851" ht="15.75" customHeight="1">
      <c r="G851" s="219"/>
      <c r="L851" s="220"/>
    </row>
    <row r="852" ht="15.75" customHeight="1">
      <c r="G852" s="219"/>
      <c r="L852" s="220"/>
    </row>
    <row r="853" ht="15.75" customHeight="1">
      <c r="G853" s="219"/>
      <c r="L853" s="220"/>
    </row>
    <row r="854" ht="15.75" customHeight="1">
      <c r="G854" s="219"/>
      <c r="L854" s="220"/>
    </row>
    <row r="855" ht="15.75" customHeight="1">
      <c r="G855" s="219"/>
      <c r="L855" s="220"/>
    </row>
    <row r="856" ht="15.75" customHeight="1">
      <c r="G856" s="219"/>
      <c r="L856" s="220"/>
    </row>
    <row r="857" ht="15.75" customHeight="1">
      <c r="G857" s="219"/>
      <c r="L857" s="220"/>
    </row>
    <row r="858" ht="15.75" customHeight="1">
      <c r="G858" s="219"/>
      <c r="L858" s="220"/>
    </row>
    <row r="859" ht="15.75" customHeight="1">
      <c r="G859" s="219"/>
      <c r="L859" s="220"/>
    </row>
    <row r="860" ht="15.75" customHeight="1">
      <c r="G860" s="219"/>
      <c r="L860" s="220"/>
    </row>
    <row r="861" ht="15.75" customHeight="1">
      <c r="G861" s="219"/>
      <c r="L861" s="220"/>
    </row>
    <row r="862" ht="15.75" customHeight="1">
      <c r="G862" s="219"/>
      <c r="L862" s="220"/>
    </row>
    <row r="863" ht="15.75" customHeight="1">
      <c r="G863" s="219"/>
      <c r="L863" s="220"/>
    </row>
    <row r="864" ht="15.75" customHeight="1">
      <c r="G864" s="219"/>
      <c r="L864" s="220"/>
    </row>
    <row r="865" ht="15.75" customHeight="1">
      <c r="G865" s="219"/>
      <c r="L865" s="220"/>
    </row>
    <row r="866" ht="15.75" customHeight="1">
      <c r="G866" s="219"/>
      <c r="L866" s="220"/>
    </row>
    <row r="867" ht="15.75" customHeight="1">
      <c r="G867" s="219"/>
      <c r="L867" s="220"/>
    </row>
    <row r="868" ht="15.75" customHeight="1">
      <c r="G868" s="219"/>
      <c r="L868" s="220"/>
    </row>
    <row r="869" ht="15.75" customHeight="1">
      <c r="G869" s="219"/>
      <c r="L869" s="220"/>
    </row>
    <row r="870" ht="15.75" customHeight="1">
      <c r="G870" s="219"/>
      <c r="L870" s="220"/>
    </row>
    <row r="871" ht="15.75" customHeight="1">
      <c r="G871" s="219"/>
      <c r="L871" s="220"/>
    </row>
    <row r="872" ht="15.75" customHeight="1">
      <c r="G872" s="219"/>
      <c r="L872" s="220"/>
    </row>
    <row r="873" ht="15.75" customHeight="1">
      <c r="G873" s="219"/>
      <c r="L873" s="220"/>
    </row>
    <row r="874" ht="15.75" customHeight="1">
      <c r="G874" s="219"/>
      <c r="L874" s="220"/>
    </row>
    <row r="875" ht="15.75" customHeight="1">
      <c r="G875" s="219"/>
      <c r="L875" s="220"/>
    </row>
    <row r="876" ht="15.75" customHeight="1">
      <c r="G876" s="219"/>
      <c r="L876" s="220"/>
    </row>
    <row r="877" ht="15.75" customHeight="1">
      <c r="G877" s="219"/>
      <c r="L877" s="220"/>
    </row>
    <row r="878" ht="15.75" customHeight="1">
      <c r="G878" s="219"/>
      <c r="L878" s="220"/>
    </row>
    <row r="879" ht="15.75" customHeight="1">
      <c r="G879" s="219"/>
      <c r="L879" s="220"/>
    </row>
    <row r="880" ht="15.75" customHeight="1">
      <c r="G880" s="219"/>
      <c r="L880" s="220"/>
    </row>
    <row r="881" ht="15.75" customHeight="1">
      <c r="G881" s="219"/>
      <c r="L881" s="220"/>
    </row>
    <row r="882" ht="15.75" customHeight="1">
      <c r="G882" s="219"/>
      <c r="L882" s="220"/>
    </row>
    <row r="883" ht="15.75" customHeight="1">
      <c r="G883" s="219"/>
      <c r="L883" s="220"/>
    </row>
    <row r="884" ht="15.75" customHeight="1">
      <c r="G884" s="219"/>
      <c r="L884" s="220"/>
    </row>
    <row r="885" ht="15.75" customHeight="1">
      <c r="G885" s="219"/>
      <c r="L885" s="220"/>
    </row>
    <row r="886" ht="15.75" customHeight="1">
      <c r="G886" s="219"/>
      <c r="L886" s="220"/>
    </row>
    <row r="887" ht="15.75" customHeight="1">
      <c r="G887" s="219"/>
      <c r="L887" s="220"/>
    </row>
    <row r="888" ht="15.75" customHeight="1">
      <c r="G888" s="219"/>
      <c r="L888" s="220"/>
    </row>
    <row r="889" ht="15.75" customHeight="1">
      <c r="G889" s="219"/>
      <c r="L889" s="220"/>
    </row>
    <row r="890" ht="15.75" customHeight="1">
      <c r="G890" s="219"/>
      <c r="L890" s="220"/>
    </row>
    <row r="891" ht="15.75" customHeight="1">
      <c r="G891" s="219"/>
      <c r="L891" s="220"/>
    </row>
    <row r="892" ht="15.75" customHeight="1">
      <c r="G892" s="219"/>
      <c r="L892" s="220"/>
    </row>
    <row r="893" ht="15.75" customHeight="1">
      <c r="G893" s="219"/>
      <c r="L893" s="220"/>
    </row>
    <row r="894" ht="15.75" customHeight="1">
      <c r="G894" s="219"/>
      <c r="L894" s="220"/>
    </row>
    <row r="895" ht="15.75" customHeight="1">
      <c r="G895" s="219"/>
      <c r="L895" s="220"/>
    </row>
    <row r="896" ht="15.75" customHeight="1">
      <c r="G896" s="219"/>
      <c r="L896" s="220"/>
    </row>
    <row r="897" ht="15.75" customHeight="1">
      <c r="G897" s="219"/>
      <c r="L897" s="220"/>
    </row>
    <row r="898" ht="15.75" customHeight="1">
      <c r="G898" s="219"/>
      <c r="L898" s="220"/>
    </row>
    <row r="899" ht="15.75" customHeight="1">
      <c r="G899" s="219"/>
      <c r="L899" s="220"/>
    </row>
    <row r="900" ht="15.75" customHeight="1">
      <c r="G900" s="219"/>
      <c r="L900" s="220"/>
    </row>
    <row r="901" ht="15.75" customHeight="1">
      <c r="G901" s="219"/>
      <c r="L901" s="220"/>
    </row>
    <row r="902" ht="15.75" customHeight="1">
      <c r="G902" s="219"/>
      <c r="L902" s="220"/>
    </row>
    <row r="903" ht="15.75" customHeight="1">
      <c r="G903" s="219"/>
      <c r="L903" s="220"/>
    </row>
    <row r="904" ht="15.75" customHeight="1">
      <c r="G904" s="219"/>
      <c r="L904" s="220"/>
    </row>
    <row r="905" ht="15.75" customHeight="1">
      <c r="G905" s="219"/>
      <c r="L905" s="220"/>
    </row>
    <row r="906" ht="15.75" customHeight="1">
      <c r="G906" s="219"/>
      <c r="L906" s="220"/>
    </row>
    <row r="907" ht="15.75" customHeight="1">
      <c r="G907" s="219"/>
      <c r="L907" s="220"/>
    </row>
    <row r="908" ht="15.75" customHeight="1">
      <c r="G908" s="219"/>
      <c r="L908" s="220"/>
    </row>
    <row r="909" ht="15.75" customHeight="1">
      <c r="G909" s="219"/>
      <c r="L909" s="220"/>
    </row>
    <row r="910" ht="15.75" customHeight="1">
      <c r="G910" s="219"/>
      <c r="L910" s="220"/>
    </row>
    <row r="911" ht="15.75" customHeight="1">
      <c r="G911" s="219"/>
      <c r="L911" s="220"/>
    </row>
    <row r="912" ht="15.75" customHeight="1">
      <c r="G912" s="219"/>
      <c r="L912" s="220"/>
    </row>
    <row r="913" ht="15.75" customHeight="1">
      <c r="G913" s="219"/>
      <c r="L913" s="220"/>
    </row>
    <row r="914" ht="15.75" customHeight="1">
      <c r="G914" s="219"/>
      <c r="L914" s="220"/>
    </row>
    <row r="915" ht="15.75" customHeight="1">
      <c r="G915" s="219"/>
      <c r="L915" s="220"/>
    </row>
    <row r="916" ht="15.75" customHeight="1">
      <c r="G916" s="219"/>
      <c r="L916" s="220"/>
    </row>
    <row r="917" ht="15.75" customHeight="1">
      <c r="G917" s="219"/>
      <c r="L917" s="220"/>
    </row>
    <row r="918" ht="15.75" customHeight="1">
      <c r="G918" s="219"/>
      <c r="L918" s="220"/>
    </row>
    <row r="919" ht="15.75" customHeight="1">
      <c r="G919" s="219"/>
      <c r="L919" s="220"/>
    </row>
    <row r="920" ht="15.75" customHeight="1">
      <c r="G920" s="219"/>
      <c r="L920" s="220"/>
    </row>
    <row r="921" ht="15.75" customHeight="1">
      <c r="G921" s="219"/>
      <c r="L921" s="220"/>
    </row>
    <row r="922" ht="15.75" customHeight="1">
      <c r="G922" s="219"/>
      <c r="L922" s="220"/>
    </row>
    <row r="923" ht="15.75" customHeight="1">
      <c r="G923" s="219"/>
      <c r="L923" s="220"/>
    </row>
    <row r="924" ht="15.75" customHeight="1">
      <c r="G924" s="219"/>
      <c r="L924" s="220"/>
    </row>
    <row r="925" ht="15.75" customHeight="1">
      <c r="G925" s="219"/>
      <c r="L925" s="220"/>
    </row>
    <row r="926" ht="15.75" customHeight="1">
      <c r="G926" s="219"/>
      <c r="L926" s="220"/>
    </row>
    <row r="927" ht="15.75" customHeight="1">
      <c r="G927" s="219"/>
      <c r="L927" s="220"/>
    </row>
    <row r="928" ht="15.75" customHeight="1">
      <c r="G928" s="219"/>
      <c r="L928" s="220"/>
    </row>
    <row r="929" ht="15.75" customHeight="1">
      <c r="G929" s="219"/>
      <c r="L929" s="220"/>
    </row>
    <row r="930" ht="15.75" customHeight="1">
      <c r="G930" s="219"/>
      <c r="L930" s="220"/>
    </row>
    <row r="931" ht="15.75" customHeight="1">
      <c r="G931" s="219"/>
      <c r="L931" s="220"/>
    </row>
    <row r="932" ht="15.75" customHeight="1">
      <c r="G932" s="219"/>
      <c r="L932" s="220"/>
    </row>
    <row r="933" ht="15.75" customHeight="1">
      <c r="G933" s="219"/>
      <c r="L933" s="220"/>
    </row>
    <row r="934" ht="15.75" customHeight="1">
      <c r="G934" s="219"/>
      <c r="L934" s="220"/>
    </row>
    <row r="935" ht="15.75" customHeight="1">
      <c r="G935" s="219"/>
      <c r="L935" s="220"/>
    </row>
    <row r="936" ht="15.75" customHeight="1">
      <c r="G936" s="219"/>
      <c r="L936" s="220"/>
    </row>
    <row r="937" ht="15.75" customHeight="1">
      <c r="G937" s="219"/>
      <c r="L937" s="220"/>
    </row>
    <row r="938" ht="15.75" customHeight="1">
      <c r="G938" s="219"/>
      <c r="L938" s="220"/>
    </row>
    <row r="939" ht="15.75" customHeight="1">
      <c r="G939" s="219"/>
      <c r="L939" s="220"/>
    </row>
    <row r="940" ht="15.75" customHeight="1">
      <c r="G940" s="219"/>
      <c r="L940" s="220"/>
    </row>
    <row r="941" ht="15.75" customHeight="1">
      <c r="G941" s="219"/>
      <c r="L941" s="220"/>
    </row>
    <row r="942" ht="15.75" customHeight="1">
      <c r="G942" s="219"/>
      <c r="L942" s="220"/>
    </row>
    <row r="943" ht="15.75" customHeight="1">
      <c r="G943" s="219"/>
      <c r="L943" s="220"/>
    </row>
    <row r="944" ht="15.75" customHeight="1">
      <c r="G944" s="219"/>
      <c r="L944" s="220"/>
    </row>
    <row r="945" ht="15.75" customHeight="1">
      <c r="G945" s="219"/>
      <c r="L945" s="220"/>
    </row>
    <row r="946" ht="15.75" customHeight="1">
      <c r="G946" s="219"/>
      <c r="L946" s="220"/>
    </row>
    <row r="947" ht="15.75" customHeight="1">
      <c r="G947" s="219"/>
      <c r="L947" s="220"/>
    </row>
    <row r="948" ht="15.75" customHeight="1">
      <c r="G948" s="219"/>
      <c r="L948" s="220"/>
    </row>
    <row r="949" ht="15.75" customHeight="1">
      <c r="G949" s="219"/>
      <c r="L949" s="220"/>
    </row>
    <row r="950" ht="15.75" customHeight="1">
      <c r="G950" s="219"/>
      <c r="L950" s="220"/>
    </row>
    <row r="951" ht="15.75" customHeight="1">
      <c r="G951" s="219"/>
      <c r="L951" s="220"/>
    </row>
    <row r="952" ht="15.75" customHeight="1">
      <c r="G952" s="219"/>
      <c r="L952" s="220"/>
    </row>
    <row r="953" ht="15.75" customHeight="1">
      <c r="G953" s="219"/>
      <c r="L953" s="220"/>
    </row>
    <row r="954" ht="15.75" customHeight="1">
      <c r="G954" s="219"/>
      <c r="L954" s="220"/>
    </row>
    <row r="955" ht="15.75" customHeight="1">
      <c r="G955" s="219"/>
      <c r="L955" s="220"/>
    </row>
    <row r="956" ht="15.75" customHeight="1">
      <c r="G956" s="219"/>
      <c r="L956" s="220"/>
    </row>
    <row r="957" ht="15.75" customHeight="1">
      <c r="G957" s="219"/>
      <c r="L957" s="220"/>
    </row>
    <row r="958" ht="15.75" customHeight="1">
      <c r="G958" s="219"/>
      <c r="L958" s="220"/>
    </row>
    <row r="959" ht="15.75" customHeight="1">
      <c r="G959" s="219"/>
      <c r="L959" s="220"/>
    </row>
    <row r="960" ht="15.75" customHeight="1">
      <c r="G960" s="219"/>
      <c r="L960" s="220"/>
    </row>
    <row r="961" ht="15.75" customHeight="1">
      <c r="G961" s="219"/>
      <c r="L961" s="220"/>
    </row>
    <row r="962" ht="15.75" customHeight="1">
      <c r="G962" s="219"/>
      <c r="L962" s="220"/>
    </row>
    <row r="963" ht="15.75" customHeight="1">
      <c r="G963" s="219"/>
      <c r="L963" s="220"/>
    </row>
    <row r="964" ht="15.75" customHeight="1">
      <c r="G964" s="219"/>
      <c r="L964" s="220"/>
    </row>
    <row r="965" ht="15.75" customHeight="1">
      <c r="G965" s="219"/>
      <c r="L965" s="220"/>
    </row>
    <row r="966" ht="15.75" customHeight="1">
      <c r="G966" s="219"/>
      <c r="L966" s="220"/>
    </row>
    <row r="967" ht="15.75" customHeight="1">
      <c r="G967" s="219"/>
      <c r="L967" s="220"/>
    </row>
    <row r="968" ht="15.75" customHeight="1">
      <c r="G968" s="219"/>
      <c r="L968" s="220"/>
    </row>
    <row r="969" ht="15.75" customHeight="1">
      <c r="G969" s="219"/>
      <c r="L969" s="220"/>
    </row>
    <row r="970" ht="15.75" customHeight="1">
      <c r="G970" s="219"/>
      <c r="L970" s="220"/>
    </row>
    <row r="971" ht="15.75" customHeight="1">
      <c r="G971" s="219"/>
      <c r="L971" s="220"/>
    </row>
    <row r="972" ht="15.75" customHeight="1">
      <c r="G972" s="219"/>
      <c r="L972" s="220"/>
    </row>
    <row r="973" ht="15.75" customHeight="1">
      <c r="G973" s="219"/>
      <c r="L973" s="220"/>
    </row>
    <row r="974" ht="15.75" customHeight="1">
      <c r="G974" s="219"/>
      <c r="L974" s="220"/>
    </row>
    <row r="975" ht="15.75" customHeight="1">
      <c r="G975" s="219"/>
      <c r="L975" s="220"/>
    </row>
    <row r="976" ht="15.75" customHeight="1">
      <c r="G976" s="219"/>
      <c r="L976" s="220"/>
    </row>
    <row r="977" ht="15.75" customHeight="1">
      <c r="G977" s="219"/>
      <c r="L977" s="220"/>
    </row>
    <row r="978" ht="15.75" customHeight="1">
      <c r="G978" s="219"/>
      <c r="L978" s="220"/>
    </row>
    <row r="979" ht="15.75" customHeight="1">
      <c r="G979" s="219"/>
      <c r="L979" s="220"/>
    </row>
    <row r="980" ht="15.75" customHeight="1">
      <c r="G980" s="219"/>
      <c r="L980" s="220"/>
    </row>
    <row r="981" ht="15.75" customHeight="1">
      <c r="G981" s="219"/>
      <c r="L981" s="220"/>
    </row>
    <row r="982" ht="15.75" customHeight="1">
      <c r="G982" s="219"/>
      <c r="L982" s="220"/>
    </row>
    <row r="983" ht="15.75" customHeight="1">
      <c r="G983" s="219"/>
      <c r="L983" s="220"/>
    </row>
    <row r="984" ht="15.75" customHeight="1">
      <c r="G984" s="219"/>
      <c r="L984" s="220"/>
    </row>
    <row r="985" ht="15.75" customHeight="1">
      <c r="G985" s="219"/>
      <c r="L985" s="220"/>
    </row>
    <row r="986" ht="15.75" customHeight="1">
      <c r="G986" s="219"/>
      <c r="L986" s="220"/>
    </row>
    <row r="987" ht="15.75" customHeight="1">
      <c r="G987" s="219"/>
      <c r="L987" s="220"/>
    </row>
    <row r="988" ht="15.75" customHeight="1">
      <c r="G988" s="219"/>
      <c r="L988" s="220"/>
    </row>
    <row r="989" ht="15.75" customHeight="1">
      <c r="G989" s="219"/>
      <c r="L989" s="220"/>
    </row>
    <row r="990" ht="15.75" customHeight="1">
      <c r="G990" s="219"/>
      <c r="L990" s="220"/>
    </row>
    <row r="991" ht="15.75" customHeight="1">
      <c r="G991" s="219"/>
      <c r="L991" s="220"/>
    </row>
    <row r="992" ht="15.75" customHeight="1">
      <c r="G992" s="219"/>
      <c r="L992" s="220"/>
    </row>
    <row r="993" ht="15.75" customHeight="1">
      <c r="G993" s="219"/>
      <c r="L993" s="220"/>
    </row>
    <row r="994" ht="15.75" customHeight="1">
      <c r="L994" s="220"/>
    </row>
    <row r="995" ht="15.75" customHeight="1">
      <c r="L995" s="220"/>
    </row>
    <row r="996" ht="15.75" customHeight="1">
      <c r="L996" s="220"/>
    </row>
    <row r="997" ht="15.75" customHeight="1">
      <c r="L997" s="220"/>
    </row>
    <row r="998" ht="15.75" customHeight="1">
      <c r="L998" s="220"/>
    </row>
    <row r="999" ht="15.75" customHeight="1">
      <c r="L999" s="220"/>
    </row>
    <row r="1000" ht="15.75" customHeight="1">
      <c r="L1000" s="220"/>
    </row>
    <row r="1001" ht="15.75" customHeight="1">
      <c r="L1001" s="220"/>
    </row>
    <row r="1002" ht="15.75" customHeight="1">
      <c r="L1002" s="220"/>
    </row>
    <row r="1003" ht="15.75" customHeight="1">
      <c r="L1003" s="220"/>
    </row>
    <row r="1004" ht="15.75" customHeight="1">
      <c r="L1004" s="220"/>
    </row>
    <row r="1005" ht="15.75" customHeight="1">
      <c r="L1005" s="220"/>
    </row>
    <row r="1006" ht="15.75" customHeight="1">
      <c r="L1006" s="220"/>
    </row>
    <row r="1007" ht="15.75" customHeight="1">
      <c r="L1007" s="220"/>
    </row>
    <row r="1008" ht="15.75" customHeight="1">
      <c r="L1008" s="220"/>
    </row>
    <row r="1009" ht="15.75" customHeight="1">
      <c r="L1009" s="220"/>
    </row>
  </sheetData>
  <conditionalFormatting sqref="O1:O1009">
    <cfRule type="notContainsBlanks" dxfId="0" priority="1">
      <formula>LEN(TRIM(O1))&gt;0</formula>
    </cfRule>
  </conditionalFormatting>
  <conditionalFormatting sqref="O1:O1009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3" width="12.14"/>
    <col customWidth="1" min="14" max="14" width="17.71"/>
    <col customWidth="1" min="15" max="15" width="3.43"/>
    <col customWidth="1" min="16" max="16" width="21.43"/>
    <col customWidth="1" min="17" max="17" width="18.0"/>
    <col customWidth="1" min="18" max="18" width="11.43"/>
    <col customWidth="1" min="19" max="29" width="10.0"/>
  </cols>
  <sheetData>
    <row r="1" ht="12.0" customHeight="1">
      <c r="A1" s="17"/>
      <c r="B1" s="221"/>
      <c r="C1" s="222"/>
      <c r="D1" s="222"/>
      <c r="E1" s="17"/>
      <c r="F1" s="223" t="s">
        <v>107</v>
      </c>
      <c r="G1" s="224"/>
      <c r="H1" s="225" t="s">
        <v>108</v>
      </c>
      <c r="I1" s="224"/>
      <c r="J1" s="224"/>
      <c r="K1" s="224"/>
      <c r="L1" s="17"/>
      <c r="M1" s="17"/>
      <c r="N1" s="226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2.0" customHeight="1">
      <c r="A2" s="227"/>
      <c r="B2" s="17"/>
      <c r="C2" s="222"/>
      <c r="D2" s="222"/>
      <c r="E2" s="17"/>
      <c r="F2" s="17"/>
      <c r="G2" s="17"/>
      <c r="H2" s="17"/>
      <c r="I2" s="17"/>
      <c r="J2" s="17"/>
      <c r="K2" s="17"/>
      <c r="L2" s="17"/>
      <c r="M2" s="17"/>
      <c r="N2" s="228">
        <f>N33</f>
        <v>1664699.99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2.0" customHeight="1">
      <c r="A3" s="229" t="s">
        <v>109</v>
      </c>
      <c r="B3" s="229" t="s">
        <v>6</v>
      </c>
      <c r="C3" s="229" t="s">
        <v>110</v>
      </c>
      <c r="D3" s="230" t="s">
        <v>111</v>
      </c>
      <c r="E3" s="33" t="s">
        <v>112</v>
      </c>
      <c r="F3" s="33" t="s">
        <v>113</v>
      </c>
      <c r="G3" s="33" t="s">
        <v>114</v>
      </c>
      <c r="H3" s="33" t="s">
        <v>115</v>
      </c>
      <c r="I3" s="33" t="s">
        <v>116</v>
      </c>
      <c r="J3" s="33" t="s">
        <v>117</v>
      </c>
      <c r="K3" s="33" t="s">
        <v>118</v>
      </c>
      <c r="L3" s="33" t="s">
        <v>119</v>
      </c>
      <c r="M3" s="33" t="s">
        <v>120</v>
      </c>
      <c r="N3" s="231" t="s">
        <v>121</v>
      </c>
      <c r="O3" s="232"/>
      <c r="P3" s="33" t="s">
        <v>122</v>
      </c>
      <c r="Q3" s="33" t="s">
        <v>123</v>
      </c>
      <c r="R3" s="33" t="s">
        <v>6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2.0" customHeight="1">
      <c r="A4" s="233" t="s">
        <v>124</v>
      </c>
      <c r="B4" s="234">
        <v>45383.0</v>
      </c>
      <c r="C4" s="235">
        <v>337700.01</v>
      </c>
      <c r="D4" s="236">
        <v>142659.99</v>
      </c>
      <c r="E4" s="235">
        <v>128940.03</v>
      </c>
      <c r="F4" s="237"/>
      <c r="G4" s="235">
        <v>52900.0</v>
      </c>
      <c r="H4" s="235">
        <v>650965.01</v>
      </c>
      <c r="I4" s="235">
        <v>22600.0</v>
      </c>
      <c r="J4" s="235">
        <v>198000.0</v>
      </c>
      <c r="K4" s="237"/>
      <c r="L4" s="235">
        <v>390800.0</v>
      </c>
      <c r="M4" s="237"/>
      <c r="N4" s="237">
        <f t="shared" ref="N4:N33" si="1">SUM(C4:M4)</f>
        <v>1924565.04</v>
      </c>
      <c r="O4" s="238"/>
      <c r="P4" s="239"/>
      <c r="Q4" s="239"/>
      <c r="R4" s="240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</row>
    <row r="5" ht="12.0" customHeight="1">
      <c r="A5" s="242" t="s">
        <v>125</v>
      </c>
      <c r="B5" s="234">
        <v>45384.0</v>
      </c>
      <c r="C5" s="243">
        <v>352790.02</v>
      </c>
      <c r="D5" s="244">
        <v>209770.0</v>
      </c>
      <c r="E5" s="243">
        <v>159300.0</v>
      </c>
      <c r="F5" s="239"/>
      <c r="G5" s="239"/>
      <c r="H5" s="243">
        <v>287550.0</v>
      </c>
      <c r="I5" s="243">
        <v>35500.0</v>
      </c>
      <c r="J5" s="243">
        <v>69700.0</v>
      </c>
      <c r="K5" s="239"/>
      <c r="L5" s="245">
        <v>619500.0</v>
      </c>
      <c r="M5" s="245">
        <v>8100.0</v>
      </c>
      <c r="N5" s="239">
        <f t="shared" si="1"/>
        <v>1742210.02</v>
      </c>
      <c r="O5" s="238"/>
      <c r="P5" s="239"/>
      <c r="Q5" s="239"/>
      <c r="R5" s="246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</row>
    <row r="6" ht="12.0" customHeight="1">
      <c r="A6" s="242" t="s">
        <v>126</v>
      </c>
      <c r="B6" s="234">
        <v>45385.0</v>
      </c>
      <c r="C6" s="245">
        <v>130510.0</v>
      </c>
      <c r="D6" s="248">
        <v>154830.0</v>
      </c>
      <c r="E6" s="245">
        <v>96000.0</v>
      </c>
      <c r="F6" s="249"/>
      <c r="G6" s="245">
        <v>68040.0</v>
      </c>
      <c r="H6" s="245">
        <v>211700.0</v>
      </c>
      <c r="I6" s="249"/>
      <c r="J6" s="245">
        <v>120200.0</v>
      </c>
      <c r="K6" s="249"/>
      <c r="L6" s="245">
        <v>355200.0</v>
      </c>
      <c r="M6" s="249"/>
      <c r="N6" s="239">
        <f t="shared" si="1"/>
        <v>1136480</v>
      </c>
      <c r="O6" s="238"/>
      <c r="P6" s="239"/>
      <c r="Q6" s="239"/>
      <c r="R6" s="246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</row>
    <row r="7" ht="12.0" customHeight="1">
      <c r="A7" s="242" t="s">
        <v>127</v>
      </c>
      <c r="B7" s="234">
        <v>45386.0</v>
      </c>
      <c r="C7" s="245">
        <v>304700.0</v>
      </c>
      <c r="D7" s="248">
        <v>248820.0</v>
      </c>
      <c r="E7" s="245">
        <v>123500.0</v>
      </c>
      <c r="F7" s="249"/>
      <c r="G7" s="245">
        <v>15450.0</v>
      </c>
      <c r="H7" s="245">
        <v>199190.0</v>
      </c>
      <c r="I7" s="245">
        <v>8000.0</v>
      </c>
      <c r="J7" s="245">
        <v>117800.0</v>
      </c>
      <c r="K7" s="249"/>
      <c r="L7" s="245">
        <v>286500.0</v>
      </c>
      <c r="M7" s="249"/>
      <c r="N7" s="239">
        <f t="shared" si="1"/>
        <v>1303960</v>
      </c>
      <c r="O7" s="238"/>
      <c r="P7" s="239"/>
      <c r="Q7" s="239"/>
      <c r="R7" s="24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</row>
    <row r="8" ht="12.0" customHeight="1">
      <c r="A8" s="242" t="s">
        <v>128</v>
      </c>
      <c r="B8" s="234">
        <v>45387.0</v>
      </c>
      <c r="C8" s="245">
        <v>350550.0</v>
      </c>
      <c r="D8" s="248">
        <v>209800.0</v>
      </c>
      <c r="E8" s="245">
        <v>76220.0</v>
      </c>
      <c r="F8" s="249"/>
      <c r="G8" s="245">
        <v>29300.0</v>
      </c>
      <c r="H8" s="245">
        <v>443230.0</v>
      </c>
      <c r="I8" s="245">
        <v>31500.0</v>
      </c>
      <c r="J8" s="245">
        <v>148400.0</v>
      </c>
      <c r="K8" s="249"/>
      <c r="L8" s="245">
        <v>392400.0</v>
      </c>
      <c r="M8" s="249"/>
      <c r="N8" s="239">
        <f t="shared" si="1"/>
        <v>1681400</v>
      </c>
      <c r="O8" s="238"/>
      <c r="P8" s="250"/>
      <c r="Q8" s="239"/>
      <c r="R8" s="24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</row>
    <row r="9" ht="12.0" customHeight="1">
      <c r="A9" s="242" t="s">
        <v>129</v>
      </c>
      <c r="B9" s="234">
        <v>45388.0</v>
      </c>
      <c r="C9" s="245">
        <v>457166.0</v>
      </c>
      <c r="D9" s="248">
        <v>691470.0</v>
      </c>
      <c r="E9" s="245">
        <v>108750.0</v>
      </c>
      <c r="F9" s="249"/>
      <c r="G9" s="245">
        <v>225200.0</v>
      </c>
      <c r="H9" s="245">
        <v>327689.0</v>
      </c>
      <c r="I9" s="249"/>
      <c r="J9" s="245">
        <v>197500.0</v>
      </c>
      <c r="K9" s="249"/>
      <c r="L9" s="245">
        <v>390200.0</v>
      </c>
      <c r="M9" s="245">
        <v>22200.0</v>
      </c>
      <c r="N9" s="239">
        <f t="shared" si="1"/>
        <v>2420175</v>
      </c>
      <c r="O9" s="238"/>
      <c r="P9" s="239"/>
      <c r="Q9" s="239"/>
      <c r="R9" s="246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</row>
    <row r="10" ht="12.0" customHeight="1">
      <c r="A10" s="233" t="s">
        <v>130</v>
      </c>
      <c r="B10" s="234">
        <v>45389.0</v>
      </c>
      <c r="C10" s="245">
        <v>504360.0</v>
      </c>
      <c r="D10" s="248">
        <v>529350.0</v>
      </c>
      <c r="E10" s="245">
        <v>172170.0</v>
      </c>
      <c r="F10" s="249"/>
      <c r="G10" s="245">
        <v>77700.0</v>
      </c>
      <c r="H10" s="245">
        <v>571440.0</v>
      </c>
      <c r="I10" s="245">
        <v>66400.0</v>
      </c>
      <c r="J10" s="245">
        <v>137599.99</v>
      </c>
      <c r="K10" s="249"/>
      <c r="L10" s="245">
        <v>404500.0</v>
      </c>
      <c r="M10" s="249"/>
      <c r="N10" s="239">
        <f t="shared" si="1"/>
        <v>2463519.99</v>
      </c>
      <c r="O10" s="238"/>
      <c r="P10" s="250"/>
      <c r="Q10" s="239"/>
      <c r="R10" s="246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</row>
    <row r="11" ht="12.0" customHeight="1">
      <c r="A11" s="233" t="s">
        <v>124</v>
      </c>
      <c r="B11" s="234">
        <v>45390.0</v>
      </c>
      <c r="C11" s="245">
        <v>365548.0</v>
      </c>
      <c r="D11" s="248">
        <v>83040.0</v>
      </c>
      <c r="E11" s="245">
        <v>19000.0</v>
      </c>
      <c r="F11" s="249"/>
      <c r="G11" s="245">
        <v>76202.0</v>
      </c>
      <c r="H11" s="245">
        <v>168800.0</v>
      </c>
      <c r="I11" s="245">
        <v>30200.0</v>
      </c>
      <c r="J11" s="245">
        <v>78800.0</v>
      </c>
      <c r="K11" s="249"/>
      <c r="L11" s="245">
        <v>259400.0</v>
      </c>
      <c r="M11" s="245">
        <v>28700.0</v>
      </c>
      <c r="N11" s="239">
        <f t="shared" si="1"/>
        <v>1109690</v>
      </c>
      <c r="O11" s="238"/>
      <c r="P11" s="239"/>
      <c r="Q11" s="239"/>
      <c r="R11" s="246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</row>
    <row r="12" ht="12.0" customHeight="1">
      <c r="A12" s="242" t="s">
        <v>125</v>
      </c>
      <c r="B12" s="234">
        <v>45391.0</v>
      </c>
      <c r="C12" s="245">
        <v>332810.0</v>
      </c>
      <c r="D12" s="248">
        <v>68150.0</v>
      </c>
      <c r="E12" s="245">
        <v>184810.0</v>
      </c>
      <c r="F12" s="249"/>
      <c r="G12" s="245">
        <v>19700.0</v>
      </c>
      <c r="H12" s="245">
        <v>315230.0</v>
      </c>
      <c r="I12" s="245">
        <v>35900.0</v>
      </c>
      <c r="J12" s="245">
        <v>219800.0</v>
      </c>
      <c r="K12" s="249"/>
      <c r="L12" s="245">
        <v>453000.0</v>
      </c>
      <c r="M12" s="249"/>
      <c r="N12" s="239">
        <f t="shared" si="1"/>
        <v>1629400</v>
      </c>
      <c r="O12" s="238"/>
      <c r="P12" s="239"/>
      <c r="Q12" s="239"/>
      <c r="R12" s="246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</row>
    <row r="13" ht="12.0" customHeight="1">
      <c r="A13" s="242" t="s">
        <v>126</v>
      </c>
      <c r="B13" s="234">
        <v>45392.0</v>
      </c>
      <c r="C13" s="245">
        <v>210300.0</v>
      </c>
      <c r="D13" s="248">
        <v>78500.0</v>
      </c>
      <c r="E13" s="245">
        <v>100290.0</v>
      </c>
      <c r="F13" s="249"/>
      <c r="G13" s="245">
        <v>116200.0</v>
      </c>
      <c r="H13" s="245">
        <v>282700.0</v>
      </c>
      <c r="I13" s="249"/>
      <c r="J13" s="245">
        <v>252600.0</v>
      </c>
      <c r="K13" s="249"/>
      <c r="L13" s="245">
        <v>420700.0</v>
      </c>
      <c r="M13" s="245">
        <v>7600.0</v>
      </c>
      <c r="N13" s="239">
        <f t="shared" si="1"/>
        <v>1468890</v>
      </c>
      <c r="O13" s="238"/>
      <c r="P13" s="239"/>
      <c r="Q13" s="239"/>
      <c r="R13" s="240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</row>
    <row r="14" ht="12.0" customHeight="1">
      <c r="A14" s="242" t="s">
        <v>127</v>
      </c>
      <c r="B14" s="234">
        <v>45393.0</v>
      </c>
      <c r="C14" s="245">
        <v>325650.0</v>
      </c>
      <c r="D14" s="248">
        <v>116730.0</v>
      </c>
      <c r="E14" s="245">
        <v>123430.0</v>
      </c>
      <c r="F14" s="249"/>
      <c r="G14" s="245">
        <v>61760.0</v>
      </c>
      <c r="H14" s="245">
        <v>411180.0</v>
      </c>
      <c r="I14" s="245">
        <v>36900.0</v>
      </c>
      <c r="J14" s="245">
        <v>27650.0</v>
      </c>
      <c r="K14" s="249"/>
      <c r="L14" s="245">
        <v>141000.0</v>
      </c>
      <c r="M14" s="245">
        <v>32860.0</v>
      </c>
      <c r="N14" s="239">
        <f t="shared" si="1"/>
        <v>1277160</v>
      </c>
      <c r="O14" s="238"/>
      <c r="P14" s="239"/>
      <c r="Q14" s="239"/>
      <c r="R14" s="240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</row>
    <row r="15" ht="12.0" customHeight="1">
      <c r="A15" s="242" t="s">
        <v>128</v>
      </c>
      <c r="B15" s="234">
        <v>45394.0</v>
      </c>
      <c r="C15" s="245">
        <v>360252.5</v>
      </c>
      <c r="D15" s="248">
        <v>232767.5</v>
      </c>
      <c r="E15" s="245">
        <v>21910.0</v>
      </c>
      <c r="F15" s="249"/>
      <c r="G15" s="245">
        <v>25970.0</v>
      </c>
      <c r="H15" s="245">
        <v>399515.0</v>
      </c>
      <c r="I15" s="245">
        <v>12400.0</v>
      </c>
      <c r="J15" s="245">
        <v>104300.0</v>
      </c>
      <c r="K15" s="249"/>
      <c r="L15" s="245">
        <v>424700.0</v>
      </c>
      <c r="M15" s="245">
        <v>27350.0</v>
      </c>
      <c r="N15" s="239">
        <f t="shared" si="1"/>
        <v>1609165</v>
      </c>
      <c r="O15" s="238"/>
      <c r="P15" s="239"/>
      <c r="Q15" s="239"/>
      <c r="R15" s="240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</row>
    <row r="16" ht="12.0" customHeight="1">
      <c r="A16" s="242" t="s">
        <v>129</v>
      </c>
      <c r="B16" s="234">
        <v>45395.0</v>
      </c>
      <c r="C16" s="245">
        <v>143700.0</v>
      </c>
      <c r="D16" s="248">
        <v>411750.0</v>
      </c>
      <c r="E16" s="245">
        <v>131520.0</v>
      </c>
      <c r="F16" s="245">
        <v>9900.0</v>
      </c>
      <c r="G16" s="245">
        <v>43000.0</v>
      </c>
      <c r="H16" s="245">
        <v>228700.01</v>
      </c>
      <c r="I16" s="249"/>
      <c r="J16" s="245">
        <v>178150.0</v>
      </c>
      <c r="K16" s="249"/>
      <c r="L16" s="245">
        <v>384000.0</v>
      </c>
      <c r="M16" s="245">
        <v>23200.0</v>
      </c>
      <c r="N16" s="239">
        <f t="shared" si="1"/>
        <v>1553920.01</v>
      </c>
      <c r="O16" s="238"/>
      <c r="P16" s="239"/>
      <c r="Q16" s="239"/>
      <c r="R16" s="240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</row>
    <row r="17" ht="12.0" customHeight="1">
      <c r="A17" s="233" t="s">
        <v>130</v>
      </c>
      <c r="B17" s="234">
        <v>45396.0</v>
      </c>
      <c r="C17" s="245">
        <v>415480.0</v>
      </c>
      <c r="D17" s="248">
        <v>204500.0</v>
      </c>
      <c r="E17" s="245">
        <v>74800.0</v>
      </c>
      <c r="F17" s="249"/>
      <c r="G17" s="245">
        <v>58410.0</v>
      </c>
      <c r="H17" s="245">
        <v>331200.0</v>
      </c>
      <c r="I17" s="245">
        <v>28000.0</v>
      </c>
      <c r="J17" s="245">
        <v>162650.0</v>
      </c>
      <c r="K17" s="249"/>
      <c r="L17" s="245">
        <v>556200.0</v>
      </c>
      <c r="M17" s="245">
        <v>46200.0</v>
      </c>
      <c r="N17" s="239">
        <f t="shared" si="1"/>
        <v>1877440</v>
      </c>
      <c r="O17" s="238"/>
      <c r="P17" s="239"/>
      <c r="Q17" s="239"/>
      <c r="R17" s="240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</row>
    <row r="18" ht="12.0" customHeight="1">
      <c r="A18" s="233" t="s">
        <v>124</v>
      </c>
      <c r="B18" s="234">
        <v>45397.0</v>
      </c>
      <c r="C18" s="245">
        <v>357945.0</v>
      </c>
      <c r="D18" s="248">
        <v>78050.0</v>
      </c>
      <c r="E18" s="245">
        <v>85945.0</v>
      </c>
      <c r="F18" s="249"/>
      <c r="G18" s="245">
        <v>88200.0</v>
      </c>
      <c r="H18" s="245">
        <v>163900.01</v>
      </c>
      <c r="I18" s="249"/>
      <c r="J18" s="245">
        <v>124500.0</v>
      </c>
      <c r="K18" s="249"/>
      <c r="L18" s="245">
        <v>317000.0</v>
      </c>
      <c r="M18" s="249"/>
      <c r="N18" s="239">
        <f t="shared" si="1"/>
        <v>1215540.01</v>
      </c>
      <c r="O18" s="238"/>
      <c r="P18" s="239"/>
      <c r="Q18" s="239"/>
      <c r="R18" s="240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</row>
    <row r="19" ht="12.0" customHeight="1">
      <c r="A19" s="242" t="s">
        <v>125</v>
      </c>
      <c r="B19" s="234">
        <v>45398.0</v>
      </c>
      <c r="C19" s="245">
        <v>230470.0</v>
      </c>
      <c r="D19" s="248">
        <v>88700.0</v>
      </c>
      <c r="E19" s="245">
        <v>150875.0</v>
      </c>
      <c r="F19" s="245">
        <v>11525.0</v>
      </c>
      <c r="G19" s="249"/>
      <c r="H19" s="245">
        <v>178700.0</v>
      </c>
      <c r="I19" s="245">
        <v>26300.0</v>
      </c>
      <c r="J19" s="245">
        <v>108200.0</v>
      </c>
      <c r="K19" s="249"/>
      <c r="L19" s="245">
        <v>231100.0</v>
      </c>
      <c r="M19" s="249"/>
      <c r="N19" s="239">
        <f t="shared" si="1"/>
        <v>1025870</v>
      </c>
      <c r="O19" s="238"/>
      <c r="P19" s="239"/>
      <c r="Q19" s="239"/>
      <c r="R19" s="240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</row>
    <row r="20" ht="12.0" customHeight="1">
      <c r="A20" s="242" t="s">
        <v>126</v>
      </c>
      <c r="B20" s="234">
        <v>45399.0</v>
      </c>
      <c r="C20" s="245">
        <v>218551.0</v>
      </c>
      <c r="D20" s="248">
        <v>252750.0</v>
      </c>
      <c r="E20" s="245">
        <v>17400.0</v>
      </c>
      <c r="F20" s="249"/>
      <c r="G20" s="245">
        <v>43400.0</v>
      </c>
      <c r="H20" s="245">
        <v>582060.0</v>
      </c>
      <c r="I20" s="245">
        <v>52900.0</v>
      </c>
      <c r="J20" s="245">
        <v>104200.0</v>
      </c>
      <c r="K20" s="249"/>
      <c r="L20" s="245">
        <v>280900.0</v>
      </c>
      <c r="M20" s="249"/>
      <c r="N20" s="239">
        <f t="shared" si="1"/>
        <v>1552161</v>
      </c>
      <c r="O20" s="238"/>
      <c r="P20" s="239"/>
      <c r="Q20" s="239"/>
      <c r="R20" s="240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</row>
    <row r="21" ht="12.0" customHeight="1">
      <c r="A21" s="242" t="s">
        <v>127</v>
      </c>
      <c r="B21" s="234">
        <v>45400.0</v>
      </c>
      <c r="C21" s="245">
        <v>260300.0</v>
      </c>
      <c r="D21" s="248">
        <v>320130.0</v>
      </c>
      <c r="E21" s="245">
        <v>184700.0</v>
      </c>
      <c r="F21" s="249"/>
      <c r="G21" s="245">
        <v>86900.0</v>
      </c>
      <c r="H21" s="245">
        <v>474920.0</v>
      </c>
      <c r="I21" s="245">
        <v>9000.0</v>
      </c>
      <c r="J21" s="245">
        <v>301000.0</v>
      </c>
      <c r="K21" s="249"/>
      <c r="L21" s="245">
        <v>508650.02</v>
      </c>
      <c r="M21" s="245">
        <v>13400.0</v>
      </c>
      <c r="N21" s="239">
        <f t="shared" si="1"/>
        <v>2159000.02</v>
      </c>
      <c r="O21" s="238"/>
      <c r="P21" s="239"/>
      <c r="Q21" s="239"/>
      <c r="R21" s="240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</row>
    <row r="22" ht="12.0" customHeight="1">
      <c r="A22" s="242" t="s">
        <v>128</v>
      </c>
      <c r="B22" s="234">
        <v>45401.0</v>
      </c>
      <c r="C22" s="245">
        <v>278165.0</v>
      </c>
      <c r="D22" s="248">
        <v>198925.0</v>
      </c>
      <c r="E22" s="245">
        <v>116380.0</v>
      </c>
      <c r="F22" s="249"/>
      <c r="G22" s="245">
        <v>136600.0</v>
      </c>
      <c r="H22" s="245">
        <v>524340.0</v>
      </c>
      <c r="I22" s="245">
        <v>49700.0</v>
      </c>
      <c r="J22" s="245">
        <v>69200.0</v>
      </c>
      <c r="K22" s="245">
        <v>5500.0</v>
      </c>
      <c r="L22" s="245">
        <v>275150.0</v>
      </c>
      <c r="M22" s="245">
        <v>9900.0</v>
      </c>
      <c r="N22" s="239">
        <f t="shared" si="1"/>
        <v>1663860</v>
      </c>
      <c r="O22" s="238"/>
      <c r="P22" s="239"/>
      <c r="Q22" s="239"/>
      <c r="R22" s="240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</row>
    <row r="23" ht="12.0" customHeight="1">
      <c r="A23" s="242" t="s">
        <v>129</v>
      </c>
      <c r="B23" s="234">
        <v>45402.0</v>
      </c>
      <c r="C23" s="245">
        <v>527470.0</v>
      </c>
      <c r="D23" s="248">
        <v>320541.0</v>
      </c>
      <c r="E23" s="245">
        <v>167390.0</v>
      </c>
      <c r="F23" s="249"/>
      <c r="G23" s="245">
        <v>123000.0</v>
      </c>
      <c r="H23" s="245">
        <v>576149.98</v>
      </c>
      <c r="I23" s="249"/>
      <c r="J23" s="245">
        <v>32200.0</v>
      </c>
      <c r="K23" s="249"/>
      <c r="L23" s="245">
        <v>223500.0</v>
      </c>
      <c r="M23" s="245">
        <v>26100.0</v>
      </c>
      <c r="N23" s="239">
        <f t="shared" si="1"/>
        <v>1996350.98</v>
      </c>
      <c r="O23" s="238"/>
      <c r="P23" s="239"/>
      <c r="Q23" s="239"/>
      <c r="R23" s="240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</row>
    <row r="24" ht="12.0" customHeight="1">
      <c r="A24" s="233" t="s">
        <v>130</v>
      </c>
      <c r="B24" s="234">
        <v>45403.0</v>
      </c>
      <c r="C24" s="245">
        <v>260233.0</v>
      </c>
      <c r="D24" s="248">
        <v>294167.0</v>
      </c>
      <c r="E24" s="245">
        <v>189180.0</v>
      </c>
      <c r="F24" s="249"/>
      <c r="G24" s="249"/>
      <c r="H24" s="245">
        <v>606700.01</v>
      </c>
      <c r="I24" s="245">
        <v>52400.0</v>
      </c>
      <c r="J24" s="245">
        <v>269150.01</v>
      </c>
      <c r="K24" s="249"/>
      <c r="L24" s="245">
        <v>580650.0</v>
      </c>
      <c r="M24" s="249"/>
      <c r="N24" s="239">
        <f t="shared" si="1"/>
        <v>2252480.02</v>
      </c>
      <c r="O24" s="238"/>
      <c r="P24" s="239"/>
      <c r="Q24" s="239"/>
      <c r="R24" s="240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</row>
    <row r="25" ht="12.0" customHeight="1">
      <c r="A25" s="233" t="s">
        <v>124</v>
      </c>
      <c r="B25" s="234">
        <v>45404.0</v>
      </c>
      <c r="C25" s="245">
        <v>441395.0</v>
      </c>
      <c r="D25" s="248">
        <v>190085.0</v>
      </c>
      <c r="E25" s="245">
        <v>60700.0</v>
      </c>
      <c r="F25" s="249"/>
      <c r="G25" s="245">
        <v>28500.0</v>
      </c>
      <c r="H25" s="245">
        <v>224450.01</v>
      </c>
      <c r="I25" s="245">
        <v>20500.0</v>
      </c>
      <c r="J25" s="245">
        <v>184950.0</v>
      </c>
      <c r="K25" s="249"/>
      <c r="L25" s="245">
        <v>261800.0</v>
      </c>
      <c r="M25" s="249"/>
      <c r="N25" s="239">
        <f t="shared" si="1"/>
        <v>1412380.01</v>
      </c>
      <c r="O25" s="251"/>
      <c r="P25" s="239"/>
      <c r="Q25" s="239"/>
      <c r="R25" s="240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</row>
    <row r="26" ht="12.0" customHeight="1">
      <c r="A26" s="242" t="s">
        <v>125</v>
      </c>
      <c r="B26" s="234">
        <v>45405.0</v>
      </c>
      <c r="C26" s="245">
        <v>262160.0</v>
      </c>
      <c r="D26" s="248">
        <v>130850.0</v>
      </c>
      <c r="E26" s="245">
        <v>77310.0</v>
      </c>
      <c r="F26" s="249"/>
      <c r="G26" s="245">
        <v>79550.0</v>
      </c>
      <c r="H26" s="245">
        <v>404050.0</v>
      </c>
      <c r="I26" s="245">
        <v>24300.0</v>
      </c>
      <c r="J26" s="245">
        <v>82500.0</v>
      </c>
      <c r="K26" s="249"/>
      <c r="L26" s="245">
        <v>329000.0</v>
      </c>
      <c r="M26" s="249"/>
      <c r="N26" s="239">
        <f t="shared" si="1"/>
        <v>1389720</v>
      </c>
      <c r="O26" s="251"/>
      <c r="P26" s="239"/>
      <c r="Q26" s="239"/>
      <c r="R26" s="240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</row>
    <row r="27" ht="12.0" customHeight="1">
      <c r="A27" s="242" t="s">
        <v>126</v>
      </c>
      <c r="B27" s="234">
        <v>45406.0</v>
      </c>
      <c r="C27" s="235">
        <v>149880.0</v>
      </c>
      <c r="D27" s="236">
        <v>194200.0</v>
      </c>
      <c r="E27" s="235">
        <v>220890.0</v>
      </c>
      <c r="F27" s="237"/>
      <c r="G27" s="235">
        <v>25000.0</v>
      </c>
      <c r="H27" s="235">
        <v>264650.0</v>
      </c>
      <c r="I27" s="237"/>
      <c r="J27" s="235">
        <v>79800.0</v>
      </c>
      <c r="K27" s="237"/>
      <c r="L27" s="235">
        <v>524800.0</v>
      </c>
      <c r="M27" s="237"/>
      <c r="N27" s="239">
        <f t="shared" si="1"/>
        <v>1459220</v>
      </c>
      <c r="O27" s="251"/>
      <c r="P27" s="239"/>
      <c r="Q27" s="239"/>
      <c r="R27" s="240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</row>
    <row r="28" ht="12.0" customHeight="1">
      <c r="A28" s="242" t="s">
        <v>127</v>
      </c>
      <c r="B28" s="234">
        <v>45407.0</v>
      </c>
      <c r="C28" s="245">
        <v>342620.0</v>
      </c>
      <c r="D28" s="248">
        <v>104040.0</v>
      </c>
      <c r="E28" s="245">
        <v>45840.0</v>
      </c>
      <c r="F28" s="249"/>
      <c r="G28" s="245">
        <v>82080.0</v>
      </c>
      <c r="H28" s="245">
        <v>351800.01</v>
      </c>
      <c r="I28" s="245">
        <v>27700.0</v>
      </c>
      <c r="J28" s="245">
        <v>285100.0</v>
      </c>
      <c r="K28" s="249"/>
      <c r="L28" s="245">
        <v>224100.0</v>
      </c>
      <c r="M28" s="245">
        <v>23000.0</v>
      </c>
      <c r="N28" s="239">
        <f t="shared" si="1"/>
        <v>1486280.01</v>
      </c>
      <c r="O28" s="238"/>
      <c r="P28" s="239"/>
      <c r="Q28" s="239"/>
      <c r="R28" s="240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</row>
    <row r="29" ht="12.0" customHeight="1">
      <c r="A29" s="242" t="s">
        <v>128</v>
      </c>
      <c r="B29" s="234">
        <v>45408.0</v>
      </c>
      <c r="C29" s="245">
        <v>217750.0</v>
      </c>
      <c r="D29" s="248">
        <v>335900.0</v>
      </c>
      <c r="E29" s="245">
        <v>144700.0</v>
      </c>
      <c r="F29" s="249"/>
      <c r="G29" s="245">
        <v>241050.0</v>
      </c>
      <c r="H29" s="245">
        <v>298320.0</v>
      </c>
      <c r="I29" s="245">
        <v>11500.0</v>
      </c>
      <c r="J29" s="245">
        <v>173900.0</v>
      </c>
      <c r="K29" s="249"/>
      <c r="L29" s="245">
        <v>612700.0</v>
      </c>
      <c r="M29" s="249"/>
      <c r="N29" s="239">
        <f t="shared" si="1"/>
        <v>2035820</v>
      </c>
      <c r="O29" s="238"/>
      <c r="P29" s="239"/>
      <c r="Q29" s="239"/>
      <c r="R29" s="240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</row>
    <row r="30" ht="12.0" customHeight="1">
      <c r="A30" s="242" t="s">
        <v>129</v>
      </c>
      <c r="B30" s="234">
        <v>45409.0</v>
      </c>
      <c r="C30" s="245">
        <v>570728.0</v>
      </c>
      <c r="D30" s="248">
        <v>327900.0</v>
      </c>
      <c r="E30" s="245">
        <v>281160.0</v>
      </c>
      <c r="F30" s="249"/>
      <c r="G30" s="245">
        <v>58400.0</v>
      </c>
      <c r="H30" s="245">
        <v>475700.02</v>
      </c>
      <c r="I30" s="245">
        <v>87600.0</v>
      </c>
      <c r="J30" s="245">
        <v>276500.0</v>
      </c>
      <c r="K30" s="249"/>
      <c r="L30" s="245">
        <v>462300.0</v>
      </c>
      <c r="M30" s="245">
        <v>40500.0</v>
      </c>
      <c r="N30" s="239">
        <f t="shared" si="1"/>
        <v>2580788.02</v>
      </c>
      <c r="O30" s="238"/>
      <c r="P30" s="239"/>
      <c r="Q30" s="239"/>
      <c r="R30" s="240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</row>
    <row r="31" ht="12.0" customHeight="1">
      <c r="A31" s="233" t="s">
        <v>130</v>
      </c>
      <c r="B31" s="234">
        <v>45410.0</v>
      </c>
      <c r="C31" s="245">
        <v>675720.0</v>
      </c>
      <c r="D31" s="248">
        <v>320755.0</v>
      </c>
      <c r="E31" s="245">
        <v>111090.0</v>
      </c>
      <c r="F31" s="249"/>
      <c r="G31" s="245">
        <v>83500.0</v>
      </c>
      <c r="H31" s="245">
        <v>320874.99</v>
      </c>
      <c r="I31" s="245">
        <v>44600.0</v>
      </c>
      <c r="J31" s="245">
        <v>307200.0</v>
      </c>
      <c r="K31" s="249"/>
      <c r="L31" s="245">
        <v>748100.0</v>
      </c>
      <c r="M31" s="249"/>
      <c r="N31" s="239">
        <f t="shared" si="1"/>
        <v>2611839.99</v>
      </c>
      <c r="O31" s="238"/>
      <c r="P31" s="239"/>
      <c r="Q31" s="239"/>
      <c r="R31" s="240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</row>
    <row r="32" ht="12.0" customHeight="1">
      <c r="A32" s="242" t="s">
        <v>124</v>
      </c>
      <c r="B32" s="234">
        <v>45411.0</v>
      </c>
      <c r="C32" s="245">
        <v>171275.0</v>
      </c>
      <c r="D32" s="248">
        <v>157800.0</v>
      </c>
      <c r="E32" s="245">
        <v>100955.0</v>
      </c>
      <c r="F32" s="249"/>
      <c r="G32" s="245">
        <v>81000.0</v>
      </c>
      <c r="H32" s="245">
        <v>326799.99</v>
      </c>
      <c r="I32" s="249"/>
      <c r="J32" s="245">
        <v>511300.0</v>
      </c>
      <c r="K32" s="249"/>
      <c r="L32" s="245">
        <v>512300.0</v>
      </c>
      <c r="M32" s="249"/>
      <c r="N32" s="239">
        <f t="shared" si="1"/>
        <v>1861429.99</v>
      </c>
      <c r="O32" s="238"/>
      <c r="P32" s="239"/>
      <c r="Q32" s="239"/>
      <c r="R32" s="240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</row>
    <row r="33" ht="12.0" customHeight="1">
      <c r="A33" s="233" t="s">
        <v>129</v>
      </c>
      <c r="B33" s="234">
        <v>45412.0</v>
      </c>
      <c r="C33" s="243">
        <v>122700.0</v>
      </c>
      <c r="D33" s="244">
        <v>103810.0</v>
      </c>
      <c r="E33" s="243">
        <v>39800.0</v>
      </c>
      <c r="F33" s="239"/>
      <c r="G33" s="243">
        <v>33500.0</v>
      </c>
      <c r="H33" s="243">
        <v>601989.99</v>
      </c>
      <c r="I33" s="243">
        <v>9200.0</v>
      </c>
      <c r="J33" s="243">
        <v>280900.0</v>
      </c>
      <c r="K33" s="239"/>
      <c r="L33" s="243">
        <v>453000.0</v>
      </c>
      <c r="M33" s="243">
        <v>19800.0</v>
      </c>
      <c r="N33" s="239">
        <f t="shared" si="1"/>
        <v>1664699.99</v>
      </c>
      <c r="O33" s="238"/>
      <c r="P33" s="239"/>
      <c r="Q33" s="239"/>
      <c r="R33" s="240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</row>
    <row r="34" ht="12.0" customHeight="1">
      <c r="A34" s="233" t="s">
        <v>130</v>
      </c>
      <c r="B34" s="234">
        <v>45413.0</v>
      </c>
      <c r="C34" s="239"/>
      <c r="D34" s="252"/>
      <c r="E34" s="239"/>
      <c r="F34" s="239"/>
      <c r="G34" s="239"/>
      <c r="H34" s="239"/>
      <c r="I34" s="239"/>
      <c r="J34" s="239"/>
      <c r="K34" s="239"/>
      <c r="L34" s="239"/>
      <c r="M34" s="239"/>
      <c r="N34" s="239">
        <f t="shared" ref="N34:N35" si="2">SUM(C34:L34)+M34</f>
        <v>0</v>
      </c>
      <c r="O34" s="238"/>
      <c r="P34" s="239"/>
      <c r="Q34" s="239"/>
      <c r="R34" s="240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</row>
    <row r="35" ht="12.0" customHeight="1">
      <c r="A35" s="242" t="s">
        <v>124</v>
      </c>
      <c r="B35" s="253"/>
      <c r="C35" s="239"/>
      <c r="D35" s="252"/>
      <c r="E35" s="239"/>
      <c r="F35" s="239"/>
      <c r="G35" s="239"/>
      <c r="H35" s="239"/>
      <c r="I35" s="239"/>
      <c r="J35" s="239"/>
      <c r="K35" s="239"/>
      <c r="L35" s="239"/>
      <c r="M35" s="239"/>
      <c r="N35" s="239">
        <f t="shared" si="2"/>
        <v>0</v>
      </c>
      <c r="O35" s="238"/>
      <c r="P35" s="239"/>
      <c r="Q35" s="239"/>
      <c r="R35" s="240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</row>
    <row r="36" ht="12.0" customHeight="1">
      <c r="A36" s="242" t="s">
        <v>125</v>
      </c>
      <c r="B36" s="246"/>
      <c r="C36" s="254"/>
      <c r="D36" s="255"/>
      <c r="E36" s="240"/>
      <c r="F36" s="240"/>
      <c r="G36" s="240"/>
      <c r="H36" s="240"/>
      <c r="I36" s="240"/>
      <c r="J36" s="240"/>
      <c r="K36" s="240"/>
      <c r="L36" s="240"/>
      <c r="M36" s="240"/>
      <c r="N36" s="256"/>
      <c r="O36" s="241"/>
      <c r="P36" s="240"/>
      <c r="Q36" s="240"/>
      <c r="R36" s="240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</row>
    <row r="37" ht="12.0" customHeight="1">
      <c r="A37" s="233" t="s">
        <v>130</v>
      </c>
      <c r="B37" s="246"/>
      <c r="C37" s="257">
        <f t="shared" ref="C37:I37" si="3">SUM(C2:C36)</f>
        <v>9678878.53</v>
      </c>
      <c r="D37" s="258">
        <f t="shared" si="3"/>
        <v>6800740.49</v>
      </c>
      <c r="E37" s="257">
        <f t="shared" si="3"/>
        <v>3514955.03</v>
      </c>
      <c r="F37" s="257">
        <f t="shared" si="3"/>
        <v>21425</v>
      </c>
      <c r="G37" s="257">
        <f t="shared" si="3"/>
        <v>2060512</v>
      </c>
      <c r="H37" s="257">
        <f t="shared" si="3"/>
        <v>11204494.03</v>
      </c>
      <c r="I37" s="257">
        <f t="shared" si="3"/>
        <v>723100</v>
      </c>
      <c r="J37" s="257"/>
      <c r="K37" s="257">
        <f t="shared" ref="K37:N37" si="4">SUM(K2:K36)</f>
        <v>5500</v>
      </c>
      <c r="L37" s="257">
        <f t="shared" si="4"/>
        <v>12023150.02</v>
      </c>
      <c r="M37" s="257">
        <f t="shared" si="4"/>
        <v>328910</v>
      </c>
      <c r="N37" s="257">
        <f t="shared" si="4"/>
        <v>53230115.09</v>
      </c>
      <c r="O37" s="241"/>
      <c r="P37" s="240"/>
      <c r="Q37" s="240"/>
      <c r="R37" s="240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</row>
    <row r="38" ht="12.0" customHeight="1">
      <c r="A38" s="242" t="s">
        <v>124</v>
      </c>
      <c r="B38" s="246"/>
      <c r="C38" s="254"/>
      <c r="D38" s="255"/>
      <c r="E38" s="240"/>
      <c r="F38" s="240"/>
      <c r="G38" s="240"/>
      <c r="H38" s="240"/>
      <c r="I38" s="240"/>
      <c r="J38" s="240"/>
      <c r="K38" s="240"/>
      <c r="L38" s="240"/>
      <c r="M38" s="240"/>
      <c r="N38" s="256"/>
      <c r="O38" s="241"/>
      <c r="P38" s="240"/>
      <c r="Q38" s="240"/>
      <c r="R38" s="240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</row>
    <row r="39" ht="12.0" customHeight="1">
      <c r="A39" s="242" t="s">
        <v>125</v>
      </c>
      <c r="B39" s="246"/>
      <c r="C39" s="254"/>
      <c r="D39" s="255"/>
      <c r="E39" s="240"/>
      <c r="F39" s="240"/>
      <c r="G39" s="240"/>
      <c r="H39" s="240"/>
      <c r="I39" s="240"/>
      <c r="J39" s="240"/>
      <c r="K39" s="240"/>
      <c r="L39" s="240"/>
      <c r="M39" s="240"/>
      <c r="N39" s="256"/>
      <c r="O39" s="241"/>
      <c r="P39" s="240"/>
      <c r="Q39" s="240"/>
      <c r="R39" s="240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</row>
    <row r="40" ht="12.0" customHeight="1">
      <c r="A40" s="233" t="s">
        <v>130</v>
      </c>
      <c r="B40" s="246"/>
      <c r="C40" s="254"/>
      <c r="D40" s="255"/>
      <c r="E40" s="240"/>
      <c r="F40" s="240"/>
      <c r="G40" s="240"/>
      <c r="H40" s="240"/>
      <c r="I40" s="240"/>
      <c r="J40" s="240"/>
      <c r="K40" s="240"/>
      <c r="L40" s="240"/>
      <c r="M40" s="240"/>
      <c r="N40" s="256"/>
      <c r="O40" s="241"/>
      <c r="P40" s="240"/>
      <c r="Q40" s="240"/>
      <c r="R40" s="240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</row>
    <row r="41" ht="12.0" customHeight="1">
      <c r="A41" s="242" t="s">
        <v>124</v>
      </c>
      <c r="B41" s="246"/>
      <c r="C41" s="254"/>
      <c r="D41" s="255"/>
      <c r="E41" s="240"/>
      <c r="F41" s="240"/>
      <c r="G41" s="240"/>
      <c r="H41" s="240"/>
      <c r="I41" s="240"/>
      <c r="J41" s="240"/>
      <c r="K41" s="240"/>
      <c r="L41" s="240"/>
      <c r="M41" s="240"/>
      <c r="N41" s="256"/>
      <c r="O41" s="241"/>
      <c r="P41" s="240"/>
      <c r="Q41" s="240"/>
      <c r="R41" s="240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</row>
    <row r="42" ht="12.0" customHeight="1">
      <c r="A42" s="242" t="s">
        <v>125</v>
      </c>
      <c r="B42" s="246"/>
      <c r="C42" s="254"/>
      <c r="D42" s="255"/>
      <c r="E42" s="240"/>
      <c r="F42" s="240"/>
      <c r="G42" s="240"/>
      <c r="H42" s="240"/>
      <c r="I42" s="240"/>
      <c r="J42" s="240"/>
      <c r="K42" s="240"/>
      <c r="L42" s="240"/>
      <c r="M42" s="240"/>
      <c r="N42" s="256"/>
      <c r="O42" s="241"/>
      <c r="P42" s="240"/>
      <c r="Q42" s="240"/>
      <c r="R42" s="240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</row>
    <row r="43" ht="12.0" customHeight="1">
      <c r="A43" s="247"/>
      <c r="B43" s="246"/>
      <c r="C43" s="254"/>
      <c r="D43" s="255"/>
      <c r="E43" s="240"/>
      <c r="F43" s="240"/>
      <c r="G43" s="240"/>
      <c r="H43" s="240"/>
      <c r="I43" s="240"/>
      <c r="J43" s="240"/>
      <c r="K43" s="240"/>
      <c r="L43" s="240"/>
      <c r="M43" s="240"/>
      <c r="N43" s="256"/>
      <c r="O43" s="241"/>
      <c r="P43" s="240"/>
      <c r="Q43" s="240"/>
      <c r="R43" s="240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</row>
    <row r="44" ht="12.0" customHeight="1">
      <c r="A44" s="247"/>
      <c r="B44" s="246"/>
      <c r="C44" s="254"/>
      <c r="D44" s="255"/>
      <c r="E44" s="240"/>
      <c r="F44" s="240"/>
      <c r="G44" s="240"/>
      <c r="H44" s="240"/>
      <c r="I44" s="240"/>
      <c r="J44" s="240"/>
      <c r="K44" s="240"/>
      <c r="L44" s="240"/>
      <c r="M44" s="240"/>
      <c r="N44" s="256"/>
      <c r="O44" s="241"/>
      <c r="P44" s="240"/>
      <c r="Q44" s="240"/>
      <c r="R44" s="240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</row>
    <row r="45" ht="12.0" customHeight="1">
      <c r="A45" s="247"/>
      <c r="B45" s="246"/>
      <c r="C45" s="254"/>
      <c r="D45" s="255"/>
      <c r="E45" s="240"/>
      <c r="F45" s="240"/>
      <c r="G45" s="240"/>
      <c r="H45" s="240"/>
      <c r="I45" s="240"/>
      <c r="J45" s="240"/>
      <c r="K45" s="240"/>
      <c r="L45" s="240"/>
      <c r="M45" s="240"/>
      <c r="N45" s="256"/>
      <c r="O45" s="241"/>
      <c r="P45" s="240"/>
      <c r="Q45" s="240"/>
      <c r="R45" s="240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</row>
    <row r="46" ht="12.0" customHeight="1">
      <c r="A46" s="247"/>
      <c r="B46" s="246"/>
      <c r="C46" s="254"/>
      <c r="D46" s="255"/>
      <c r="E46" s="240"/>
      <c r="F46" s="240"/>
      <c r="G46" s="240"/>
      <c r="H46" s="240"/>
      <c r="I46" s="240"/>
      <c r="J46" s="240"/>
      <c r="K46" s="240"/>
      <c r="L46" s="240"/>
      <c r="M46" s="240"/>
      <c r="N46" s="256"/>
      <c r="O46" s="241"/>
      <c r="P46" s="240"/>
      <c r="Q46" s="240"/>
      <c r="R46" s="240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</row>
    <row r="47" ht="12.0" customHeight="1">
      <c r="A47" s="247"/>
      <c r="B47" s="246"/>
      <c r="C47" s="254"/>
      <c r="D47" s="255"/>
      <c r="E47" s="240"/>
      <c r="F47" s="240"/>
      <c r="G47" s="240"/>
      <c r="H47" s="240"/>
      <c r="I47" s="240"/>
      <c r="J47" s="240"/>
      <c r="K47" s="240"/>
      <c r="L47" s="240"/>
      <c r="M47" s="240"/>
      <c r="N47" s="256"/>
      <c r="O47" s="241"/>
      <c r="P47" s="240"/>
      <c r="Q47" s="240"/>
      <c r="R47" s="240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</row>
    <row r="48" ht="12.0" customHeight="1">
      <c r="A48" s="247"/>
      <c r="B48" s="246"/>
      <c r="C48" s="254"/>
      <c r="D48" s="255"/>
      <c r="E48" s="240"/>
      <c r="F48" s="240"/>
      <c r="G48" s="240"/>
      <c r="H48" s="240"/>
      <c r="I48" s="240"/>
      <c r="J48" s="240"/>
      <c r="K48" s="240"/>
      <c r="L48" s="240"/>
      <c r="M48" s="240"/>
      <c r="N48" s="256"/>
      <c r="O48" s="241"/>
      <c r="P48" s="240"/>
      <c r="Q48" s="240"/>
      <c r="R48" s="240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</row>
    <row r="49" ht="12.0" customHeight="1">
      <c r="A49" s="247"/>
      <c r="B49" s="246"/>
      <c r="C49" s="254"/>
      <c r="D49" s="255"/>
      <c r="E49" s="240"/>
      <c r="F49" s="240"/>
      <c r="G49" s="240"/>
      <c r="H49" s="240"/>
      <c r="I49" s="240"/>
      <c r="J49" s="240"/>
      <c r="K49" s="240"/>
      <c r="L49" s="240"/>
      <c r="M49" s="240"/>
      <c r="N49" s="256"/>
      <c r="O49" s="241"/>
      <c r="P49" s="240"/>
      <c r="Q49" s="240"/>
      <c r="R49" s="240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</row>
    <row r="50" ht="12.0" customHeight="1">
      <c r="A50" s="247"/>
      <c r="B50" s="246"/>
      <c r="C50" s="254"/>
      <c r="D50" s="255"/>
      <c r="E50" s="240"/>
      <c r="F50" s="240"/>
      <c r="G50" s="240"/>
      <c r="H50" s="240"/>
      <c r="I50" s="240"/>
      <c r="J50" s="240"/>
      <c r="K50" s="240"/>
      <c r="L50" s="240"/>
      <c r="M50" s="240"/>
      <c r="N50" s="256"/>
      <c r="O50" s="241"/>
      <c r="P50" s="240"/>
      <c r="Q50" s="240"/>
      <c r="R50" s="240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</row>
    <row r="51" ht="12.0" customHeight="1">
      <c r="A51" s="247"/>
      <c r="B51" s="246"/>
      <c r="C51" s="254"/>
      <c r="D51" s="255"/>
      <c r="E51" s="240"/>
      <c r="F51" s="240"/>
      <c r="G51" s="240"/>
      <c r="H51" s="240"/>
      <c r="I51" s="240"/>
      <c r="J51" s="240"/>
      <c r="K51" s="240"/>
      <c r="L51" s="240"/>
      <c r="M51" s="240"/>
      <c r="N51" s="256"/>
      <c r="O51" s="241"/>
      <c r="P51" s="240"/>
      <c r="Q51" s="240"/>
      <c r="R51" s="240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</row>
    <row r="52" ht="12.0" customHeight="1">
      <c r="A52" s="247"/>
      <c r="B52" s="246"/>
      <c r="C52" s="254"/>
      <c r="D52" s="255"/>
      <c r="E52" s="240"/>
      <c r="F52" s="240"/>
      <c r="G52" s="240"/>
      <c r="H52" s="240"/>
      <c r="I52" s="240"/>
      <c r="J52" s="240"/>
      <c r="K52" s="240"/>
      <c r="L52" s="240"/>
      <c r="M52" s="240"/>
      <c r="N52" s="256"/>
      <c r="O52" s="241"/>
      <c r="P52" s="240"/>
      <c r="Q52" s="240"/>
      <c r="R52" s="240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</row>
    <row r="53" ht="12.0" customHeight="1">
      <c r="A53" s="247"/>
      <c r="B53" s="246"/>
      <c r="C53" s="254"/>
      <c r="D53" s="255"/>
      <c r="E53" s="240"/>
      <c r="F53" s="240"/>
      <c r="G53" s="240"/>
      <c r="H53" s="240"/>
      <c r="I53" s="240"/>
      <c r="J53" s="240"/>
      <c r="K53" s="240"/>
      <c r="L53" s="240"/>
      <c r="M53" s="240"/>
      <c r="N53" s="256"/>
      <c r="O53" s="241"/>
      <c r="P53" s="240"/>
      <c r="Q53" s="240"/>
      <c r="R53" s="240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</row>
    <row r="54" ht="12.0" customHeight="1">
      <c r="A54" s="247"/>
      <c r="B54" s="246"/>
      <c r="C54" s="254"/>
      <c r="D54" s="255"/>
      <c r="E54" s="240"/>
      <c r="F54" s="240"/>
      <c r="G54" s="240"/>
      <c r="H54" s="240"/>
      <c r="I54" s="240"/>
      <c r="J54" s="240"/>
      <c r="K54" s="240"/>
      <c r="L54" s="240"/>
      <c r="M54" s="240"/>
      <c r="N54" s="256"/>
      <c r="O54" s="241"/>
      <c r="P54" s="240"/>
      <c r="Q54" s="240"/>
      <c r="R54" s="240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</row>
    <row r="55" ht="12.0" customHeight="1">
      <c r="A55" s="247"/>
      <c r="B55" s="246"/>
      <c r="C55" s="254"/>
      <c r="D55" s="255"/>
      <c r="E55" s="240"/>
      <c r="F55" s="240"/>
      <c r="G55" s="240"/>
      <c r="H55" s="240"/>
      <c r="I55" s="240"/>
      <c r="J55" s="240"/>
      <c r="K55" s="240"/>
      <c r="L55" s="240"/>
      <c r="M55" s="240"/>
      <c r="N55" s="256"/>
      <c r="O55" s="241"/>
      <c r="P55" s="240"/>
      <c r="Q55" s="240"/>
      <c r="R55" s="240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</row>
    <row r="56" ht="12.0" customHeight="1">
      <c r="A56" s="247"/>
      <c r="B56" s="259"/>
      <c r="C56" s="254"/>
      <c r="D56" s="255"/>
      <c r="E56" s="240"/>
      <c r="F56" s="240"/>
      <c r="G56" s="240"/>
      <c r="H56" s="240"/>
      <c r="I56" s="240"/>
      <c r="J56" s="240"/>
      <c r="K56" s="240"/>
      <c r="L56" s="240"/>
      <c r="M56" s="240"/>
      <c r="N56" s="256"/>
      <c r="O56" s="241"/>
      <c r="P56" s="240"/>
      <c r="Q56" s="240"/>
      <c r="R56" s="240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</row>
    <row r="57" ht="12.0" customHeight="1">
      <c r="A57" s="247"/>
      <c r="B57" s="259"/>
      <c r="C57" s="254"/>
      <c r="D57" s="255"/>
      <c r="E57" s="240"/>
      <c r="F57" s="240"/>
      <c r="G57" s="240"/>
      <c r="H57" s="240"/>
      <c r="I57" s="240"/>
      <c r="J57" s="240"/>
      <c r="K57" s="240"/>
      <c r="L57" s="240"/>
      <c r="M57" s="240"/>
      <c r="N57" s="256"/>
      <c r="O57" s="241"/>
      <c r="P57" s="240"/>
      <c r="Q57" s="240"/>
      <c r="R57" s="240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</row>
    <row r="58" ht="12.0" customHeight="1">
      <c r="A58" s="247"/>
      <c r="B58" s="259"/>
      <c r="C58" s="254"/>
      <c r="D58" s="255"/>
      <c r="E58" s="240"/>
      <c r="F58" s="240"/>
      <c r="G58" s="240"/>
      <c r="H58" s="240"/>
      <c r="I58" s="240"/>
      <c r="J58" s="240"/>
      <c r="K58" s="240"/>
      <c r="L58" s="240"/>
      <c r="M58" s="240"/>
      <c r="N58" s="256"/>
      <c r="O58" s="241"/>
      <c r="P58" s="240"/>
      <c r="Q58" s="240"/>
      <c r="R58" s="240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</row>
    <row r="59" ht="12.0" customHeight="1">
      <c r="A59" s="247"/>
      <c r="B59" s="259"/>
      <c r="C59" s="254"/>
      <c r="D59" s="255"/>
      <c r="E59" s="240"/>
      <c r="F59" s="240"/>
      <c r="G59" s="240"/>
      <c r="H59" s="240"/>
      <c r="I59" s="240"/>
      <c r="J59" s="240"/>
      <c r="K59" s="240"/>
      <c r="L59" s="240"/>
      <c r="M59" s="240"/>
      <c r="N59" s="256"/>
      <c r="O59" s="241"/>
      <c r="P59" s="240"/>
      <c r="Q59" s="240"/>
      <c r="R59" s="240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</row>
    <row r="60" ht="12.0" customHeight="1">
      <c r="A60" s="247"/>
      <c r="B60" s="259"/>
      <c r="C60" s="254"/>
      <c r="D60" s="255"/>
      <c r="E60" s="240"/>
      <c r="F60" s="240"/>
      <c r="G60" s="240"/>
      <c r="H60" s="240"/>
      <c r="I60" s="240"/>
      <c r="J60" s="240"/>
      <c r="K60" s="240"/>
      <c r="L60" s="240"/>
      <c r="M60" s="240"/>
      <c r="N60" s="256"/>
      <c r="O60" s="241"/>
      <c r="P60" s="240"/>
      <c r="Q60" s="240"/>
      <c r="R60" s="240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</row>
    <row r="61" ht="12.0" customHeight="1">
      <c r="A61" s="247"/>
      <c r="B61" s="259"/>
      <c r="C61" s="254"/>
      <c r="D61" s="255"/>
      <c r="E61" s="240"/>
      <c r="F61" s="240"/>
      <c r="G61" s="240"/>
      <c r="H61" s="240"/>
      <c r="I61" s="240"/>
      <c r="J61" s="240"/>
      <c r="K61" s="240"/>
      <c r="L61" s="240"/>
      <c r="M61" s="240"/>
      <c r="N61" s="256"/>
      <c r="O61" s="241"/>
      <c r="P61" s="240"/>
      <c r="Q61" s="240"/>
      <c r="R61" s="240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</row>
    <row r="62" ht="12.0" customHeight="1">
      <c r="A62" s="247"/>
      <c r="B62" s="259"/>
      <c r="C62" s="254"/>
      <c r="D62" s="255"/>
      <c r="E62" s="240"/>
      <c r="F62" s="240"/>
      <c r="G62" s="240"/>
      <c r="H62" s="240"/>
      <c r="I62" s="240"/>
      <c r="J62" s="240"/>
      <c r="K62" s="240"/>
      <c r="L62" s="240"/>
      <c r="M62" s="240"/>
      <c r="N62" s="256"/>
      <c r="O62" s="241"/>
      <c r="P62" s="240"/>
      <c r="Q62" s="240"/>
      <c r="R62" s="240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</row>
    <row r="63" ht="12.0" customHeight="1">
      <c r="A63" s="247"/>
      <c r="B63" s="259"/>
      <c r="C63" s="254"/>
      <c r="D63" s="255"/>
      <c r="E63" s="240"/>
      <c r="F63" s="240"/>
      <c r="G63" s="240"/>
      <c r="H63" s="240"/>
      <c r="I63" s="240"/>
      <c r="J63" s="240"/>
      <c r="K63" s="240"/>
      <c r="L63" s="240"/>
      <c r="M63" s="240"/>
      <c r="N63" s="256"/>
      <c r="O63" s="241"/>
      <c r="P63" s="240"/>
      <c r="Q63" s="240"/>
      <c r="R63" s="240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</row>
    <row r="64" ht="12.0" customHeight="1">
      <c r="A64" s="247"/>
      <c r="B64" s="259"/>
      <c r="C64" s="254"/>
      <c r="D64" s="255"/>
      <c r="E64" s="240"/>
      <c r="F64" s="240"/>
      <c r="G64" s="240"/>
      <c r="H64" s="240"/>
      <c r="I64" s="240"/>
      <c r="J64" s="240"/>
      <c r="K64" s="240"/>
      <c r="L64" s="240"/>
      <c r="M64" s="240"/>
      <c r="N64" s="256"/>
      <c r="O64" s="241"/>
      <c r="P64" s="240"/>
      <c r="Q64" s="240"/>
      <c r="R64" s="240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</row>
    <row r="65" ht="12.0" customHeight="1">
      <c r="A65" s="247"/>
      <c r="B65" s="259"/>
      <c r="C65" s="254"/>
      <c r="D65" s="255"/>
      <c r="E65" s="240"/>
      <c r="F65" s="240"/>
      <c r="G65" s="240"/>
      <c r="H65" s="240"/>
      <c r="I65" s="240"/>
      <c r="J65" s="240"/>
      <c r="K65" s="240"/>
      <c r="L65" s="240"/>
      <c r="M65" s="240"/>
      <c r="N65" s="256"/>
      <c r="O65" s="241"/>
      <c r="P65" s="240"/>
      <c r="Q65" s="240"/>
      <c r="R65" s="240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</row>
    <row r="66" ht="12.0" customHeight="1">
      <c r="A66" s="247"/>
      <c r="B66" s="240"/>
      <c r="C66" s="254"/>
      <c r="D66" s="255"/>
      <c r="E66" s="240"/>
      <c r="F66" s="240"/>
      <c r="G66" s="240"/>
      <c r="H66" s="240"/>
      <c r="I66" s="240"/>
      <c r="J66" s="240"/>
      <c r="K66" s="240"/>
      <c r="L66" s="240"/>
      <c r="M66" s="240"/>
      <c r="N66" s="256"/>
      <c r="O66" s="241"/>
      <c r="P66" s="240"/>
      <c r="Q66" s="240"/>
      <c r="R66" s="240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</row>
    <row r="67" ht="12.0" customHeight="1">
      <c r="A67" s="247"/>
      <c r="B67" s="240"/>
      <c r="C67" s="254"/>
      <c r="D67" s="255"/>
      <c r="E67" s="240"/>
      <c r="F67" s="240"/>
      <c r="G67" s="240"/>
      <c r="H67" s="240"/>
      <c r="I67" s="240"/>
      <c r="J67" s="240"/>
      <c r="K67" s="240"/>
      <c r="L67" s="240"/>
      <c r="M67" s="240"/>
      <c r="N67" s="256"/>
      <c r="O67" s="241"/>
      <c r="P67" s="240"/>
      <c r="Q67" s="240"/>
      <c r="R67" s="240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</row>
    <row r="68" ht="12.0" customHeight="1">
      <c r="A68" s="247"/>
      <c r="B68" s="240"/>
      <c r="C68" s="254"/>
      <c r="D68" s="255"/>
      <c r="E68" s="240"/>
      <c r="F68" s="240"/>
      <c r="G68" s="240"/>
      <c r="H68" s="240"/>
      <c r="I68" s="240"/>
      <c r="J68" s="240"/>
      <c r="K68" s="240"/>
      <c r="L68" s="240"/>
      <c r="M68" s="240"/>
      <c r="N68" s="256"/>
      <c r="O68" s="241"/>
      <c r="P68" s="240"/>
      <c r="Q68" s="240"/>
      <c r="R68" s="240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</row>
    <row r="69" ht="12.0" customHeight="1">
      <c r="A69" s="247"/>
      <c r="B69" s="240"/>
      <c r="C69" s="254"/>
      <c r="D69" s="255"/>
      <c r="E69" s="240"/>
      <c r="F69" s="240"/>
      <c r="G69" s="240"/>
      <c r="H69" s="240"/>
      <c r="I69" s="240"/>
      <c r="J69" s="240"/>
      <c r="K69" s="240"/>
      <c r="L69" s="240"/>
      <c r="M69" s="240"/>
      <c r="N69" s="256"/>
      <c r="O69" s="241"/>
      <c r="P69" s="240"/>
      <c r="Q69" s="240"/>
      <c r="R69" s="240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</row>
    <row r="70" ht="12.0" customHeight="1">
      <c r="A70" s="247"/>
      <c r="B70" s="240"/>
      <c r="C70" s="254"/>
      <c r="D70" s="255"/>
      <c r="E70" s="240"/>
      <c r="F70" s="240"/>
      <c r="G70" s="240"/>
      <c r="H70" s="240"/>
      <c r="I70" s="240"/>
      <c r="J70" s="240"/>
      <c r="K70" s="240"/>
      <c r="L70" s="240"/>
      <c r="M70" s="240"/>
      <c r="N70" s="256"/>
      <c r="O70" s="241"/>
      <c r="P70" s="240"/>
      <c r="Q70" s="240"/>
      <c r="R70" s="240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</row>
    <row r="71" ht="12.0" customHeight="1">
      <c r="A71" s="247"/>
      <c r="B71" s="240"/>
      <c r="C71" s="254"/>
      <c r="D71" s="255"/>
      <c r="E71" s="240"/>
      <c r="F71" s="240"/>
      <c r="G71" s="240"/>
      <c r="H71" s="240"/>
      <c r="I71" s="240"/>
      <c r="J71" s="240"/>
      <c r="K71" s="240"/>
      <c r="L71" s="240"/>
      <c r="M71" s="240"/>
      <c r="N71" s="256"/>
      <c r="O71" s="241"/>
      <c r="P71" s="240"/>
      <c r="Q71" s="240"/>
      <c r="R71" s="240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</row>
    <row r="72" ht="12.0" customHeight="1">
      <c r="A72" s="247"/>
      <c r="B72" s="240"/>
      <c r="C72" s="254"/>
      <c r="D72" s="255"/>
      <c r="E72" s="240"/>
      <c r="F72" s="240"/>
      <c r="G72" s="240"/>
      <c r="H72" s="240"/>
      <c r="I72" s="240"/>
      <c r="J72" s="240"/>
      <c r="K72" s="240"/>
      <c r="L72" s="240"/>
      <c r="M72" s="240"/>
      <c r="N72" s="256"/>
      <c r="O72" s="241"/>
      <c r="P72" s="240"/>
      <c r="Q72" s="240"/>
      <c r="R72" s="240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</row>
    <row r="73" ht="12.0" customHeight="1">
      <c r="A73" s="247"/>
      <c r="B73" s="240"/>
      <c r="C73" s="254"/>
      <c r="D73" s="255"/>
      <c r="E73" s="240"/>
      <c r="F73" s="240"/>
      <c r="G73" s="240"/>
      <c r="H73" s="240"/>
      <c r="I73" s="240"/>
      <c r="J73" s="240"/>
      <c r="K73" s="240"/>
      <c r="L73" s="240"/>
      <c r="M73" s="240"/>
      <c r="N73" s="256"/>
      <c r="O73" s="241"/>
      <c r="P73" s="240"/>
      <c r="Q73" s="240"/>
      <c r="R73" s="240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</row>
    <row r="74" ht="12.0" customHeight="1">
      <c r="A74" s="247"/>
      <c r="B74" s="240"/>
      <c r="C74" s="254"/>
      <c r="D74" s="255"/>
      <c r="E74" s="240"/>
      <c r="F74" s="240"/>
      <c r="G74" s="240"/>
      <c r="H74" s="240"/>
      <c r="I74" s="240"/>
      <c r="J74" s="240"/>
      <c r="K74" s="240"/>
      <c r="L74" s="240"/>
      <c r="M74" s="240"/>
      <c r="N74" s="256"/>
      <c r="O74" s="241"/>
      <c r="P74" s="240"/>
      <c r="Q74" s="240"/>
      <c r="R74" s="240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</row>
    <row r="75" ht="12.0" customHeight="1">
      <c r="A75" s="247"/>
      <c r="B75" s="240"/>
      <c r="C75" s="254"/>
      <c r="D75" s="255"/>
      <c r="E75" s="240"/>
      <c r="F75" s="240"/>
      <c r="G75" s="240"/>
      <c r="H75" s="240"/>
      <c r="I75" s="240"/>
      <c r="J75" s="240"/>
      <c r="K75" s="240"/>
      <c r="L75" s="240"/>
      <c r="M75" s="240"/>
      <c r="N75" s="256"/>
      <c r="O75" s="241"/>
      <c r="P75" s="240"/>
      <c r="Q75" s="240"/>
      <c r="R75" s="240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</row>
    <row r="76" ht="12.0" customHeight="1">
      <c r="A76" s="247"/>
      <c r="B76" s="240"/>
      <c r="C76" s="254"/>
      <c r="D76" s="255"/>
      <c r="E76" s="240"/>
      <c r="F76" s="240"/>
      <c r="G76" s="240"/>
      <c r="H76" s="240"/>
      <c r="I76" s="240"/>
      <c r="J76" s="240"/>
      <c r="K76" s="240"/>
      <c r="L76" s="240"/>
      <c r="M76" s="240"/>
      <c r="N76" s="256"/>
      <c r="O76" s="241"/>
      <c r="P76" s="240"/>
      <c r="Q76" s="240"/>
      <c r="R76" s="240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</row>
    <row r="77" ht="12.0" customHeight="1">
      <c r="A77" s="247"/>
      <c r="B77" s="240"/>
      <c r="C77" s="254"/>
      <c r="D77" s="255"/>
      <c r="E77" s="240"/>
      <c r="F77" s="240"/>
      <c r="G77" s="240"/>
      <c r="H77" s="240"/>
      <c r="I77" s="240"/>
      <c r="J77" s="240"/>
      <c r="K77" s="240"/>
      <c r="L77" s="240"/>
      <c r="M77" s="240"/>
      <c r="N77" s="256"/>
      <c r="O77" s="241"/>
      <c r="P77" s="240"/>
      <c r="Q77" s="240"/>
      <c r="R77" s="240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</row>
    <row r="78" ht="12.0" customHeight="1">
      <c r="A78" s="247"/>
      <c r="B78" s="240"/>
      <c r="C78" s="254"/>
      <c r="D78" s="255"/>
      <c r="E78" s="240"/>
      <c r="F78" s="240"/>
      <c r="G78" s="240"/>
      <c r="H78" s="240"/>
      <c r="I78" s="240"/>
      <c r="J78" s="240"/>
      <c r="K78" s="240"/>
      <c r="L78" s="240"/>
      <c r="M78" s="240"/>
      <c r="N78" s="256"/>
      <c r="O78" s="241"/>
      <c r="P78" s="240"/>
      <c r="Q78" s="240"/>
      <c r="R78" s="240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</row>
    <row r="79" ht="12.0" customHeight="1">
      <c r="A79" s="247"/>
      <c r="B79" s="240"/>
      <c r="C79" s="254"/>
      <c r="D79" s="255"/>
      <c r="E79" s="240"/>
      <c r="F79" s="240"/>
      <c r="G79" s="240"/>
      <c r="H79" s="240"/>
      <c r="I79" s="240"/>
      <c r="J79" s="240"/>
      <c r="K79" s="240"/>
      <c r="L79" s="240"/>
      <c r="M79" s="240"/>
      <c r="N79" s="256"/>
      <c r="O79" s="241"/>
      <c r="P79" s="240"/>
      <c r="Q79" s="240"/>
      <c r="R79" s="240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</row>
    <row r="80" ht="12.0" customHeight="1">
      <c r="A80" s="247"/>
      <c r="B80" s="240"/>
      <c r="C80" s="254"/>
      <c r="D80" s="255"/>
      <c r="E80" s="240"/>
      <c r="F80" s="240"/>
      <c r="G80" s="240"/>
      <c r="H80" s="240"/>
      <c r="I80" s="240"/>
      <c r="J80" s="240"/>
      <c r="K80" s="240"/>
      <c r="L80" s="240"/>
      <c r="M80" s="240"/>
      <c r="N80" s="256"/>
      <c r="O80" s="241"/>
      <c r="P80" s="240"/>
      <c r="Q80" s="240"/>
      <c r="R80" s="240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</row>
    <row r="81" ht="12.0" customHeight="1">
      <c r="A81" s="247"/>
      <c r="B81" s="240"/>
      <c r="C81" s="254"/>
      <c r="D81" s="255"/>
      <c r="E81" s="240"/>
      <c r="F81" s="240"/>
      <c r="G81" s="240"/>
      <c r="H81" s="240"/>
      <c r="I81" s="240"/>
      <c r="J81" s="240"/>
      <c r="K81" s="240"/>
      <c r="L81" s="240"/>
      <c r="M81" s="240"/>
      <c r="N81" s="256"/>
      <c r="O81" s="241"/>
      <c r="P81" s="240"/>
      <c r="Q81" s="240"/>
      <c r="R81" s="240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</row>
    <row r="82" ht="12.0" customHeight="1">
      <c r="A82" s="247"/>
      <c r="B82" s="240"/>
      <c r="C82" s="254"/>
      <c r="D82" s="255"/>
      <c r="E82" s="240"/>
      <c r="F82" s="240"/>
      <c r="G82" s="240"/>
      <c r="H82" s="240"/>
      <c r="I82" s="240"/>
      <c r="J82" s="240"/>
      <c r="K82" s="240"/>
      <c r="L82" s="240"/>
      <c r="M82" s="240"/>
      <c r="N82" s="256"/>
      <c r="O82" s="241"/>
      <c r="P82" s="240"/>
      <c r="Q82" s="240"/>
      <c r="R82" s="240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</row>
    <row r="83" ht="12.0" customHeight="1">
      <c r="A83" s="247"/>
      <c r="B83" s="240"/>
      <c r="C83" s="254"/>
      <c r="D83" s="255"/>
      <c r="E83" s="240"/>
      <c r="F83" s="240"/>
      <c r="G83" s="240"/>
      <c r="H83" s="240"/>
      <c r="I83" s="240"/>
      <c r="J83" s="240"/>
      <c r="K83" s="240"/>
      <c r="L83" s="240"/>
      <c r="M83" s="240"/>
      <c r="N83" s="256"/>
      <c r="O83" s="241"/>
      <c r="P83" s="240"/>
      <c r="Q83" s="240"/>
      <c r="R83" s="240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</row>
    <row r="84" ht="12.0" customHeight="1">
      <c r="A84" s="247"/>
      <c r="B84" s="240"/>
      <c r="C84" s="254"/>
      <c r="D84" s="255"/>
      <c r="E84" s="240"/>
      <c r="F84" s="240"/>
      <c r="G84" s="240"/>
      <c r="H84" s="240"/>
      <c r="I84" s="240"/>
      <c r="J84" s="240"/>
      <c r="K84" s="240"/>
      <c r="L84" s="240"/>
      <c r="M84" s="240"/>
      <c r="N84" s="256"/>
      <c r="O84" s="241"/>
      <c r="P84" s="240"/>
      <c r="Q84" s="240"/>
      <c r="R84" s="240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</row>
    <row r="85" ht="12.0" customHeight="1">
      <c r="A85" s="247"/>
      <c r="B85" s="240"/>
      <c r="C85" s="254"/>
      <c r="D85" s="255"/>
      <c r="E85" s="240"/>
      <c r="F85" s="240"/>
      <c r="G85" s="240"/>
      <c r="H85" s="240"/>
      <c r="I85" s="240"/>
      <c r="J85" s="240"/>
      <c r="K85" s="240"/>
      <c r="L85" s="240"/>
      <c r="M85" s="240"/>
      <c r="N85" s="256"/>
      <c r="O85" s="241"/>
      <c r="P85" s="240"/>
      <c r="Q85" s="240"/>
      <c r="R85" s="240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</row>
    <row r="86" ht="12.0" customHeight="1">
      <c r="A86" s="247"/>
      <c r="B86" s="240"/>
      <c r="C86" s="254"/>
      <c r="D86" s="255"/>
      <c r="E86" s="240"/>
      <c r="F86" s="240"/>
      <c r="G86" s="240"/>
      <c r="H86" s="240"/>
      <c r="I86" s="240"/>
      <c r="J86" s="240"/>
      <c r="K86" s="240"/>
      <c r="L86" s="240"/>
      <c r="M86" s="240"/>
      <c r="N86" s="256"/>
      <c r="O86" s="241"/>
      <c r="P86" s="240"/>
      <c r="Q86" s="240"/>
      <c r="R86" s="240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</row>
    <row r="87" ht="12.0" customHeight="1">
      <c r="A87" s="247"/>
      <c r="B87" s="240"/>
      <c r="C87" s="254"/>
      <c r="D87" s="255"/>
      <c r="E87" s="240"/>
      <c r="F87" s="240"/>
      <c r="G87" s="240"/>
      <c r="H87" s="240"/>
      <c r="I87" s="240"/>
      <c r="J87" s="240"/>
      <c r="K87" s="240"/>
      <c r="L87" s="240"/>
      <c r="M87" s="240"/>
      <c r="N87" s="256"/>
      <c r="O87" s="241"/>
      <c r="P87" s="240"/>
      <c r="Q87" s="240"/>
      <c r="R87" s="240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</row>
    <row r="88" ht="12.0" customHeight="1">
      <c r="A88" s="247"/>
      <c r="B88" s="240"/>
      <c r="C88" s="254"/>
      <c r="D88" s="255"/>
      <c r="E88" s="240"/>
      <c r="F88" s="240"/>
      <c r="G88" s="240"/>
      <c r="H88" s="240"/>
      <c r="I88" s="240"/>
      <c r="J88" s="240"/>
      <c r="K88" s="240"/>
      <c r="L88" s="240"/>
      <c r="M88" s="240"/>
      <c r="N88" s="256"/>
      <c r="O88" s="241"/>
      <c r="P88" s="240"/>
      <c r="Q88" s="240"/>
      <c r="R88" s="240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</row>
    <row r="89" ht="12.0" customHeight="1">
      <c r="A89" s="247"/>
      <c r="B89" s="240"/>
      <c r="C89" s="254"/>
      <c r="D89" s="255"/>
      <c r="E89" s="240"/>
      <c r="F89" s="240"/>
      <c r="G89" s="240"/>
      <c r="H89" s="240"/>
      <c r="I89" s="240"/>
      <c r="J89" s="240"/>
      <c r="K89" s="240"/>
      <c r="L89" s="240"/>
      <c r="M89" s="240"/>
      <c r="N89" s="256"/>
      <c r="O89" s="241"/>
      <c r="P89" s="240"/>
      <c r="Q89" s="240"/>
      <c r="R89" s="240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</row>
    <row r="90" ht="12.0" customHeight="1">
      <c r="A90" s="247"/>
      <c r="B90" s="240"/>
      <c r="C90" s="254"/>
      <c r="D90" s="255"/>
      <c r="E90" s="240"/>
      <c r="F90" s="240"/>
      <c r="G90" s="240"/>
      <c r="H90" s="240"/>
      <c r="I90" s="240"/>
      <c r="J90" s="240"/>
      <c r="K90" s="240"/>
      <c r="L90" s="240"/>
      <c r="M90" s="240"/>
      <c r="N90" s="256"/>
      <c r="O90" s="241"/>
      <c r="P90" s="240"/>
      <c r="Q90" s="240"/>
      <c r="R90" s="240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</row>
    <row r="91" ht="12.0" customHeight="1">
      <c r="A91" s="247"/>
      <c r="B91" s="240"/>
      <c r="C91" s="254"/>
      <c r="D91" s="255"/>
      <c r="E91" s="240"/>
      <c r="F91" s="240"/>
      <c r="G91" s="240"/>
      <c r="H91" s="240"/>
      <c r="I91" s="240"/>
      <c r="J91" s="240"/>
      <c r="K91" s="240"/>
      <c r="L91" s="240"/>
      <c r="M91" s="240"/>
      <c r="N91" s="256"/>
      <c r="O91" s="241"/>
      <c r="P91" s="240"/>
      <c r="Q91" s="240"/>
      <c r="R91" s="240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</row>
    <row r="92" ht="12.0" customHeight="1">
      <c r="A92" s="247"/>
      <c r="B92" s="240"/>
      <c r="C92" s="254"/>
      <c r="D92" s="255"/>
      <c r="E92" s="240"/>
      <c r="F92" s="240"/>
      <c r="G92" s="240"/>
      <c r="H92" s="240"/>
      <c r="I92" s="240"/>
      <c r="J92" s="240"/>
      <c r="K92" s="240"/>
      <c r="L92" s="240"/>
      <c r="M92" s="240"/>
      <c r="N92" s="256"/>
      <c r="O92" s="241"/>
      <c r="P92" s="240"/>
      <c r="Q92" s="240"/>
      <c r="R92" s="240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</row>
    <row r="93" ht="12.0" customHeight="1">
      <c r="A93" s="247"/>
      <c r="B93" s="240"/>
      <c r="C93" s="254"/>
      <c r="D93" s="255"/>
      <c r="E93" s="240"/>
      <c r="F93" s="240"/>
      <c r="G93" s="240"/>
      <c r="H93" s="240"/>
      <c r="I93" s="240"/>
      <c r="J93" s="240"/>
      <c r="K93" s="240"/>
      <c r="L93" s="240"/>
      <c r="M93" s="240"/>
      <c r="N93" s="256"/>
      <c r="O93" s="241"/>
      <c r="P93" s="240"/>
      <c r="Q93" s="240"/>
      <c r="R93" s="240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</row>
    <row r="94" ht="12.0" customHeight="1">
      <c r="A94" s="247"/>
      <c r="B94" s="240"/>
      <c r="C94" s="254"/>
      <c r="D94" s="255"/>
      <c r="E94" s="240"/>
      <c r="F94" s="240"/>
      <c r="G94" s="240"/>
      <c r="H94" s="240"/>
      <c r="I94" s="240"/>
      <c r="J94" s="240"/>
      <c r="K94" s="240"/>
      <c r="L94" s="240"/>
      <c r="M94" s="240"/>
      <c r="N94" s="256"/>
      <c r="O94" s="241"/>
      <c r="P94" s="240"/>
      <c r="Q94" s="240"/>
      <c r="R94" s="240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</row>
    <row r="95" ht="12.0" customHeight="1">
      <c r="A95" s="247"/>
      <c r="B95" s="240"/>
      <c r="C95" s="254"/>
      <c r="D95" s="255"/>
      <c r="E95" s="240"/>
      <c r="F95" s="240"/>
      <c r="G95" s="240"/>
      <c r="H95" s="240"/>
      <c r="I95" s="240"/>
      <c r="J95" s="240"/>
      <c r="K95" s="240"/>
      <c r="L95" s="240"/>
      <c r="M95" s="240"/>
      <c r="N95" s="256"/>
      <c r="O95" s="241"/>
      <c r="P95" s="240"/>
      <c r="Q95" s="240"/>
      <c r="R95" s="240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</row>
    <row r="96" ht="12.0" customHeight="1">
      <c r="A96" s="247"/>
      <c r="B96" s="240"/>
      <c r="C96" s="254"/>
      <c r="D96" s="255"/>
      <c r="E96" s="240"/>
      <c r="F96" s="240"/>
      <c r="G96" s="240"/>
      <c r="H96" s="240"/>
      <c r="I96" s="240"/>
      <c r="J96" s="240"/>
      <c r="K96" s="240"/>
      <c r="L96" s="240"/>
      <c r="M96" s="240"/>
      <c r="N96" s="256"/>
      <c r="O96" s="241"/>
      <c r="P96" s="240"/>
      <c r="Q96" s="240"/>
      <c r="R96" s="240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</row>
    <row r="97" ht="12.0" customHeight="1">
      <c r="A97" s="247"/>
      <c r="B97" s="240"/>
      <c r="C97" s="254"/>
      <c r="D97" s="255"/>
      <c r="E97" s="240"/>
      <c r="F97" s="240"/>
      <c r="G97" s="240"/>
      <c r="H97" s="240"/>
      <c r="I97" s="240"/>
      <c r="J97" s="240"/>
      <c r="K97" s="240"/>
      <c r="L97" s="240"/>
      <c r="M97" s="240"/>
      <c r="N97" s="256"/>
      <c r="O97" s="241"/>
      <c r="P97" s="240"/>
      <c r="Q97" s="240"/>
      <c r="R97" s="240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</row>
    <row r="98" ht="12.0" customHeight="1">
      <c r="A98" s="247"/>
      <c r="B98" s="240"/>
      <c r="C98" s="254"/>
      <c r="D98" s="255"/>
      <c r="E98" s="240"/>
      <c r="F98" s="240"/>
      <c r="G98" s="240"/>
      <c r="H98" s="240"/>
      <c r="I98" s="240"/>
      <c r="J98" s="240"/>
      <c r="K98" s="240"/>
      <c r="L98" s="240"/>
      <c r="M98" s="240"/>
      <c r="N98" s="256"/>
      <c r="O98" s="241"/>
      <c r="P98" s="240"/>
      <c r="Q98" s="240"/>
      <c r="R98" s="240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</row>
    <row r="99" ht="12.0" customHeight="1">
      <c r="A99" s="247"/>
      <c r="B99" s="240"/>
      <c r="C99" s="254"/>
      <c r="D99" s="255"/>
      <c r="E99" s="240"/>
      <c r="F99" s="240"/>
      <c r="G99" s="240"/>
      <c r="H99" s="240"/>
      <c r="I99" s="240"/>
      <c r="J99" s="240"/>
      <c r="K99" s="240"/>
      <c r="L99" s="240"/>
      <c r="M99" s="240"/>
      <c r="N99" s="256"/>
      <c r="O99" s="241"/>
      <c r="P99" s="240"/>
      <c r="Q99" s="240"/>
      <c r="R99" s="240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</row>
    <row r="100" ht="12.0" customHeight="1">
      <c r="A100" s="247"/>
      <c r="B100" s="240"/>
      <c r="C100" s="254"/>
      <c r="D100" s="255"/>
      <c r="E100" s="240"/>
      <c r="F100" s="240"/>
      <c r="G100" s="240"/>
      <c r="H100" s="240"/>
      <c r="I100" s="240"/>
      <c r="J100" s="240"/>
      <c r="K100" s="240"/>
      <c r="L100" s="240"/>
      <c r="M100" s="240"/>
      <c r="N100" s="256"/>
      <c r="O100" s="241"/>
      <c r="P100" s="240"/>
      <c r="Q100" s="240"/>
      <c r="R100" s="240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</row>
    <row r="101" ht="12.0" customHeight="1">
      <c r="A101" s="247"/>
      <c r="B101" s="240"/>
      <c r="C101" s="254"/>
      <c r="D101" s="255"/>
      <c r="E101" s="240"/>
      <c r="F101" s="240"/>
      <c r="G101" s="240"/>
      <c r="H101" s="240"/>
      <c r="I101" s="240"/>
      <c r="J101" s="240"/>
      <c r="K101" s="240"/>
      <c r="L101" s="240"/>
      <c r="M101" s="240"/>
      <c r="N101" s="256"/>
      <c r="O101" s="241"/>
      <c r="P101" s="240"/>
      <c r="Q101" s="240"/>
      <c r="R101" s="240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</row>
    <row r="102" ht="12.0" customHeight="1">
      <c r="A102" s="247"/>
      <c r="B102" s="240"/>
      <c r="C102" s="254"/>
      <c r="D102" s="255"/>
      <c r="E102" s="240"/>
      <c r="F102" s="240"/>
      <c r="G102" s="240"/>
      <c r="H102" s="240"/>
      <c r="I102" s="240"/>
      <c r="J102" s="240"/>
      <c r="K102" s="240"/>
      <c r="L102" s="240"/>
      <c r="M102" s="240"/>
      <c r="N102" s="256"/>
      <c r="O102" s="241"/>
      <c r="P102" s="240"/>
      <c r="Q102" s="240"/>
      <c r="R102" s="240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</row>
    <row r="103" ht="12.0" customHeight="1">
      <c r="A103" s="247"/>
      <c r="B103" s="240"/>
      <c r="C103" s="254"/>
      <c r="D103" s="255"/>
      <c r="E103" s="240"/>
      <c r="F103" s="240"/>
      <c r="G103" s="240"/>
      <c r="H103" s="240"/>
      <c r="I103" s="240"/>
      <c r="J103" s="240"/>
      <c r="K103" s="240"/>
      <c r="L103" s="240"/>
      <c r="M103" s="240"/>
      <c r="N103" s="256"/>
      <c r="O103" s="241"/>
      <c r="P103" s="240"/>
      <c r="Q103" s="240"/>
      <c r="R103" s="240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</row>
    <row r="104" ht="12.0" customHeight="1">
      <c r="A104" s="247"/>
      <c r="B104" s="240"/>
      <c r="C104" s="254"/>
      <c r="D104" s="255"/>
      <c r="E104" s="240"/>
      <c r="F104" s="240"/>
      <c r="G104" s="240"/>
      <c r="H104" s="240"/>
      <c r="I104" s="240"/>
      <c r="J104" s="240"/>
      <c r="K104" s="240"/>
      <c r="L104" s="240"/>
      <c r="M104" s="240"/>
      <c r="N104" s="256"/>
      <c r="O104" s="241"/>
      <c r="P104" s="240"/>
      <c r="Q104" s="240"/>
      <c r="R104" s="240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</row>
    <row r="105" ht="12.0" customHeight="1">
      <c r="A105" s="247"/>
      <c r="B105" s="240"/>
      <c r="C105" s="254"/>
      <c r="D105" s="255"/>
      <c r="E105" s="240"/>
      <c r="F105" s="240"/>
      <c r="G105" s="240"/>
      <c r="H105" s="240"/>
      <c r="I105" s="240"/>
      <c r="J105" s="240"/>
      <c r="K105" s="240"/>
      <c r="L105" s="240"/>
      <c r="M105" s="240"/>
      <c r="N105" s="256"/>
      <c r="O105" s="241"/>
      <c r="P105" s="240"/>
      <c r="Q105" s="240"/>
      <c r="R105" s="240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</row>
    <row r="106" ht="12.0" customHeight="1">
      <c r="A106" s="247"/>
      <c r="B106" s="240"/>
      <c r="C106" s="254"/>
      <c r="D106" s="255"/>
      <c r="E106" s="240"/>
      <c r="F106" s="240"/>
      <c r="G106" s="240"/>
      <c r="H106" s="240"/>
      <c r="I106" s="240"/>
      <c r="J106" s="240"/>
      <c r="K106" s="240"/>
      <c r="L106" s="240"/>
      <c r="M106" s="240"/>
      <c r="N106" s="256"/>
      <c r="O106" s="241"/>
      <c r="P106" s="240"/>
      <c r="Q106" s="240"/>
      <c r="R106" s="240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</row>
    <row r="107" ht="12.0" customHeight="1">
      <c r="A107" s="247"/>
      <c r="B107" s="240"/>
      <c r="C107" s="254"/>
      <c r="D107" s="255"/>
      <c r="E107" s="240"/>
      <c r="F107" s="240"/>
      <c r="G107" s="240"/>
      <c r="H107" s="240"/>
      <c r="I107" s="240"/>
      <c r="J107" s="240"/>
      <c r="K107" s="240"/>
      <c r="L107" s="240"/>
      <c r="M107" s="240"/>
      <c r="N107" s="256"/>
      <c r="O107" s="241"/>
      <c r="P107" s="240"/>
      <c r="Q107" s="240"/>
      <c r="R107" s="240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</row>
    <row r="108" ht="12.0" customHeight="1">
      <c r="A108" s="247"/>
      <c r="B108" s="240"/>
      <c r="C108" s="254"/>
      <c r="D108" s="255"/>
      <c r="E108" s="240"/>
      <c r="F108" s="240"/>
      <c r="G108" s="240"/>
      <c r="H108" s="240"/>
      <c r="I108" s="240"/>
      <c r="J108" s="240"/>
      <c r="K108" s="240"/>
      <c r="L108" s="240"/>
      <c r="M108" s="240"/>
      <c r="N108" s="256"/>
      <c r="O108" s="241"/>
      <c r="P108" s="240"/>
      <c r="Q108" s="240"/>
      <c r="R108" s="240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</row>
    <row r="109" ht="12.0" customHeight="1">
      <c r="A109" s="247"/>
      <c r="B109" s="240"/>
      <c r="C109" s="254"/>
      <c r="D109" s="255"/>
      <c r="E109" s="240"/>
      <c r="F109" s="240"/>
      <c r="G109" s="240"/>
      <c r="H109" s="240"/>
      <c r="I109" s="240"/>
      <c r="J109" s="240"/>
      <c r="K109" s="240"/>
      <c r="L109" s="240"/>
      <c r="M109" s="240"/>
      <c r="N109" s="256"/>
      <c r="O109" s="241"/>
      <c r="P109" s="240"/>
      <c r="Q109" s="240"/>
      <c r="R109" s="240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</row>
    <row r="110" ht="12.0" customHeight="1">
      <c r="A110" s="247"/>
      <c r="B110" s="240"/>
      <c r="C110" s="254"/>
      <c r="D110" s="255"/>
      <c r="E110" s="240"/>
      <c r="F110" s="240"/>
      <c r="G110" s="240"/>
      <c r="H110" s="240"/>
      <c r="I110" s="240"/>
      <c r="J110" s="240"/>
      <c r="K110" s="240"/>
      <c r="L110" s="240"/>
      <c r="M110" s="240"/>
      <c r="N110" s="256"/>
      <c r="O110" s="241"/>
      <c r="P110" s="240"/>
      <c r="Q110" s="240"/>
      <c r="R110" s="240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</row>
    <row r="111" ht="12.0" customHeight="1">
      <c r="A111" s="247"/>
      <c r="B111" s="240"/>
      <c r="C111" s="254"/>
      <c r="D111" s="255"/>
      <c r="E111" s="240"/>
      <c r="F111" s="240"/>
      <c r="G111" s="240"/>
      <c r="H111" s="240"/>
      <c r="I111" s="240"/>
      <c r="J111" s="240"/>
      <c r="K111" s="240"/>
      <c r="L111" s="240"/>
      <c r="M111" s="240"/>
      <c r="N111" s="256"/>
      <c r="O111" s="241"/>
      <c r="P111" s="240"/>
      <c r="Q111" s="240"/>
      <c r="R111" s="240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</row>
    <row r="112" ht="12.0" customHeight="1">
      <c r="A112" s="247"/>
      <c r="B112" s="240"/>
      <c r="C112" s="254"/>
      <c r="D112" s="255"/>
      <c r="E112" s="240"/>
      <c r="F112" s="240"/>
      <c r="G112" s="240"/>
      <c r="H112" s="240"/>
      <c r="I112" s="240"/>
      <c r="J112" s="240"/>
      <c r="K112" s="240"/>
      <c r="L112" s="240"/>
      <c r="M112" s="240"/>
      <c r="N112" s="256"/>
      <c r="O112" s="241"/>
      <c r="P112" s="240"/>
      <c r="Q112" s="240"/>
      <c r="R112" s="240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</row>
    <row r="113" ht="12.0" customHeight="1">
      <c r="A113" s="247"/>
      <c r="B113" s="240"/>
      <c r="C113" s="254"/>
      <c r="D113" s="255"/>
      <c r="E113" s="240"/>
      <c r="F113" s="240"/>
      <c r="G113" s="240"/>
      <c r="H113" s="240"/>
      <c r="I113" s="240"/>
      <c r="J113" s="240"/>
      <c r="K113" s="240"/>
      <c r="L113" s="240"/>
      <c r="M113" s="240"/>
      <c r="N113" s="256"/>
      <c r="O113" s="241"/>
      <c r="P113" s="240"/>
      <c r="Q113" s="240"/>
      <c r="R113" s="240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</row>
    <row r="114" ht="12.0" customHeight="1">
      <c r="A114" s="247"/>
      <c r="B114" s="240"/>
      <c r="C114" s="254"/>
      <c r="D114" s="255"/>
      <c r="E114" s="240"/>
      <c r="F114" s="240"/>
      <c r="G114" s="240"/>
      <c r="H114" s="240"/>
      <c r="I114" s="240"/>
      <c r="J114" s="240"/>
      <c r="K114" s="240"/>
      <c r="L114" s="240"/>
      <c r="M114" s="240"/>
      <c r="N114" s="256"/>
      <c r="O114" s="241"/>
      <c r="P114" s="240"/>
      <c r="Q114" s="240"/>
      <c r="R114" s="240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</row>
    <row r="115" ht="12.0" customHeight="1">
      <c r="A115" s="247"/>
      <c r="B115" s="240"/>
      <c r="C115" s="254"/>
      <c r="D115" s="255"/>
      <c r="E115" s="240"/>
      <c r="F115" s="240"/>
      <c r="G115" s="240"/>
      <c r="H115" s="240"/>
      <c r="I115" s="240"/>
      <c r="J115" s="240"/>
      <c r="K115" s="240"/>
      <c r="L115" s="240"/>
      <c r="M115" s="240"/>
      <c r="N115" s="256"/>
      <c r="O115" s="241"/>
      <c r="P115" s="240"/>
      <c r="Q115" s="240"/>
      <c r="R115" s="240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</row>
    <row r="116" ht="12.0" customHeight="1">
      <c r="A116" s="247"/>
      <c r="B116" s="240"/>
      <c r="C116" s="254"/>
      <c r="D116" s="255"/>
      <c r="E116" s="240"/>
      <c r="F116" s="240"/>
      <c r="G116" s="240"/>
      <c r="H116" s="240"/>
      <c r="I116" s="240"/>
      <c r="J116" s="240"/>
      <c r="K116" s="240"/>
      <c r="L116" s="240"/>
      <c r="M116" s="240"/>
      <c r="N116" s="256"/>
      <c r="O116" s="241"/>
      <c r="P116" s="240"/>
      <c r="Q116" s="240"/>
      <c r="R116" s="240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</row>
    <row r="117" ht="12.0" customHeight="1">
      <c r="A117" s="247"/>
      <c r="B117" s="240"/>
      <c r="C117" s="254"/>
      <c r="D117" s="255"/>
      <c r="E117" s="240"/>
      <c r="F117" s="240"/>
      <c r="G117" s="240"/>
      <c r="H117" s="240"/>
      <c r="I117" s="240"/>
      <c r="J117" s="240"/>
      <c r="K117" s="240"/>
      <c r="L117" s="240"/>
      <c r="M117" s="240"/>
      <c r="N117" s="256"/>
      <c r="O117" s="241"/>
      <c r="P117" s="240"/>
      <c r="Q117" s="240"/>
      <c r="R117" s="240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</row>
    <row r="118" ht="12.0" customHeight="1">
      <c r="A118" s="247"/>
      <c r="B118" s="240"/>
      <c r="C118" s="254"/>
      <c r="D118" s="255"/>
      <c r="E118" s="240"/>
      <c r="F118" s="240"/>
      <c r="G118" s="240"/>
      <c r="H118" s="240"/>
      <c r="I118" s="240"/>
      <c r="J118" s="240"/>
      <c r="K118" s="240"/>
      <c r="L118" s="240"/>
      <c r="M118" s="240"/>
      <c r="N118" s="256"/>
      <c r="O118" s="241"/>
      <c r="P118" s="240"/>
      <c r="Q118" s="240"/>
      <c r="R118" s="240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</row>
    <row r="119" ht="12.0" customHeight="1">
      <c r="A119" s="247"/>
      <c r="B119" s="240"/>
      <c r="C119" s="254"/>
      <c r="D119" s="255"/>
      <c r="E119" s="240"/>
      <c r="F119" s="240"/>
      <c r="G119" s="240"/>
      <c r="H119" s="240"/>
      <c r="I119" s="240"/>
      <c r="J119" s="240"/>
      <c r="K119" s="240"/>
      <c r="L119" s="240"/>
      <c r="M119" s="240"/>
      <c r="N119" s="256"/>
      <c r="O119" s="241"/>
      <c r="P119" s="240"/>
      <c r="Q119" s="240"/>
      <c r="R119" s="240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</row>
    <row r="120" ht="12.0" customHeight="1">
      <c r="A120" s="247"/>
      <c r="B120" s="240"/>
      <c r="C120" s="254"/>
      <c r="D120" s="255"/>
      <c r="E120" s="240"/>
      <c r="F120" s="240"/>
      <c r="G120" s="240"/>
      <c r="H120" s="240"/>
      <c r="I120" s="240"/>
      <c r="J120" s="240"/>
      <c r="K120" s="240"/>
      <c r="L120" s="240"/>
      <c r="M120" s="240"/>
      <c r="N120" s="256"/>
      <c r="O120" s="241"/>
      <c r="P120" s="240"/>
      <c r="Q120" s="240"/>
      <c r="R120" s="240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</row>
    <row r="121" ht="12.0" customHeight="1">
      <c r="A121" s="247"/>
      <c r="B121" s="240"/>
      <c r="C121" s="254"/>
      <c r="D121" s="255"/>
      <c r="E121" s="240"/>
      <c r="F121" s="240"/>
      <c r="G121" s="240"/>
      <c r="H121" s="240"/>
      <c r="I121" s="240"/>
      <c r="J121" s="240"/>
      <c r="K121" s="240"/>
      <c r="L121" s="240"/>
      <c r="M121" s="240"/>
      <c r="N121" s="256"/>
      <c r="O121" s="241"/>
      <c r="P121" s="240"/>
      <c r="Q121" s="240"/>
      <c r="R121" s="240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</row>
    <row r="122" ht="12.0" customHeight="1">
      <c r="A122" s="247"/>
      <c r="B122" s="240"/>
      <c r="C122" s="254"/>
      <c r="D122" s="255"/>
      <c r="E122" s="240"/>
      <c r="F122" s="240"/>
      <c r="G122" s="240"/>
      <c r="H122" s="240"/>
      <c r="I122" s="240"/>
      <c r="J122" s="240"/>
      <c r="K122" s="240"/>
      <c r="L122" s="240"/>
      <c r="M122" s="240"/>
      <c r="N122" s="256"/>
      <c r="O122" s="241"/>
      <c r="P122" s="240"/>
      <c r="Q122" s="240"/>
      <c r="R122" s="240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</row>
    <row r="123" ht="12.0" customHeight="1">
      <c r="A123" s="247"/>
      <c r="B123" s="240"/>
      <c r="C123" s="254"/>
      <c r="D123" s="255"/>
      <c r="E123" s="240"/>
      <c r="F123" s="240"/>
      <c r="G123" s="240"/>
      <c r="H123" s="240"/>
      <c r="I123" s="240"/>
      <c r="J123" s="240"/>
      <c r="K123" s="240"/>
      <c r="L123" s="240"/>
      <c r="M123" s="240"/>
      <c r="N123" s="256"/>
      <c r="O123" s="241"/>
      <c r="P123" s="240"/>
      <c r="Q123" s="240"/>
      <c r="R123" s="240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</row>
    <row r="124" ht="12.0" customHeight="1">
      <c r="A124" s="247"/>
      <c r="B124" s="240"/>
      <c r="C124" s="254"/>
      <c r="D124" s="255"/>
      <c r="E124" s="240"/>
      <c r="F124" s="240"/>
      <c r="G124" s="240"/>
      <c r="H124" s="240"/>
      <c r="I124" s="240"/>
      <c r="J124" s="240"/>
      <c r="K124" s="240"/>
      <c r="L124" s="240"/>
      <c r="M124" s="240"/>
      <c r="N124" s="256"/>
      <c r="O124" s="241"/>
      <c r="P124" s="240"/>
      <c r="Q124" s="240"/>
      <c r="R124" s="240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</row>
    <row r="125" ht="12.0" customHeight="1">
      <c r="A125" s="247"/>
      <c r="B125" s="240"/>
      <c r="C125" s="254"/>
      <c r="D125" s="255"/>
      <c r="E125" s="240"/>
      <c r="F125" s="240"/>
      <c r="G125" s="240"/>
      <c r="H125" s="240"/>
      <c r="I125" s="240"/>
      <c r="J125" s="240"/>
      <c r="K125" s="240"/>
      <c r="L125" s="240"/>
      <c r="M125" s="240"/>
      <c r="N125" s="256"/>
      <c r="O125" s="241"/>
      <c r="P125" s="240"/>
      <c r="Q125" s="240"/>
      <c r="R125" s="240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</row>
    <row r="126" ht="12.0" customHeight="1">
      <c r="A126" s="247"/>
      <c r="B126" s="240"/>
      <c r="C126" s="254"/>
      <c r="D126" s="255"/>
      <c r="E126" s="240"/>
      <c r="F126" s="240"/>
      <c r="G126" s="240"/>
      <c r="H126" s="240"/>
      <c r="I126" s="240"/>
      <c r="J126" s="240"/>
      <c r="K126" s="240"/>
      <c r="L126" s="240"/>
      <c r="M126" s="240"/>
      <c r="N126" s="256"/>
      <c r="O126" s="241"/>
      <c r="P126" s="240"/>
      <c r="Q126" s="240"/>
      <c r="R126" s="240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</row>
    <row r="127" ht="12.0" customHeight="1">
      <c r="A127" s="247"/>
      <c r="B127" s="240"/>
      <c r="C127" s="254"/>
      <c r="D127" s="255"/>
      <c r="E127" s="240"/>
      <c r="F127" s="240"/>
      <c r="G127" s="240"/>
      <c r="H127" s="240"/>
      <c r="I127" s="240"/>
      <c r="J127" s="240"/>
      <c r="K127" s="240"/>
      <c r="L127" s="240"/>
      <c r="M127" s="240"/>
      <c r="N127" s="256"/>
      <c r="O127" s="241"/>
      <c r="P127" s="240"/>
      <c r="Q127" s="240"/>
      <c r="R127" s="240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</row>
    <row r="128" ht="12.0" customHeight="1">
      <c r="A128" s="247"/>
      <c r="B128" s="240"/>
      <c r="C128" s="254"/>
      <c r="D128" s="255"/>
      <c r="E128" s="240"/>
      <c r="F128" s="240"/>
      <c r="G128" s="240"/>
      <c r="H128" s="240"/>
      <c r="I128" s="240"/>
      <c r="J128" s="240"/>
      <c r="K128" s="240"/>
      <c r="L128" s="240"/>
      <c r="M128" s="240"/>
      <c r="N128" s="256"/>
      <c r="O128" s="241"/>
      <c r="P128" s="240"/>
      <c r="Q128" s="240"/>
      <c r="R128" s="240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</row>
    <row r="129" ht="12.0" customHeight="1">
      <c r="A129" s="247"/>
      <c r="B129" s="240"/>
      <c r="C129" s="254"/>
      <c r="D129" s="255"/>
      <c r="E129" s="240"/>
      <c r="F129" s="240"/>
      <c r="G129" s="240"/>
      <c r="H129" s="240"/>
      <c r="I129" s="240"/>
      <c r="J129" s="240"/>
      <c r="K129" s="240"/>
      <c r="L129" s="240"/>
      <c r="M129" s="240"/>
      <c r="N129" s="256"/>
      <c r="O129" s="241"/>
      <c r="P129" s="240"/>
      <c r="Q129" s="240"/>
      <c r="R129" s="240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</row>
    <row r="130" ht="12.0" customHeight="1">
      <c r="A130" s="247"/>
      <c r="B130" s="240"/>
      <c r="C130" s="254"/>
      <c r="D130" s="255"/>
      <c r="E130" s="240"/>
      <c r="F130" s="240"/>
      <c r="G130" s="240"/>
      <c r="H130" s="240"/>
      <c r="I130" s="240"/>
      <c r="J130" s="240"/>
      <c r="K130" s="240"/>
      <c r="L130" s="240"/>
      <c r="M130" s="240"/>
      <c r="N130" s="256"/>
      <c r="O130" s="241"/>
      <c r="P130" s="240"/>
      <c r="Q130" s="240"/>
      <c r="R130" s="240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</row>
    <row r="131" ht="12.0" customHeight="1">
      <c r="A131" s="247"/>
      <c r="B131" s="240"/>
      <c r="C131" s="254"/>
      <c r="D131" s="255"/>
      <c r="E131" s="240"/>
      <c r="F131" s="240"/>
      <c r="G131" s="240"/>
      <c r="H131" s="240"/>
      <c r="I131" s="240"/>
      <c r="J131" s="240"/>
      <c r="K131" s="240"/>
      <c r="L131" s="240"/>
      <c r="M131" s="240"/>
      <c r="N131" s="256"/>
      <c r="O131" s="241"/>
      <c r="P131" s="240"/>
      <c r="Q131" s="240"/>
      <c r="R131" s="240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</row>
    <row r="132" ht="12.0" customHeight="1">
      <c r="A132" s="247"/>
      <c r="B132" s="240"/>
      <c r="C132" s="254"/>
      <c r="D132" s="255"/>
      <c r="E132" s="240"/>
      <c r="F132" s="240"/>
      <c r="G132" s="240"/>
      <c r="H132" s="240"/>
      <c r="I132" s="240"/>
      <c r="J132" s="240"/>
      <c r="K132" s="240"/>
      <c r="L132" s="240"/>
      <c r="M132" s="240"/>
      <c r="N132" s="256"/>
      <c r="O132" s="241"/>
      <c r="P132" s="240"/>
      <c r="Q132" s="240"/>
      <c r="R132" s="240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</row>
    <row r="133" ht="12.0" customHeight="1">
      <c r="A133" s="247"/>
      <c r="B133" s="240"/>
      <c r="C133" s="254"/>
      <c r="D133" s="255"/>
      <c r="E133" s="240"/>
      <c r="F133" s="240"/>
      <c r="G133" s="240"/>
      <c r="H133" s="240"/>
      <c r="I133" s="240"/>
      <c r="J133" s="240"/>
      <c r="K133" s="240"/>
      <c r="L133" s="240"/>
      <c r="M133" s="240"/>
      <c r="N133" s="256"/>
      <c r="O133" s="241"/>
      <c r="P133" s="240"/>
      <c r="Q133" s="240"/>
      <c r="R133" s="240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</row>
    <row r="134" ht="12.0" customHeight="1">
      <c r="A134" s="247"/>
      <c r="B134" s="240"/>
      <c r="C134" s="254"/>
      <c r="D134" s="255"/>
      <c r="E134" s="240"/>
      <c r="F134" s="240"/>
      <c r="G134" s="240"/>
      <c r="H134" s="240"/>
      <c r="I134" s="240"/>
      <c r="J134" s="240"/>
      <c r="K134" s="240"/>
      <c r="L134" s="240"/>
      <c r="M134" s="240"/>
      <c r="N134" s="256"/>
      <c r="O134" s="241"/>
      <c r="P134" s="240"/>
      <c r="Q134" s="240"/>
      <c r="R134" s="240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</row>
    <row r="135" ht="12.0" customHeight="1">
      <c r="A135" s="247"/>
      <c r="B135" s="240"/>
      <c r="C135" s="254"/>
      <c r="D135" s="255"/>
      <c r="E135" s="240"/>
      <c r="F135" s="240"/>
      <c r="G135" s="240"/>
      <c r="H135" s="240"/>
      <c r="I135" s="240"/>
      <c r="J135" s="240"/>
      <c r="K135" s="240"/>
      <c r="L135" s="240"/>
      <c r="M135" s="240"/>
      <c r="N135" s="256"/>
      <c r="O135" s="241"/>
      <c r="P135" s="240"/>
      <c r="Q135" s="240"/>
      <c r="R135" s="240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</row>
    <row r="136" ht="12.0" customHeight="1">
      <c r="A136" s="247"/>
      <c r="B136" s="240"/>
      <c r="C136" s="254"/>
      <c r="D136" s="255"/>
      <c r="E136" s="240"/>
      <c r="F136" s="240"/>
      <c r="G136" s="240"/>
      <c r="H136" s="240"/>
      <c r="I136" s="240"/>
      <c r="J136" s="240"/>
      <c r="K136" s="240"/>
      <c r="L136" s="240"/>
      <c r="M136" s="240"/>
      <c r="N136" s="256"/>
      <c r="O136" s="241"/>
      <c r="P136" s="240"/>
      <c r="Q136" s="240"/>
      <c r="R136" s="240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</row>
    <row r="137" ht="12.0" customHeight="1">
      <c r="A137" s="247"/>
      <c r="B137" s="240"/>
      <c r="C137" s="254"/>
      <c r="D137" s="255"/>
      <c r="E137" s="240"/>
      <c r="F137" s="240"/>
      <c r="G137" s="240"/>
      <c r="H137" s="240"/>
      <c r="I137" s="240"/>
      <c r="J137" s="240"/>
      <c r="K137" s="240"/>
      <c r="L137" s="240"/>
      <c r="M137" s="240"/>
      <c r="N137" s="256"/>
      <c r="O137" s="241"/>
      <c r="P137" s="240"/>
      <c r="Q137" s="240"/>
      <c r="R137" s="240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</row>
    <row r="138" ht="12.0" customHeight="1">
      <c r="A138" s="247"/>
      <c r="B138" s="240"/>
      <c r="C138" s="254"/>
      <c r="D138" s="255"/>
      <c r="E138" s="240"/>
      <c r="F138" s="240"/>
      <c r="G138" s="240"/>
      <c r="H138" s="240"/>
      <c r="I138" s="240"/>
      <c r="J138" s="240"/>
      <c r="K138" s="240"/>
      <c r="L138" s="240"/>
      <c r="M138" s="240"/>
      <c r="N138" s="256"/>
      <c r="O138" s="241"/>
      <c r="P138" s="240"/>
      <c r="Q138" s="240"/>
      <c r="R138" s="240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</row>
    <row r="139" ht="12.0" customHeight="1">
      <c r="A139" s="247"/>
      <c r="B139" s="240"/>
      <c r="C139" s="254"/>
      <c r="D139" s="255"/>
      <c r="E139" s="240"/>
      <c r="F139" s="240"/>
      <c r="G139" s="240"/>
      <c r="H139" s="240"/>
      <c r="I139" s="240"/>
      <c r="J139" s="240"/>
      <c r="K139" s="240"/>
      <c r="L139" s="240"/>
      <c r="M139" s="240"/>
      <c r="N139" s="256"/>
      <c r="O139" s="241"/>
      <c r="P139" s="240"/>
      <c r="Q139" s="240"/>
      <c r="R139" s="240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</row>
    <row r="140" ht="12.0" customHeight="1">
      <c r="A140" s="247"/>
      <c r="B140" s="240"/>
      <c r="C140" s="254"/>
      <c r="D140" s="255"/>
      <c r="E140" s="240"/>
      <c r="F140" s="240"/>
      <c r="G140" s="240"/>
      <c r="H140" s="240"/>
      <c r="I140" s="240"/>
      <c r="J140" s="240"/>
      <c r="K140" s="240"/>
      <c r="L140" s="240"/>
      <c r="M140" s="240"/>
      <c r="N140" s="256"/>
      <c r="O140" s="241"/>
      <c r="P140" s="240"/>
      <c r="Q140" s="240"/>
      <c r="R140" s="240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</row>
    <row r="141" ht="12.0" customHeight="1">
      <c r="A141" s="247"/>
      <c r="B141" s="240"/>
      <c r="C141" s="254"/>
      <c r="D141" s="255"/>
      <c r="E141" s="240"/>
      <c r="F141" s="240"/>
      <c r="G141" s="240"/>
      <c r="H141" s="240"/>
      <c r="I141" s="240"/>
      <c r="J141" s="240"/>
      <c r="K141" s="240"/>
      <c r="L141" s="240"/>
      <c r="M141" s="240"/>
      <c r="N141" s="256"/>
      <c r="O141" s="241"/>
      <c r="P141" s="240"/>
      <c r="Q141" s="240"/>
      <c r="R141" s="240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</row>
    <row r="142" ht="12.0" customHeight="1">
      <c r="A142" s="247"/>
      <c r="B142" s="240"/>
      <c r="C142" s="254"/>
      <c r="D142" s="255"/>
      <c r="E142" s="240"/>
      <c r="F142" s="240"/>
      <c r="G142" s="240"/>
      <c r="H142" s="240"/>
      <c r="I142" s="240"/>
      <c r="J142" s="240"/>
      <c r="K142" s="240"/>
      <c r="L142" s="240"/>
      <c r="M142" s="240"/>
      <c r="N142" s="256"/>
      <c r="O142" s="241"/>
      <c r="P142" s="240"/>
      <c r="Q142" s="240"/>
      <c r="R142" s="240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</row>
    <row r="143" ht="12.0" customHeight="1">
      <c r="A143" s="247"/>
      <c r="B143" s="240"/>
      <c r="C143" s="254"/>
      <c r="D143" s="255"/>
      <c r="E143" s="240"/>
      <c r="F143" s="240"/>
      <c r="G143" s="240"/>
      <c r="H143" s="240"/>
      <c r="I143" s="240"/>
      <c r="J143" s="240"/>
      <c r="K143" s="240"/>
      <c r="L143" s="240"/>
      <c r="M143" s="240"/>
      <c r="N143" s="256"/>
      <c r="O143" s="241"/>
      <c r="P143" s="240"/>
      <c r="Q143" s="240"/>
      <c r="R143" s="240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</row>
    <row r="144" ht="12.0" customHeight="1">
      <c r="A144" s="247"/>
      <c r="B144" s="240"/>
      <c r="C144" s="254"/>
      <c r="D144" s="255"/>
      <c r="E144" s="240"/>
      <c r="F144" s="240"/>
      <c r="G144" s="240"/>
      <c r="H144" s="240"/>
      <c r="I144" s="240"/>
      <c r="J144" s="240"/>
      <c r="K144" s="240"/>
      <c r="L144" s="240"/>
      <c r="M144" s="240"/>
      <c r="N144" s="256"/>
      <c r="O144" s="241"/>
      <c r="P144" s="240"/>
      <c r="Q144" s="240"/>
      <c r="R144" s="240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</row>
    <row r="145" ht="12.0" customHeight="1">
      <c r="A145" s="247"/>
      <c r="B145" s="240"/>
      <c r="C145" s="254"/>
      <c r="D145" s="255"/>
      <c r="E145" s="240"/>
      <c r="F145" s="240"/>
      <c r="G145" s="240"/>
      <c r="H145" s="240"/>
      <c r="I145" s="240"/>
      <c r="J145" s="240"/>
      <c r="K145" s="240"/>
      <c r="L145" s="240"/>
      <c r="M145" s="240"/>
      <c r="N145" s="256"/>
      <c r="O145" s="241"/>
      <c r="P145" s="240"/>
      <c r="Q145" s="240"/>
      <c r="R145" s="240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</row>
    <row r="146" ht="12.0" customHeight="1">
      <c r="A146" s="247"/>
      <c r="B146" s="240"/>
      <c r="C146" s="254"/>
      <c r="D146" s="255"/>
      <c r="E146" s="240"/>
      <c r="F146" s="240"/>
      <c r="G146" s="240"/>
      <c r="H146" s="240"/>
      <c r="I146" s="240"/>
      <c r="J146" s="240"/>
      <c r="K146" s="240"/>
      <c r="L146" s="240"/>
      <c r="M146" s="240"/>
      <c r="N146" s="256"/>
      <c r="O146" s="241"/>
      <c r="P146" s="240"/>
      <c r="Q146" s="240"/>
      <c r="R146" s="240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</row>
    <row r="147" ht="12.0" customHeight="1">
      <c r="A147" s="247"/>
      <c r="B147" s="240"/>
      <c r="C147" s="254"/>
      <c r="D147" s="255"/>
      <c r="E147" s="240"/>
      <c r="F147" s="240"/>
      <c r="G147" s="240"/>
      <c r="H147" s="240"/>
      <c r="I147" s="240"/>
      <c r="J147" s="240"/>
      <c r="K147" s="240"/>
      <c r="L147" s="240"/>
      <c r="M147" s="240"/>
      <c r="N147" s="256"/>
      <c r="O147" s="241"/>
      <c r="P147" s="240"/>
      <c r="Q147" s="240"/>
      <c r="R147" s="240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</row>
    <row r="148" ht="12.0" customHeight="1">
      <c r="A148" s="247"/>
      <c r="B148" s="240"/>
      <c r="C148" s="254"/>
      <c r="D148" s="255"/>
      <c r="E148" s="240"/>
      <c r="F148" s="240"/>
      <c r="G148" s="240"/>
      <c r="H148" s="240"/>
      <c r="I148" s="240"/>
      <c r="J148" s="240"/>
      <c r="K148" s="240"/>
      <c r="L148" s="240"/>
      <c r="M148" s="240"/>
      <c r="N148" s="256"/>
      <c r="O148" s="241"/>
      <c r="P148" s="240"/>
      <c r="Q148" s="240"/>
      <c r="R148" s="240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</row>
    <row r="149" ht="12.0" customHeight="1">
      <c r="A149" s="247"/>
      <c r="B149" s="240"/>
      <c r="C149" s="254"/>
      <c r="D149" s="255"/>
      <c r="E149" s="240"/>
      <c r="F149" s="240"/>
      <c r="G149" s="240"/>
      <c r="H149" s="240"/>
      <c r="I149" s="240"/>
      <c r="J149" s="240"/>
      <c r="K149" s="240"/>
      <c r="L149" s="240"/>
      <c r="M149" s="240"/>
      <c r="N149" s="256"/>
      <c r="O149" s="241"/>
      <c r="P149" s="240"/>
      <c r="Q149" s="240"/>
      <c r="R149" s="240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</row>
    <row r="150" ht="12.0" customHeight="1">
      <c r="A150" s="247"/>
      <c r="B150" s="240"/>
      <c r="C150" s="254"/>
      <c r="D150" s="255"/>
      <c r="E150" s="240"/>
      <c r="F150" s="240"/>
      <c r="G150" s="240"/>
      <c r="H150" s="240"/>
      <c r="I150" s="240"/>
      <c r="J150" s="240"/>
      <c r="K150" s="240"/>
      <c r="L150" s="240"/>
      <c r="M150" s="240"/>
      <c r="N150" s="256"/>
      <c r="O150" s="241"/>
      <c r="P150" s="240"/>
      <c r="Q150" s="240"/>
      <c r="R150" s="240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</row>
    <row r="151" ht="12.0" customHeight="1">
      <c r="A151" s="247"/>
      <c r="B151" s="240"/>
      <c r="C151" s="254"/>
      <c r="D151" s="255"/>
      <c r="E151" s="240"/>
      <c r="F151" s="240"/>
      <c r="G151" s="240"/>
      <c r="H151" s="240"/>
      <c r="I151" s="240"/>
      <c r="J151" s="240"/>
      <c r="K151" s="240"/>
      <c r="L151" s="240"/>
      <c r="M151" s="240"/>
      <c r="N151" s="256"/>
      <c r="O151" s="241"/>
      <c r="P151" s="240"/>
      <c r="Q151" s="240"/>
      <c r="R151" s="240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</row>
    <row r="152" ht="12.0" customHeight="1">
      <c r="A152" s="247"/>
      <c r="B152" s="240"/>
      <c r="C152" s="254"/>
      <c r="D152" s="255"/>
      <c r="E152" s="240"/>
      <c r="F152" s="240"/>
      <c r="G152" s="240"/>
      <c r="H152" s="240"/>
      <c r="I152" s="240"/>
      <c r="J152" s="240"/>
      <c r="K152" s="240"/>
      <c r="L152" s="240"/>
      <c r="M152" s="240"/>
      <c r="N152" s="256"/>
      <c r="O152" s="241"/>
      <c r="P152" s="240"/>
      <c r="Q152" s="240"/>
      <c r="R152" s="240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</row>
    <row r="153" ht="12.0" customHeight="1">
      <c r="A153" s="247"/>
      <c r="B153" s="240"/>
      <c r="C153" s="254"/>
      <c r="D153" s="255"/>
      <c r="E153" s="240"/>
      <c r="F153" s="240"/>
      <c r="G153" s="240"/>
      <c r="H153" s="240"/>
      <c r="I153" s="240"/>
      <c r="J153" s="240"/>
      <c r="K153" s="240"/>
      <c r="L153" s="240"/>
      <c r="M153" s="240"/>
      <c r="N153" s="256"/>
      <c r="O153" s="241"/>
      <c r="P153" s="240"/>
      <c r="Q153" s="240"/>
      <c r="R153" s="240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</row>
    <row r="154" ht="12.0" customHeight="1">
      <c r="A154" s="247"/>
      <c r="B154" s="240"/>
      <c r="C154" s="254"/>
      <c r="D154" s="255"/>
      <c r="E154" s="240"/>
      <c r="F154" s="240"/>
      <c r="G154" s="240"/>
      <c r="H154" s="240"/>
      <c r="I154" s="240"/>
      <c r="J154" s="240"/>
      <c r="K154" s="240"/>
      <c r="L154" s="240"/>
      <c r="M154" s="240"/>
      <c r="N154" s="256"/>
      <c r="O154" s="241"/>
      <c r="P154" s="240"/>
      <c r="Q154" s="240"/>
      <c r="R154" s="240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</row>
    <row r="155" ht="12.0" customHeight="1">
      <c r="A155" s="247"/>
      <c r="B155" s="240"/>
      <c r="C155" s="254"/>
      <c r="D155" s="255"/>
      <c r="E155" s="240"/>
      <c r="F155" s="240"/>
      <c r="G155" s="240"/>
      <c r="H155" s="240"/>
      <c r="I155" s="240"/>
      <c r="J155" s="240"/>
      <c r="K155" s="240"/>
      <c r="L155" s="240"/>
      <c r="M155" s="240"/>
      <c r="N155" s="256"/>
      <c r="O155" s="241"/>
      <c r="P155" s="240"/>
      <c r="Q155" s="240"/>
      <c r="R155" s="240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</row>
    <row r="156" ht="12.0" customHeight="1">
      <c r="A156" s="247"/>
      <c r="B156" s="240"/>
      <c r="C156" s="254"/>
      <c r="D156" s="255"/>
      <c r="E156" s="240"/>
      <c r="F156" s="240"/>
      <c r="G156" s="240"/>
      <c r="H156" s="240"/>
      <c r="I156" s="240"/>
      <c r="J156" s="240"/>
      <c r="K156" s="240"/>
      <c r="L156" s="240"/>
      <c r="M156" s="240"/>
      <c r="N156" s="256"/>
      <c r="O156" s="241"/>
      <c r="P156" s="240"/>
      <c r="Q156" s="240"/>
      <c r="R156" s="240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</row>
    <row r="157" ht="12.0" customHeight="1">
      <c r="A157" s="247"/>
      <c r="B157" s="240"/>
      <c r="C157" s="254"/>
      <c r="D157" s="255"/>
      <c r="E157" s="240"/>
      <c r="F157" s="240"/>
      <c r="G157" s="240"/>
      <c r="H157" s="240"/>
      <c r="I157" s="240"/>
      <c r="J157" s="240"/>
      <c r="K157" s="240"/>
      <c r="L157" s="240"/>
      <c r="M157" s="240"/>
      <c r="N157" s="256"/>
      <c r="O157" s="241"/>
      <c r="P157" s="240"/>
      <c r="Q157" s="240"/>
      <c r="R157" s="240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</row>
    <row r="158" ht="12.0" customHeight="1">
      <c r="A158" s="247"/>
      <c r="B158" s="240"/>
      <c r="C158" s="254"/>
      <c r="D158" s="255"/>
      <c r="E158" s="240"/>
      <c r="F158" s="240"/>
      <c r="G158" s="240"/>
      <c r="H158" s="240"/>
      <c r="I158" s="240"/>
      <c r="J158" s="240"/>
      <c r="K158" s="240"/>
      <c r="L158" s="240"/>
      <c r="M158" s="240"/>
      <c r="N158" s="256"/>
      <c r="O158" s="241"/>
      <c r="P158" s="240"/>
      <c r="Q158" s="240"/>
      <c r="R158" s="240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</row>
    <row r="159" ht="12.0" customHeight="1">
      <c r="A159" s="247"/>
      <c r="B159" s="240"/>
      <c r="C159" s="254"/>
      <c r="D159" s="255"/>
      <c r="E159" s="240"/>
      <c r="F159" s="240"/>
      <c r="G159" s="240"/>
      <c r="H159" s="240"/>
      <c r="I159" s="240"/>
      <c r="J159" s="240"/>
      <c r="K159" s="240"/>
      <c r="L159" s="240"/>
      <c r="M159" s="240"/>
      <c r="N159" s="256"/>
      <c r="O159" s="241"/>
      <c r="P159" s="240"/>
      <c r="Q159" s="240"/>
      <c r="R159" s="240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</row>
    <row r="160" ht="12.0" customHeight="1">
      <c r="A160" s="247"/>
      <c r="B160" s="240"/>
      <c r="C160" s="254"/>
      <c r="D160" s="255"/>
      <c r="E160" s="240"/>
      <c r="F160" s="240"/>
      <c r="G160" s="240"/>
      <c r="H160" s="240"/>
      <c r="I160" s="240"/>
      <c r="J160" s="240"/>
      <c r="K160" s="240"/>
      <c r="L160" s="240"/>
      <c r="M160" s="240"/>
      <c r="N160" s="256"/>
      <c r="O160" s="241"/>
      <c r="P160" s="240"/>
      <c r="Q160" s="240"/>
      <c r="R160" s="240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</row>
    <row r="161" ht="12.0" customHeight="1">
      <c r="A161" s="247"/>
      <c r="B161" s="240"/>
      <c r="C161" s="254"/>
      <c r="D161" s="255"/>
      <c r="E161" s="240"/>
      <c r="F161" s="240"/>
      <c r="G161" s="240"/>
      <c r="H161" s="240"/>
      <c r="I161" s="240"/>
      <c r="J161" s="240"/>
      <c r="K161" s="240"/>
      <c r="L161" s="240"/>
      <c r="M161" s="240"/>
      <c r="N161" s="256"/>
      <c r="O161" s="241"/>
      <c r="P161" s="240"/>
      <c r="Q161" s="240"/>
      <c r="R161" s="240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</row>
    <row r="162" ht="12.0" customHeight="1">
      <c r="A162" s="247"/>
      <c r="B162" s="240"/>
      <c r="C162" s="254"/>
      <c r="D162" s="255"/>
      <c r="E162" s="240"/>
      <c r="F162" s="240"/>
      <c r="G162" s="240"/>
      <c r="H162" s="240"/>
      <c r="I162" s="240"/>
      <c r="J162" s="240"/>
      <c r="K162" s="240"/>
      <c r="L162" s="240"/>
      <c r="M162" s="240"/>
      <c r="N162" s="256"/>
      <c r="O162" s="241"/>
      <c r="P162" s="240"/>
      <c r="Q162" s="240"/>
      <c r="R162" s="240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</row>
    <row r="163" ht="12.0" customHeight="1">
      <c r="A163" s="247"/>
      <c r="B163" s="240"/>
      <c r="C163" s="254"/>
      <c r="D163" s="255"/>
      <c r="E163" s="240"/>
      <c r="F163" s="240"/>
      <c r="G163" s="240"/>
      <c r="H163" s="240"/>
      <c r="I163" s="240"/>
      <c r="J163" s="240"/>
      <c r="K163" s="240"/>
      <c r="L163" s="240"/>
      <c r="M163" s="240"/>
      <c r="N163" s="256"/>
      <c r="O163" s="241"/>
      <c r="P163" s="240"/>
      <c r="Q163" s="240"/>
      <c r="R163" s="240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</row>
    <row r="164" ht="12.0" customHeight="1">
      <c r="A164" s="247"/>
      <c r="B164" s="240"/>
      <c r="C164" s="254"/>
      <c r="D164" s="255"/>
      <c r="E164" s="240"/>
      <c r="F164" s="240"/>
      <c r="G164" s="240"/>
      <c r="H164" s="240"/>
      <c r="I164" s="240"/>
      <c r="J164" s="240"/>
      <c r="K164" s="240"/>
      <c r="L164" s="240"/>
      <c r="M164" s="240"/>
      <c r="N164" s="256"/>
      <c r="O164" s="241"/>
      <c r="P164" s="240"/>
      <c r="Q164" s="240"/>
      <c r="R164" s="240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</row>
    <row r="165" ht="12.0" customHeight="1">
      <c r="A165" s="247"/>
      <c r="B165" s="240"/>
      <c r="C165" s="254"/>
      <c r="D165" s="255"/>
      <c r="E165" s="240"/>
      <c r="F165" s="240"/>
      <c r="G165" s="240"/>
      <c r="H165" s="240"/>
      <c r="I165" s="240"/>
      <c r="J165" s="240"/>
      <c r="K165" s="240"/>
      <c r="L165" s="240"/>
      <c r="M165" s="240"/>
      <c r="N165" s="256"/>
      <c r="O165" s="241"/>
      <c r="P165" s="240"/>
      <c r="Q165" s="240"/>
      <c r="R165" s="240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</row>
    <row r="166" ht="12.0" customHeight="1">
      <c r="A166" s="247"/>
      <c r="B166" s="240"/>
      <c r="C166" s="254"/>
      <c r="D166" s="255"/>
      <c r="E166" s="240"/>
      <c r="F166" s="240"/>
      <c r="G166" s="240"/>
      <c r="H166" s="240"/>
      <c r="I166" s="240"/>
      <c r="J166" s="240"/>
      <c r="K166" s="240"/>
      <c r="L166" s="240"/>
      <c r="M166" s="240"/>
      <c r="N166" s="256"/>
      <c r="O166" s="241"/>
      <c r="P166" s="240"/>
      <c r="Q166" s="240"/>
      <c r="R166" s="240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</row>
    <row r="167" ht="12.0" customHeight="1">
      <c r="A167" s="247"/>
      <c r="B167" s="240"/>
      <c r="C167" s="254"/>
      <c r="D167" s="255"/>
      <c r="E167" s="240"/>
      <c r="F167" s="240"/>
      <c r="G167" s="240"/>
      <c r="H167" s="240"/>
      <c r="I167" s="240"/>
      <c r="J167" s="240"/>
      <c r="K167" s="240"/>
      <c r="L167" s="240"/>
      <c r="M167" s="240"/>
      <c r="N167" s="256"/>
      <c r="O167" s="241"/>
      <c r="P167" s="240"/>
      <c r="Q167" s="240"/>
      <c r="R167" s="240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</row>
    <row r="168" ht="12.0" customHeight="1">
      <c r="A168" s="247"/>
      <c r="B168" s="240"/>
      <c r="C168" s="254"/>
      <c r="D168" s="255"/>
      <c r="E168" s="240"/>
      <c r="F168" s="240"/>
      <c r="G168" s="240"/>
      <c r="H168" s="240"/>
      <c r="I168" s="240"/>
      <c r="J168" s="240"/>
      <c r="K168" s="240"/>
      <c r="L168" s="240"/>
      <c r="M168" s="240"/>
      <c r="N168" s="256"/>
      <c r="O168" s="241"/>
      <c r="P168" s="240"/>
      <c r="Q168" s="240"/>
      <c r="R168" s="240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</row>
    <row r="169" ht="12.0" customHeight="1">
      <c r="A169" s="247"/>
      <c r="B169" s="240"/>
      <c r="C169" s="254"/>
      <c r="D169" s="255"/>
      <c r="E169" s="240"/>
      <c r="F169" s="240"/>
      <c r="G169" s="240"/>
      <c r="H169" s="240"/>
      <c r="I169" s="240"/>
      <c r="J169" s="240"/>
      <c r="K169" s="240"/>
      <c r="L169" s="240"/>
      <c r="M169" s="240"/>
      <c r="N169" s="256"/>
      <c r="O169" s="241"/>
      <c r="P169" s="240"/>
      <c r="Q169" s="240"/>
      <c r="R169" s="240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</row>
    <row r="170" ht="12.0" customHeight="1">
      <c r="A170" s="247"/>
      <c r="B170" s="240"/>
      <c r="C170" s="254"/>
      <c r="D170" s="255"/>
      <c r="E170" s="240"/>
      <c r="F170" s="240"/>
      <c r="G170" s="240"/>
      <c r="H170" s="240"/>
      <c r="I170" s="240"/>
      <c r="J170" s="240"/>
      <c r="K170" s="240"/>
      <c r="L170" s="240"/>
      <c r="M170" s="240"/>
      <c r="N170" s="256"/>
      <c r="O170" s="241"/>
      <c r="P170" s="240"/>
      <c r="Q170" s="240"/>
      <c r="R170" s="240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</row>
    <row r="171" ht="12.0" customHeight="1">
      <c r="A171" s="247"/>
      <c r="B171" s="240"/>
      <c r="C171" s="254"/>
      <c r="D171" s="255"/>
      <c r="E171" s="240"/>
      <c r="F171" s="240"/>
      <c r="G171" s="240"/>
      <c r="H171" s="240"/>
      <c r="I171" s="240"/>
      <c r="J171" s="240"/>
      <c r="K171" s="240"/>
      <c r="L171" s="240"/>
      <c r="M171" s="240"/>
      <c r="N171" s="256"/>
      <c r="O171" s="241"/>
      <c r="P171" s="240"/>
      <c r="Q171" s="240"/>
      <c r="R171" s="240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</row>
    <row r="172" ht="12.0" customHeight="1">
      <c r="A172" s="247"/>
      <c r="B172" s="240"/>
      <c r="C172" s="254"/>
      <c r="D172" s="255"/>
      <c r="E172" s="240"/>
      <c r="F172" s="240"/>
      <c r="G172" s="240"/>
      <c r="H172" s="240"/>
      <c r="I172" s="240"/>
      <c r="J172" s="240"/>
      <c r="K172" s="240"/>
      <c r="L172" s="240"/>
      <c r="M172" s="240"/>
      <c r="N172" s="256"/>
      <c r="O172" s="241"/>
      <c r="P172" s="240"/>
      <c r="Q172" s="240"/>
      <c r="R172" s="240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</row>
    <row r="173" ht="12.0" customHeight="1">
      <c r="A173" s="247"/>
      <c r="B173" s="240"/>
      <c r="C173" s="254"/>
      <c r="D173" s="255"/>
      <c r="E173" s="240"/>
      <c r="F173" s="240"/>
      <c r="G173" s="240"/>
      <c r="H173" s="240"/>
      <c r="I173" s="240"/>
      <c r="J173" s="240"/>
      <c r="K173" s="240"/>
      <c r="L173" s="240"/>
      <c r="M173" s="240"/>
      <c r="N173" s="256"/>
      <c r="O173" s="241"/>
      <c r="P173" s="240"/>
      <c r="Q173" s="240"/>
      <c r="R173" s="240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</row>
    <row r="174" ht="12.0" customHeight="1">
      <c r="A174" s="247"/>
      <c r="B174" s="240"/>
      <c r="C174" s="254"/>
      <c r="D174" s="255"/>
      <c r="E174" s="240"/>
      <c r="F174" s="240"/>
      <c r="G174" s="240"/>
      <c r="H174" s="240"/>
      <c r="I174" s="240"/>
      <c r="J174" s="240"/>
      <c r="K174" s="240"/>
      <c r="L174" s="240"/>
      <c r="M174" s="240"/>
      <c r="N174" s="256"/>
      <c r="O174" s="241"/>
      <c r="P174" s="240"/>
      <c r="Q174" s="240"/>
      <c r="R174" s="240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</row>
    <row r="175" ht="12.0" customHeight="1">
      <c r="A175" s="247"/>
      <c r="B175" s="240"/>
      <c r="C175" s="254"/>
      <c r="D175" s="255"/>
      <c r="E175" s="240"/>
      <c r="F175" s="240"/>
      <c r="G175" s="240"/>
      <c r="H175" s="240"/>
      <c r="I175" s="240"/>
      <c r="J175" s="240"/>
      <c r="K175" s="240"/>
      <c r="L175" s="240"/>
      <c r="M175" s="240"/>
      <c r="N175" s="256"/>
      <c r="O175" s="241"/>
      <c r="P175" s="240"/>
      <c r="Q175" s="240"/>
      <c r="R175" s="240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</row>
    <row r="176" ht="12.0" customHeight="1">
      <c r="A176" s="247"/>
      <c r="B176" s="240"/>
      <c r="C176" s="254"/>
      <c r="D176" s="255"/>
      <c r="E176" s="240"/>
      <c r="F176" s="240"/>
      <c r="G176" s="240"/>
      <c r="H176" s="240"/>
      <c r="I176" s="240"/>
      <c r="J176" s="240"/>
      <c r="K176" s="240"/>
      <c r="L176" s="240"/>
      <c r="M176" s="240"/>
      <c r="N176" s="256"/>
      <c r="O176" s="241"/>
      <c r="P176" s="240"/>
      <c r="Q176" s="240"/>
      <c r="R176" s="240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</row>
    <row r="177" ht="12.0" customHeight="1">
      <c r="A177" s="247"/>
      <c r="B177" s="240"/>
      <c r="C177" s="254"/>
      <c r="D177" s="255"/>
      <c r="E177" s="240"/>
      <c r="F177" s="240"/>
      <c r="G177" s="240"/>
      <c r="H177" s="240"/>
      <c r="I177" s="240"/>
      <c r="J177" s="240"/>
      <c r="K177" s="240"/>
      <c r="L177" s="240"/>
      <c r="M177" s="240"/>
      <c r="N177" s="256"/>
      <c r="O177" s="241"/>
      <c r="P177" s="240"/>
      <c r="Q177" s="240"/>
      <c r="R177" s="240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</row>
    <row r="178" ht="12.0" customHeight="1">
      <c r="A178" s="247"/>
      <c r="B178" s="240"/>
      <c r="C178" s="254"/>
      <c r="D178" s="255"/>
      <c r="E178" s="240"/>
      <c r="F178" s="240"/>
      <c r="G178" s="240"/>
      <c r="H178" s="240"/>
      <c r="I178" s="240"/>
      <c r="J178" s="240"/>
      <c r="K178" s="240"/>
      <c r="L178" s="240"/>
      <c r="M178" s="240"/>
      <c r="N178" s="256"/>
      <c r="O178" s="241"/>
      <c r="P178" s="240"/>
      <c r="Q178" s="240"/>
      <c r="R178" s="240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</row>
    <row r="179" ht="12.0" customHeight="1">
      <c r="A179" s="247"/>
      <c r="B179" s="240"/>
      <c r="C179" s="254"/>
      <c r="D179" s="255"/>
      <c r="E179" s="240"/>
      <c r="F179" s="240"/>
      <c r="G179" s="240"/>
      <c r="H179" s="240"/>
      <c r="I179" s="240"/>
      <c r="J179" s="240"/>
      <c r="K179" s="240"/>
      <c r="L179" s="240"/>
      <c r="M179" s="240"/>
      <c r="N179" s="256"/>
      <c r="O179" s="241"/>
      <c r="P179" s="240"/>
      <c r="Q179" s="240"/>
      <c r="R179" s="240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</row>
    <row r="180" ht="12.0" customHeight="1">
      <c r="A180" s="247"/>
      <c r="B180" s="240"/>
      <c r="C180" s="254"/>
      <c r="D180" s="255"/>
      <c r="E180" s="240"/>
      <c r="F180" s="240"/>
      <c r="G180" s="240"/>
      <c r="H180" s="240"/>
      <c r="I180" s="240"/>
      <c r="J180" s="240"/>
      <c r="K180" s="240"/>
      <c r="L180" s="240"/>
      <c r="M180" s="240"/>
      <c r="N180" s="256"/>
      <c r="O180" s="241"/>
      <c r="P180" s="240"/>
      <c r="Q180" s="240"/>
      <c r="R180" s="240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</row>
    <row r="181" ht="12.0" customHeight="1">
      <c r="A181" s="247"/>
      <c r="B181" s="240"/>
      <c r="C181" s="254"/>
      <c r="D181" s="255"/>
      <c r="E181" s="240"/>
      <c r="F181" s="240"/>
      <c r="G181" s="240"/>
      <c r="H181" s="240"/>
      <c r="I181" s="240"/>
      <c r="J181" s="240"/>
      <c r="K181" s="240"/>
      <c r="L181" s="240"/>
      <c r="M181" s="240"/>
      <c r="N181" s="256"/>
      <c r="O181" s="241"/>
      <c r="P181" s="240"/>
      <c r="Q181" s="240"/>
      <c r="R181" s="240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</row>
    <row r="182" ht="12.0" customHeight="1">
      <c r="A182" s="247"/>
      <c r="B182" s="240"/>
      <c r="C182" s="254"/>
      <c r="D182" s="255"/>
      <c r="E182" s="240"/>
      <c r="F182" s="240"/>
      <c r="G182" s="240"/>
      <c r="H182" s="240"/>
      <c r="I182" s="240"/>
      <c r="J182" s="240"/>
      <c r="K182" s="240"/>
      <c r="L182" s="240"/>
      <c r="M182" s="240"/>
      <c r="N182" s="256"/>
      <c r="O182" s="241"/>
      <c r="P182" s="240"/>
      <c r="Q182" s="240"/>
      <c r="R182" s="240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  <c r="AC182" s="247"/>
    </row>
    <row r="183" ht="12.0" customHeight="1">
      <c r="A183" s="247"/>
      <c r="B183" s="240"/>
      <c r="C183" s="254"/>
      <c r="D183" s="255"/>
      <c r="E183" s="240"/>
      <c r="F183" s="240"/>
      <c r="G183" s="240"/>
      <c r="H183" s="240"/>
      <c r="I183" s="240"/>
      <c r="J183" s="240"/>
      <c r="K183" s="240"/>
      <c r="L183" s="240"/>
      <c r="M183" s="240"/>
      <c r="N183" s="256"/>
      <c r="O183" s="241"/>
      <c r="P183" s="240"/>
      <c r="Q183" s="240"/>
      <c r="R183" s="240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</row>
    <row r="184" ht="12.0" customHeight="1">
      <c r="A184" s="247"/>
      <c r="B184" s="240"/>
      <c r="C184" s="254"/>
      <c r="D184" s="255"/>
      <c r="E184" s="240"/>
      <c r="F184" s="240"/>
      <c r="G184" s="240"/>
      <c r="H184" s="240"/>
      <c r="I184" s="240"/>
      <c r="J184" s="240"/>
      <c r="K184" s="240"/>
      <c r="L184" s="240"/>
      <c r="M184" s="240"/>
      <c r="N184" s="256"/>
      <c r="O184" s="241"/>
      <c r="P184" s="240"/>
      <c r="Q184" s="240"/>
      <c r="R184" s="240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</row>
    <row r="185" ht="12.0" customHeight="1">
      <c r="A185" s="247"/>
      <c r="B185" s="240"/>
      <c r="C185" s="254"/>
      <c r="D185" s="255"/>
      <c r="E185" s="240"/>
      <c r="F185" s="240"/>
      <c r="G185" s="240"/>
      <c r="H185" s="240"/>
      <c r="I185" s="240"/>
      <c r="J185" s="240"/>
      <c r="K185" s="240"/>
      <c r="L185" s="240"/>
      <c r="M185" s="240"/>
      <c r="N185" s="256"/>
      <c r="O185" s="241"/>
      <c r="P185" s="240"/>
      <c r="Q185" s="240"/>
      <c r="R185" s="240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</row>
    <row r="186" ht="12.0" customHeight="1">
      <c r="A186" s="247"/>
      <c r="B186" s="240"/>
      <c r="C186" s="254"/>
      <c r="D186" s="255"/>
      <c r="E186" s="240"/>
      <c r="F186" s="240"/>
      <c r="G186" s="240"/>
      <c r="H186" s="240"/>
      <c r="I186" s="240"/>
      <c r="J186" s="240"/>
      <c r="K186" s="240"/>
      <c r="L186" s="240"/>
      <c r="M186" s="240"/>
      <c r="N186" s="256"/>
      <c r="O186" s="241"/>
      <c r="P186" s="240"/>
      <c r="Q186" s="240"/>
      <c r="R186" s="240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</row>
    <row r="187" ht="12.0" customHeight="1">
      <c r="A187" s="247"/>
      <c r="B187" s="240"/>
      <c r="C187" s="254"/>
      <c r="D187" s="255"/>
      <c r="E187" s="240"/>
      <c r="F187" s="240"/>
      <c r="G187" s="240"/>
      <c r="H187" s="240"/>
      <c r="I187" s="240"/>
      <c r="J187" s="240"/>
      <c r="K187" s="240"/>
      <c r="L187" s="240"/>
      <c r="M187" s="240"/>
      <c r="N187" s="256"/>
      <c r="O187" s="241"/>
      <c r="P187" s="240"/>
      <c r="Q187" s="240"/>
      <c r="R187" s="240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</row>
    <row r="188" ht="12.0" customHeight="1">
      <c r="A188" s="247"/>
      <c r="B188" s="240"/>
      <c r="C188" s="254"/>
      <c r="D188" s="255"/>
      <c r="E188" s="240"/>
      <c r="F188" s="240"/>
      <c r="G188" s="240"/>
      <c r="H188" s="240"/>
      <c r="I188" s="240"/>
      <c r="J188" s="240"/>
      <c r="K188" s="240"/>
      <c r="L188" s="240"/>
      <c r="M188" s="240"/>
      <c r="N188" s="256"/>
      <c r="O188" s="241"/>
      <c r="P188" s="240"/>
      <c r="Q188" s="240"/>
      <c r="R188" s="240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</row>
    <row r="189" ht="12.0" customHeight="1">
      <c r="A189" s="247"/>
      <c r="B189" s="240"/>
      <c r="C189" s="254"/>
      <c r="D189" s="255"/>
      <c r="E189" s="240"/>
      <c r="F189" s="240"/>
      <c r="G189" s="240"/>
      <c r="H189" s="240"/>
      <c r="I189" s="240"/>
      <c r="J189" s="240"/>
      <c r="K189" s="240"/>
      <c r="L189" s="240"/>
      <c r="M189" s="240"/>
      <c r="N189" s="256"/>
      <c r="O189" s="241"/>
      <c r="P189" s="240"/>
      <c r="Q189" s="240"/>
      <c r="R189" s="240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</row>
    <row r="190" ht="12.0" customHeight="1">
      <c r="A190" s="247"/>
      <c r="B190" s="240"/>
      <c r="C190" s="254"/>
      <c r="D190" s="255"/>
      <c r="E190" s="240"/>
      <c r="F190" s="240"/>
      <c r="G190" s="240"/>
      <c r="H190" s="240"/>
      <c r="I190" s="240"/>
      <c r="J190" s="240"/>
      <c r="K190" s="240"/>
      <c r="L190" s="240"/>
      <c r="M190" s="240"/>
      <c r="N190" s="256"/>
      <c r="O190" s="241"/>
      <c r="P190" s="240"/>
      <c r="Q190" s="240"/>
      <c r="R190" s="240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</row>
    <row r="191" ht="12.0" customHeight="1">
      <c r="A191" s="247"/>
      <c r="B191" s="240"/>
      <c r="C191" s="254"/>
      <c r="D191" s="255"/>
      <c r="E191" s="240"/>
      <c r="F191" s="240"/>
      <c r="G191" s="240"/>
      <c r="H191" s="240"/>
      <c r="I191" s="240"/>
      <c r="J191" s="240"/>
      <c r="K191" s="240"/>
      <c r="L191" s="240"/>
      <c r="M191" s="240"/>
      <c r="N191" s="256"/>
      <c r="O191" s="241"/>
      <c r="P191" s="240"/>
      <c r="Q191" s="240"/>
      <c r="R191" s="240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</row>
    <row r="192" ht="12.0" customHeight="1">
      <c r="A192" s="247"/>
      <c r="B192" s="240"/>
      <c r="C192" s="254"/>
      <c r="D192" s="255"/>
      <c r="E192" s="240"/>
      <c r="F192" s="240"/>
      <c r="G192" s="240"/>
      <c r="H192" s="240"/>
      <c r="I192" s="240"/>
      <c r="J192" s="240"/>
      <c r="K192" s="240"/>
      <c r="L192" s="240"/>
      <c r="M192" s="240"/>
      <c r="N192" s="256"/>
      <c r="O192" s="241"/>
      <c r="P192" s="240"/>
      <c r="Q192" s="240"/>
      <c r="R192" s="240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</row>
    <row r="193" ht="12.0" customHeight="1">
      <c r="A193" s="247"/>
      <c r="B193" s="240"/>
      <c r="C193" s="254"/>
      <c r="D193" s="255"/>
      <c r="E193" s="240"/>
      <c r="F193" s="240"/>
      <c r="G193" s="240"/>
      <c r="H193" s="240"/>
      <c r="I193" s="240"/>
      <c r="J193" s="240"/>
      <c r="K193" s="240"/>
      <c r="L193" s="240"/>
      <c r="M193" s="240"/>
      <c r="N193" s="256"/>
      <c r="O193" s="241"/>
      <c r="P193" s="240"/>
      <c r="Q193" s="240"/>
      <c r="R193" s="240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</row>
    <row r="194" ht="12.0" customHeight="1">
      <c r="A194" s="247"/>
      <c r="B194" s="240"/>
      <c r="C194" s="254"/>
      <c r="D194" s="255"/>
      <c r="E194" s="240"/>
      <c r="F194" s="240"/>
      <c r="G194" s="240"/>
      <c r="H194" s="240"/>
      <c r="I194" s="240"/>
      <c r="J194" s="240"/>
      <c r="K194" s="240"/>
      <c r="L194" s="240"/>
      <c r="M194" s="240"/>
      <c r="N194" s="256"/>
      <c r="O194" s="241"/>
      <c r="P194" s="240"/>
      <c r="Q194" s="240"/>
      <c r="R194" s="240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</row>
    <row r="195" ht="12.0" customHeight="1">
      <c r="A195" s="247"/>
      <c r="B195" s="240"/>
      <c r="C195" s="254"/>
      <c r="D195" s="255"/>
      <c r="E195" s="240"/>
      <c r="F195" s="240"/>
      <c r="G195" s="240"/>
      <c r="H195" s="240"/>
      <c r="I195" s="240"/>
      <c r="J195" s="240"/>
      <c r="K195" s="240"/>
      <c r="L195" s="240"/>
      <c r="M195" s="240"/>
      <c r="N195" s="256"/>
      <c r="O195" s="241"/>
      <c r="P195" s="240"/>
      <c r="Q195" s="240"/>
      <c r="R195" s="240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</row>
    <row r="196" ht="12.0" customHeight="1">
      <c r="A196" s="247"/>
      <c r="B196" s="240"/>
      <c r="C196" s="254"/>
      <c r="D196" s="255"/>
      <c r="E196" s="240"/>
      <c r="F196" s="240"/>
      <c r="G196" s="240"/>
      <c r="H196" s="240"/>
      <c r="I196" s="240"/>
      <c r="J196" s="240"/>
      <c r="K196" s="240"/>
      <c r="L196" s="240"/>
      <c r="M196" s="240"/>
      <c r="N196" s="256"/>
      <c r="O196" s="241"/>
      <c r="P196" s="240"/>
      <c r="Q196" s="240"/>
      <c r="R196" s="240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</row>
    <row r="197" ht="12.0" customHeight="1">
      <c r="A197" s="247"/>
      <c r="B197" s="240"/>
      <c r="C197" s="254"/>
      <c r="D197" s="255"/>
      <c r="E197" s="240"/>
      <c r="F197" s="240"/>
      <c r="G197" s="240"/>
      <c r="H197" s="240"/>
      <c r="I197" s="240"/>
      <c r="J197" s="240"/>
      <c r="K197" s="240"/>
      <c r="L197" s="240"/>
      <c r="M197" s="240"/>
      <c r="N197" s="256"/>
      <c r="O197" s="241"/>
      <c r="P197" s="240"/>
      <c r="Q197" s="240"/>
      <c r="R197" s="240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</row>
    <row r="198" ht="12.0" customHeight="1">
      <c r="A198" s="247"/>
      <c r="B198" s="240"/>
      <c r="C198" s="254"/>
      <c r="D198" s="255"/>
      <c r="E198" s="240"/>
      <c r="F198" s="240"/>
      <c r="G198" s="240"/>
      <c r="H198" s="240"/>
      <c r="I198" s="240"/>
      <c r="J198" s="240"/>
      <c r="K198" s="240"/>
      <c r="L198" s="240"/>
      <c r="M198" s="240"/>
      <c r="N198" s="256"/>
      <c r="O198" s="241"/>
      <c r="P198" s="240"/>
      <c r="Q198" s="240"/>
      <c r="R198" s="240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</row>
    <row r="199" ht="12.0" customHeight="1">
      <c r="A199" s="247"/>
      <c r="B199" s="240"/>
      <c r="C199" s="254"/>
      <c r="D199" s="255"/>
      <c r="E199" s="240"/>
      <c r="F199" s="240"/>
      <c r="G199" s="240"/>
      <c r="H199" s="240"/>
      <c r="I199" s="240"/>
      <c r="J199" s="240"/>
      <c r="K199" s="240"/>
      <c r="L199" s="240"/>
      <c r="M199" s="240"/>
      <c r="N199" s="256"/>
      <c r="O199" s="241"/>
      <c r="P199" s="240"/>
      <c r="Q199" s="240"/>
      <c r="R199" s="240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</row>
    <row r="200" ht="12.0" customHeight="1">
      <c r="A200" s="247"/>
      <c r="B200" s="240"/>
      <c r="C200" s="254"/>
      <c r="D200" s="255"/>
      <c r="E200" s="240"/>
      <c r="F200" s="240"/>
      <c r="G200" s="240"/>
      <c r="H200" s="240"/>
      <c r="I200" s="240"/>
      <c r="J200" s="240"/>
      <c r="K200" s="240"/>
      <c r="L200" s="240"/>
      <c r="M200" s="240"/>
      <c r="N200" s="256"/>
      <c r="O200" s="241"/>
      <c r="P200" s="240"/>
      <c r="Q200" s="240"/>
      <c r="R200" s="240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</row>
    <row r="201" ht="12.0" customHeight="1">
      <c r="A201" s="247"/>
      <c r="B201" s="240"/>
      <c r="C201" s="254"/>
      <c r="D201" s="255"/>
      <c r="E201" s="240"/>
      <c r="F201" s="240"/>
      <c r="G201" s="240"/>
      <c r="H201" s="240"/>
      <c r="I201" s="240"/>
      <c r="J201" s="240"/>
      <c r="K201" s="240"/>
      <c r="L201" s="240"/>
      <c r="M201" s="240"/>
      <c r="N201" s="256"/>
      <c r="O201" s="241"/>
      <c r="P201" s="240"/>
      <c r="Q201" s="240"/>
      <c r="R201" s="240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</row>
    <row r="202" ht="12.0" customHeight="1">
      <c r="A202" s="247"/>
      <c r="B202" s="240"/>
      <c r="C202" s="254"/>
      <c r="D202" s="255"/>
      <c r="E202" s="240"/>
      <c r="F202" s="240"/>
      <c r="G202" s="240"/>
      <c r="H202" s="240"/>
      <c r="I202" s="240"/>
      <c r="J202" s="240"/>
      <c r="K202" s="240"/>
      <c r="L202" s="240"/>
      <c r="M202" s="240"/>
      <c r="N202" s="256"/>
      <c r="O202" s="241"/>
      <c r="P202" s="240"/>
      <c r="Q202" s="240"/>
      <c r="R202" s="240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</row>
    <row r="203" ht="12.0" customHeight="1">
      <c r="A203" s="247"/>
      <c r="B203" s="240"/>
      <c r="C203" s="254"/>
      <c r="D203" s="255"/>
      <c r="E203" s="240"/>
      <c r="F203" s="240"/>
      <c r="G203" s="240"/>
      <c r="H203" s="240"/>
      <c r="I203" s="240"/>
      <c r="J203" s="240"/>
      <c r="K203" s="240"/>
      <c r="L203" s="240"/>
      <c r="M203" s="240"/>
      <c r="N203" s="256"/>
      <c r="O203" s="241"/>
      <c r="P203" s="240"/>
      <c r="Q203" s="240"/>
      <c r="R203" s="240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</row>
    <row r="204" ht="12.0" customHeight="1">
      <c r="A204" s="247"/>
      <c r="B204" s="240"/>
      <c r="C204" s="254"/>
      <c r="D204" s="255"/>
      <c r="E204" s="240"/>
      <c r="F204" s="240"/>
      <c r="G204" s="240"/>
      <c r="H204" s="240"/>
      <c r="I204" s="240"/>
      <c r="J204" s="240"/>
      <c r="K204" s="240"/>
      <c r="L204" s="240"/>
      <c r="M204" s="240"/>
      <c r="N204" s="256"/>
      <c r="O204" s="241"/>
      <c r="P204" s="240"/>
      <c r="Q204" s="240"/>
      <c r="R204" s="240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</row>
    <row r="205" ht="12.0" customHeight="1">
      <c r="A205" s="247"/>
      <c r="B205" s="240"/>
      <c r="C205" s="254"/>
      <c r="D205" s="255"/>
      <c r="E205" s="240"/>
      <c r="F205" s="240"/>
      <c r="G205" s="240"/>
      <c r="H205" s="240"/>
      <c r="I205" s="240"/>
      <c r="J205" s="240"/>
      <c r="K205" s="240"/>
      <c r="L205" s="240"/>
      <c r="M205" s="240"/>
      <c r="N205" s="256"/>
      <c r="O205" s="241"/>
      <c r="P205" s="240"/>
      <c r="Q205" s="240"/>
      <c r="R205" s="240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</row>
    <row r="206" ht="12.0" customHeight="1">
      <c r="A206" s="247"/>
      <c r="B206" s="240"/>
      <c r="C206" s="254"/>
      <c r="D206" s="255"/>
      <c r="E206" s="240"/>
      <c r="F206" s="240"/>
      <c r="G206" s="240"/>
      <c r="H206" s="240"/>
      <c r="I206" s="240"/>
      <c r="J206" s="240"/>
      <c r="K206" s="240"/>
      <c r="L206" s="240"/>
      <c r="M206" s="240"/>
      <c r="N206" s="256"/>
      <c r="O206" s="241"/>
      <c r="P206" s="240"/>
      <c r="Q206" s="240"/>
      <c r="R206" s="240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</row>
    <row r="207" ht="12.0" customHeight="1">
      <c r="A207" s="247"/>
      <c r="B207" s="240"/>
      <c r="C207" s="254"/>
      <c r="D207" s="255"/>
      <c r="E207" s="240"/>
      <c r="F207" s="240"/>
      <c r="G207" s="240"/>
      <c r="H207" s="240"/>
      <c r="I207" s="240"/>
      <c r="J207" s="240"/>
      <c r="K207" s="240"/>
      <c r="L207" s="240"/>
      <c r="M207" s="240"/>
      <c r="N207" s="256"/>
      <c r="O207" s="241"/>
      <c r="P207" s="240"/>
      <c r="Q207" s="240"/>
      <c r="R207" s="240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</row>
    <row r="208" ht="12.0" customHeight="1">
      <c r="A208" s="247"/>
      <c r="B208" s="240"/>
      <c r="C208" s="254"/>
      <c r="D208" s="255"/>
      <c r="E208" s="240"/>
      <c r="F208" s="240"/>
      <c r="G208" s="240"/>
      <c r="H208" s="240"/>
      <c r="I208" s="240"/>
      <c r="J208" s="240"/>
      <c r="K208" s="240"/>
      <c r="L208" s="240"/>
      <c r="M208" s="240"/>
      <c r="N208" s="256"/>
      <c r="O208" s="241"/>
      <c r="P208" s="240"/>
      <c r="Q208" s="240"/>
      <c r="R208" s="240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</row>
    <row r="209" ht="12.0" customHeight="1">
      <c r="A209" s="247"/>
      <c r="B209" s="240"/>
      <c r="C209" s="254"/>
      <c r="D209" s="255"/>
      <c r="E209" s="240"/>
      <c r="F209" s="240"/>
      <c r="G209" s="240"/>
      <c r="H209" s="240"/>
      <c r="I209" s="240"/>
      <c r="J209" s="240"/>
      <c r="K209" s="240"/>
      <c r="L209" s="240"/>
      <c r="M209" s="240"/>
      <c r="N209" s="256"/>
      <c r="O209" s="241"/>
      <c r="P209" s="240"/>
      <c r="Q209" s="240"/>
      <c r="R209" s="240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</row>
    <row r="210" ht="12.0" customHeight="1">
      <c r="A210" s="247"/>
      <c r="B210" s="240"/>
      <c r="C210" s="254"/>
      <c r="D210" s="255"/>
      <c r="E210" s="240"/>
      <c r="F210" s="240"/>
      <c r="G210" s="240"/>
      <c r="H210" s="240"/>
      <c r="I210" s="240"/>
      <c r="J210" s="240"/>
      <c r="K210" s="240"/>
      <c r="L210" s="240"/>
      <c r="M210" s="240"/>
      <c r="N210" s="256"/>
      <c r="O210" s="241"/>
      <c r="P210" s="240"/>
      <c r="Q210" s="240"/>
      <c r="R210" s="240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</row>
    <row r="211" ht="12.0" customHeight="1">
      <c r="A211" s="247"/>
      <c r="B211" s="240"/>
      <c r="C211" s="254"/>
      <c r="D211" s="255"/>
      <c r="E211" s="240"/>
      <c r="F211" s="240"/>
      <c r="G211" s="240"/>
      <c r="H211" s="240"/>
      <c r="I211" s="240"/>
      <c r="J211" s="240"/>
      <c r="K211" s="240"/>
      <c r="L211" s="240"/>
      <c r="M211" s="240"/>
      <c r="N211" s="256"/>
      <c r="O211" s="241"/>
      <c r="P211" s="240"/>
      <c r="Q211" s="240"/>
      <c r="R211" s="240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</row>
    <row r="212" ht="12.0" customHeight="1">
      <c r="A212" s="247"/>
      <c r="B212" s="240"/>
      <c r="C212" s="254"/>
      <c r="D212" s="255"/>
      <c r="E212" s="240"/>
      <c r="F212" s="240"/>
      <c r="G212" s="240"/>
      <c r="H212" s="240"/>
      <c r="I212" s="240"/>
      <c r="J212" s="240"/>
      <c r="K212" s="240"/>
      <c r="L212" s="240"/>
      <c r="M212" s="240"/>
      <c r="N212" s="256"/>
      <c r="O212" s="241"/>
      <c r="P212" s="240"/>
      <c r="Q212" s="240"/>
      <c r="R212" s="240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</row>
    <row r="213" ht="12.0" customHeight="1">
      <c r="A213" s="247"/>
      <c r="B213" s="240"/>
      <c r="C213" s="254"/>
      <c r="D213" s="255"/>
      <c r="E213" s="240"/>
      <c r="F213" s="240"/>
      <c r="G213" s="240"/>
      <c r="H213" s="240"/>
      <c r="I213" s="240"/>
      <c r="J213" s="240"/>
      <c r="K213" s="240"/>
      <c r="L213" s="240"/>
      <c r="M213" s="240"/>
      <c r="N213" s="256"/>
      <c r="O213" s="241"/>
      <c r="P213" s="240"/>
      <c r="Q213" s="240"/>
      <c r="R213" s="240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</row>
    <row r="214" ht="12.0" customHeight="1">
      <c r="A214" s="247"/>
      <c r="B214" s="240"/>
      <c r="C214" s="254"/>
      <c r="D214" s="255"/>
      <c r="E214" s="240"/>
      <c r="F214" s="240"/>
      <c r="G214" s="240"/>
      <c r="H214" s="240"/>
      <c r="I214" s="240"/>
      <c r="J214" s="240"/>
      <c r="K214" s="240"/>
      <c r="L214" s="240"/>
      <c r="M214" s="240"/>
      <c r="N214" s="256"/>
      <c r="O214" s="241"/>
      <c r="P214" s="240"/>
      <c r="Q214" s="240"/>
      <c r="R214" s="240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</row>
    <row r="215" ht="12.0" customHeight="1">
      <c r="A215" s="247"/>
      <c r="B215" s="240"/>
      <c r="C215" s="254"/>
      <c r="D215" s="255"/>
      <c r="E215" s="240"/>
      <c r="F215" s="240"/>
      <c r="G215" s="240"/>
      <c r="H215" s="240"/>
      <c r="I215" s="240"/>
      <c r="J215" s="240"/>
      <c r="K215" s="240"/>
      <c r="L215" s="240"/>
      <c r="M215" s="240"/>
      <c r="N215" s="256"/>
      <c r="O215" s="241"/>
      <c r="P215" s="240"/>
      <c r="Q215" s="240"/>
      <c r="R215" s="240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</row>
    <row r="216" ht="12.0" customHeight="1">
      <c r="A216" s="247"/>
      <c r="B216" s="240"/>
      <c r="C216" s="254"/>
      <c r="D216" s="255"/>
      <c r="E216" s="240"/>
      <c r="F216" s="240"/>
      <c r="G216" s="240"/>
      <c r="H216" s="240"/>
      <c r="I216" s="240"/>
      <c r="J216" s="240"/>
      <c r="K216" s="240"/>
      <c r="L216" s="240"/>
      <c r="M216" s="240"/>
      <c r="N216" s="256"/>
      <c r="O216" s="241"/>
      <c r="P216" s="240"/>
      <c r="Q216" s="240"/>
      <c r="R216" s="240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</row>
    <row r="217" ht="12.0" customHeight="1">
      <c r="A217" s="247"/>
      <c r="B217" s="240"/>
      <c r="C217" s="254"/>
      <c r="D217" s="255"/>
      <c r="E217" s="240"/>
      <c r="F217" s="240"/>
      <c r="G217" s="240"/>
      <c r="H217" s="240"/>
      <c r="I217" s="240"/>
      <c r="J217" s="240"/>
      <c r="K217" s="240"/>
      <c r="L217" s="240"/>
      <c r="M217" s="240"/>
      <c r="N217" s="256"/>
      <c r="O217" s="241"/>
      <c r="P217" s="240"/>
      <c r="Q217" s="240"/>
      <c r="R217" s="240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</row>
    <row r="218" ht="12.0" customHeight="1">
      <c r="A218" s="247"/>
      <c r="B218" s="240"/>
      <c r="C218" s="254"/>
      <c r="D218" s="255"/>
      <c r="E218" s="240"/>
      <c r="F218" s="240"/>
      <c r="G218" s="240"/>
      <c r="H218" s="240"/>
      <c r="I218" s="240"/>
      <c r="J218" s="240"/>
      <c r="K218" s="240"/>
      <c r="L218" s="240"/>
      <c r="M218" s="240"/>
      <c r="N218" s="256"/>
      <c r="O218" s="241"/>
      <c r="P218" s="240"/>
      <c r="Q218" s="240"/>
      <c r="R218" s="240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</row>
    <row r="219" ht="12.0" customHeight="1">
      <c r="A219" s="247"/>
      <c r="B219" s="240"/>
      <c r="C219" s="254"/>
      <c r="D219" s="255"/>
      <c r="E219" s="240"/>
      <c r="F219" s="240"/>
      <c r="G219" s="240"/>
      <c r="H219" s="240"/>
      <c r="I219" s="240"/>
      <c r="J219" s="240"/>
      <c r="K219" s="240"/>
      <c r="L219" s="240"/>
      <c r="M219" s="240"/>
      <c r="N219" s="256"/>
      <c r="O219" s="241"/>
      <c r="P219" s="240"/>
      <c r="Q219" s="240"/>
      <c r="R219" s="240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</row>
    <row r="220" ht="12.0" customHeight="1">
      <c r="A220" s="247"/>
      <c r="B220" s="240"/>
      <c r="C220" s="254"/>
      <c r="D220" s="255"/>
      <c r="E220" s="240"/>
      <c r="F220" s="240"/>
      <c r="G220" s="240"/>
      <c r="H220" s="240"/>
      <c r="I220" s="240"/>
      <c r="J220" s="240"/>
      <c r="K220" s="240"/>
      <c r="L220" s="240"/>
      <c r="M220" s="240"/>
      <c r="N220" s="256"/>
      <c r="O220" s="241"/>
      <c r="P220" s="240"/>
      <c r="Q220" s="240"/>
      <c r="R220" s="240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</row>
    <row r="221" ht="12.0" customHeight="1">
      <c r="A221" s="247"/>
      <c r="B221" s="240"/>
      <c r="C221" s="254"/>
      <c r="D221" s="255"/>
      <c r="E221" s="240"/>
      <c r="F221" s="240"/>
      <c r="G221" s="240"/>
      <c r="H221" s="240"/>
      <c r="I221" s="240"/>
      <c r="J221" s="240"/>
      <c r="K221" s="240"/>
      <c r="L221" s="240"/>
      <c r="M221" s="240"/>
      <c r="N221" s="256"/>
      <c r="O221" s="241"/>
      <c r="P221" s="240"/>
      <c r="Q221" s="240"/>
      <c r="R221" s="240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</row>
    <row r="222" ht="12.0" customHeight="1">
      <c r="A222" s="247"/>
      <c r="B222" s="240"/>
      <c r="C222" s="254"/>
      <c r="D222" s="255"/>
      <c r="E222" s="240"/>
      <c r="F222" s="240"/>
      <c r="G222" s="240"/>
      <c r="H222" s="240"/>
      <c r="I222" s="240"/>
      <c r="J222" s="240"/>
      <c r="K222" s="240"/>
      <c r="L222" s="240"/>
      <c r="M222" s="240"/>
      <c r="N222" s="256"/>
      <c r="O222" s="241"/>
      <c r="P222" s="240"/>
      <c r="Q222" s="240"/>
      <c r="R222" s="240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</row>
    <row r="223" ht="12.0" customHeight="1">
      <c r="A223" s="247"/>
      <c r="B223" s="240"/>
      <c r="C223" s="254"/>
      <c r="D223" s="255"/>
      <c r="E223" s="240"/>
      <c r="F223" s="240"/>
      <c r="G223" s="240"/>
      <c r="H223" s="240"/>
      <c r="I223" s="240"/>
      <c r="J223" s="240"/>
      <c r="K223" s="240"/>
      <c r="L223" s="240"/>
      <c r="M223" s="240"/>
      <c r="N223" s="256"/>
      <c r="O223" s="241"/>
      <c r="P223" s="240"/>
      <c r="Q223" s="240"/>
      <c r="R223" s="240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</row>
    <row r="224" ht="12.0" customHeight="1">
      <c r="A224" s="247"/>
      <c r="B224" s="240"/>
      <c r="C224" s="254"/>
      <c r="D224" s="255"/>
      <c r="E224" s="240"/>
      <c r="F224" s="240"/>
      <c r="G224" s="240"/>
      <c r="H224" s="240"/>
      <c r="I224" s="240"/>
      <c r="J224" s="240"/>
      <c r="K224" s="240"/>
      <c r="L224" s="240"/>
      <c r="M224" s="240"/>
      <c r="N224" s="256"/>
      <c r="O224" s="241"/>
      <c r="P224" s="240"/>
      <c r="Q224" s="240"/>
      <c r="R224" s="240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</row>
    <row r="225" ht="12.0" customHeight="1">
      <c r="A225" s="247"/>
      <c r="B225" s="240"/>
      <c r="C225" s="254"/>
      <c r="D225" s="255"/>
      <c r="E225" s="240"/>
      <c r="F225" s="240"/>
      <c r="G225" s="240"/>
      <c r="H225" s="240"/>
      <c r="I225" s="240"/>
      <c r="J225" s="240"/>
      <c r="K225" s="240"/>
      <c r="L225" s="240"/>
      <c r="M225" s="240"/>
      <c r="N225" s="256"/>
      <c r="O225" s="241"/>
      <c r="P225" s="240"/>
      <c r="Q225" s="240"/>
      <c r="R225" s="240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  <c r="AC225" s="247"/>
    </row>
    <row r="226" ht="12.0" customHeight="1">
      <c r="A226" s="247"/>
      <c r="B226" s="240"/>
      <c r="C226" s="254"/>
      <c r="D226" s="255"/>
      <c r="E226" s="240"/>
      <c r="F226" s="240"/>
      <c r="G226" s="240"/>
      <c r="H226" s="240"/>
      <c r="I226" s="240"/>
      <c r="J226" s="240"/>
      <c r="K226" s="240"/>
      <c r="L226" s="240"/>
      <c r="M226" s="240"/>
      <c r="N226" s="256"/>
      <c r="O226" s="241"/>
      <c r="P226" s="240"/>
      <c r="Q226" s="240"/>
      <c r="R226" s="240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</row>
    <row r="227" ht="12.0" customHeight="1">
      <c r="A227" s="247"/>
      <c r="B227" s="240"/>
      <c r="C227" s="254"/>
      <c r="D227" s="255"/>
      <c r="E227" s="240"/>
      <c r="F227" s="240"/>
      <c r="G227" s="240"/>
      <c r="H227" s="240"/>
      <c r="I227" s="240"/>
      <c r="J227" s="240"/>
      <c r="K227" s="240"/>
      <c r="L227" s="240"/>
      <c r="M227" s="240"/>
      <c r="N227" s="256"/>
      <c r="O227" s="241"/>
      <c r="P227" s="240"/>
      <c r="Q227" s="240"/>
      <c r="R227" s="240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</row>
    <row r="228" ht="12.0" customHeight="1">
      <c r="A228" s="247"/>
      <c r="B228" s="240"/>
      <c r="C228" s="254"/>
      <c r="D228" s="255"/>
      <c r="E228" s="240"/>
      <c r="F228" s="240"/>
      <c r="G228" s="240"/>
      <c r="H228" s="240"/>
      <c r="I228" s="240"/>
      <c r="J228" s="240"/>
      <c r="K228" s="240"/>
      <c r="L228" s="240"/>
      <c r="M228" s="240"/>
      <c r="N228" s="256"/>
      <c r="O228" s="241"/>
      <c r="P228" s="240"/>
      <c r="Q228" s="240"/>
      <c r="R228" s="240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</row>
    <row r="229" ht="12.0" customHeight="1">
      <c r="A229" s="247"/>
      <c r="B229" s="240"/>
      <c r="C229" s="254"/>
      <c r="D229" s="255"/>
      <c r="E229" s="240"/>
      <c r="F229" s="240"/>
      <c r="G229" s="240"/>
      <c r="H229" s="240"/>
      <c r="I229" s="240"/>
      <c r="J229" s="240"/>
      <c r="K229" s="240"/>
      <c r="L229" s="240"/>
      <c r="M229" s="240"/>
      <c r="N229" s="256"/>
      <c r="O229" s="241"/>
      <c r="P229" s="240"/>
      <c r="Q229" s="240"/>
      <c r="R229" s="240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</row>
    <row r="230" ht="12.0" customHeight="1">
      <c r="A230" s="247"/>
      <c r="B230" s="240"/>
      <c r="C230" s="254"/>
      <c r="D230" s="255"/>
      <c r="E230" s="240"/>
      <c r="F230" s="240"/>
      <c r="G230" s="240"/>
      <c r="H230" s="240"/>
      <c r="I230" s="240"/>
      <c r="J230" s="240"/>
      <c r="K230" s="240"/>
      <c r="L230" s="240"/>
      <c r="M230" s="240"/>
      <c r="N230" s="256"/>
      <c r="O230" s="241"/>
      <c r="P230" s="240"/>
      <c r="Q230" s="240"/>
      <c r="R230" s="240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</row>
    <row r="231" ht="12.0" customHeight="1">
      <c r="A231" s="247"/>
      <c r="B231" s="240"/>
      <c r="C231" s="254"/>
      <c r="D231" s="255"/>
      <c r="E231" s="240"/>
      <c r="F231" s="240"/>
      <c r="G231" s="240"/>
      <c r="H231" s="240"/>
      <c r="I231" s="240"/>
      <c r="J231" s="240"/>
      <c r="K231" s="240"/>
      <c r="L231" s="240"/>
      <c r="M231" s="240"/>
      <c r="N231" s="256"/>
      <c r="O231" s="241"/>
      <c r="P231" s="240"/>
      <c r="Q231" s="240"/>
      <c r="R231" s="240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</row>
    <row r="232" ht="12.0" customHeight="1">
      <c r="A232" s="247"/>
      <c r="B232" s="240"/>
      <c r="C232" s="254"/>
      <c r="D232" s="255"/>
      <c r="E232" s="240"/>
      <c r="F232" s="240"/>
      <c r="G232" s="240"/>
      <c r="H232" s="240"/>
      <c r="I232" s="240"/>
      <c r="J232" s="240"/>
      <c r="K232" s="240"/>
      <c r="L232" s="240"/>
      <c r="M232" s="240"/>
      <c r="N232" s="256"/>
      <c r="O232" s="241"/>
      <c r="P232" s="240"/>
      <c r="Q232" s="240"/>
      <c r="R232" s="240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</row>
    <row r="233" ht="12.0" customHeight="1">
      <c r="A233" s="247"/>
      <c r="B233" s="240"/>
      <c r="C233" s="254"/>
      <c r="D233" s="255"/>
      <c r="E233" s="240"/>
      <c r="F233" s="240"/>
      <c r="G233" s="240"/>
      <c r="H233" s="240"/>
      <c r="I233" s="240"/>
      <c r="J233" s="240"/>
      <c r="K233" s="240"/>
      <c r="L233" s="240"/>
      <c r="M233" s="240"/>
      <c r="N233" s="256"/>
      <c r="O233" s="241"/>
      <c r="P233" s="240"/>
      <c r="Q233" s="240"/>
      <c r="R233" s="240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</row>
    <row r="234" ht="12.0" customHeight="1">
      <c r="A234" s="247"/>
      <c r="B234" s="240"/>
      <c r="C234" s="254"/>
      <c r="D234" s="255"/>
      <c r="E234" s="240"/>
      <c r="F234" s="240"/>
      <c r="G234" s="240"/>
      <c r="H234" s="240"/>
      <c r="I234" s="240"/>
      <c r="J234" s="240"/>
      <c r="K234" s="240"/>
      <c r="L234" s="240"/>
      <c r="M234" s="240"/>
      <c r="N234" s="256"/>
      <c r="O234" s="241"/>
      <c r="P234" s="240"/>
      <c r="Q234" s="240"/>
      <c r="R234" s="240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</row>
    <row r="235" ht="12.0" customHeight="1">
      <c r="A235" s="247"/>
      <c r="B235" s="240"/>
      <c r="C235" s="254"/>
      <c r="D235" s="255"/>
      <c r="E235" s="240"/>
      <c r="F235" s="240"/>
      <c r="G235" s="240"/>
      <c r="H235" s="240"/>
      <c r="I235" s="240"/>
      <c r="J235" s="240"/>
      <c r="K235" s="240"/>
      <c r="L235" s="240"/>
      <c r="M235" s="240"/>
      <c r="N235" s="256"/>
      <c r="O235" s="241"/>
      <c r="P235" s="240"/>
      <c r="Q235" s="240"/>
      <c r="R235" s="240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</row>
    <row r="236" ht="15.75" customHeight="1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</row>
    <row r="237" ht="15.75" customHeight="1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</row>
    <row r="238" ht="15.75" customHeight="1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  <c r="AC238" s="247"/>
    </row>
    <row r="239" ht="15.75" customHeight="1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</row>
    <row r="240" ht="15.75" customHeight="1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</row>
    <row r="241" ht="15.75" customHeight="1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</row>
    <row r="242" ht="15.75" customHeight="1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</row>
    <row r="243" ht="15.75" customHeight="1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</row>
    <row r="244" ht="15.75" customHeight="1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</row>
    <row r="245" ht="15.75" customHeight="1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</row>
    <row r="246" ht="15.75" customHeight="1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</row>
    <row r="247" ht="15.75" customHeight="1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</row>
    <row r="248" ht="15.75" customHeight="1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</row>
    <row r="249" ht="15.75" customHeight="1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</row>
    <row r="250" ht="15.75" customHeight="1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</row>
    <row r="251" ht="15.75" customHeight="1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</row>
    <row r="252" ht="15.75" customHeight="1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</row>
    <row r="253" ht="15.75" customHeight="1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  <c r="AC253" s="247"/>
    </row>
    <row r="254" ht="15.75" customHeight="1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</row>
    <row r="255" ht="15.75" customHeight="1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</row>
    <row r="256" ht="15.75" customHeight="1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</row>
    <row r="257" ht="15.75" customHeight="1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</row>
    <row r="258" ht="15.75" customHeight="1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</row>
    <row r="259" ht="15.75" customHeight="1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</row>
    <row r="260" ht="15.75" customHeight="1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</row>
    <row r="261" ht="15.75" customHeight="1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</row>
    <row r="262" ht="15.75" customHeight="1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</row>
    <row r="263" ht="15.75" customHeight="1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</row>
    <row r="264" ht="15.75" customHeight="1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</row>
    <row r="265" ht="15.75" customHeight="1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</row>
    <row r="266" ht="15.75" customHeight="1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</row>
    <row r="267" ht="15.75" customHeight="1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</row>
    <row r="268" ht="15.75" customHeight="1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</row>
    <row r="269" ht="15.75" customHeight="1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</row>
    <row r="270" ht="15.75" customHeight="1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</row>
    <row r="271" ht="15.75" customHeight="1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</row>
    <row r="272" ht="15.75" customHeight="1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</row>
    <row r="273" ht="15.75" customHeight="1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</row>
    <row r="274" ht="15.75" customHeight="1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</row>
    <row r="275" ht="15.75" customHeight="1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</row>
    <row r="276" ht="15.75" customHeight="1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</row>
    <row r="277" ht="15.75" customHeight="1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</row>
    <row r="278" ht="15.75" customHeight="1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</row>
    <row r="279" ht="15.75" customHeight="1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</row>
    <row r="280" ht="15.75" customHeight="1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</row>
    <row r="281" ht="15.75" customHeight="1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</row>
    <row r="282" ht="15.75" customHeight="1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</row>
    <row r="283" ht="15.75" customHeight="1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</row>
    <row r="284" ht="15.75" customHeight="1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</row>
    <row r="285" ht="15.75" customHeight="1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</row>
    <row r="286" ht="15.75" customHeight="1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</row>
    <row r="287" ht="15.75" customHeight="1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</row>
    <row r="288" ht="15.75" customHeight="1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</row>
    <row r="289" ht="15.75" customHeight="1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</row>
    <row r="290" ht="15.75" customHeight="1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</row>
    <row r="291" ht="15.75" customHeight="1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</row>
    <row r="292" ht="15.75" customHeight="1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</row>
    <row r="293" ht="15.75" customHeight="1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</row>
    <row r="294" ht="15.75" customHeight="1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  <c r="AC294" s="247"/>
    </row>
    <row r="295" ht="15.75" customHeight="1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  <c r="AC295" s="247"/>
    </row>
    <row r="296" ht="15.75" customHeight="1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</row>
    <row r="297" ht="15.75" customHeight="1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</row>
    <row r="298" ht="15.75" customHeight="1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</row>
    <row r="299" ht="15.75" customHeight="1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</row>
    <row r="300" ht="15.75" customHeight="1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  <c r="AC300" s="247"/>
    </row>
    <row r="301" ht="15.75" customHeight="1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  <c r="AC301" s="247"/>
    </row>
    <row r="302" ht="15.75" customHeight="1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  <c r="AC302" s="247"/>
    </row>
    <row r="303" ht="15.75" customHeight="1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  <c r="AC303" s="247"/>
    </row>
    <row r="304" ht="15.75" customHeight="1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  <c r="AC304" s="247"/>
    </row>
    <row r="305" ht="15.75" customHeight="1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</row>
    <row r="306" ht="15.75" customHeight="1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</row>
    <row r="307" ht="15.75" customHeight="1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</row>
    <row r="308" ht="15.75" customHeight="1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  <c r="AC308" s="247"/>
    </row>
    <row r="309" ht="15.75" customHeight="1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  <c r="AC309" s="247"/>
    </row>
    <row r="310" ht="15.75" customHeight="1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</row>
    <row r="311" ht="15.75" customHeight="1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</row>
    <row r="312" ht="15.75" customHeight="1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</row>
    <row r="313" ht="15.75" customHeight="1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</row>
    <row r="314" ht="15.75" customHeight="1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</row>
    <row r="315" ht="15.75" customHeight="1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</row>
    <row r="316" ht="15.75" customHeight="1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</row>
    <row r="317" ht="15.75" customHeight="1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</row>
    <row r="318" ht="15.75" customHeight="1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</row>
    <row r="319" ht="15.75" customHeight="1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</row>
    <row r="320" ht="15.75" customHeight="1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</row>
    <row r="321" ht="15.75" customHeight="1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</row>
    <row r="322" ht="15.75" customHeight="1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  <c r="AC322" s="247"/>
    </row>
    <row r="323" ht="15.75" customHeight="1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  <c r="AC323" s="247"/>
    </row>
    <row r="324" ht="15.75" customHeight="1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</row>
    <row r="325" ht="15.75" customHeight="1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</row>
    <row r="326" ht="15.75" customHeight="1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  <c r="AC326" s="247"/>
    </row>
    <row r="327" ht="15.75" customHeight="1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  <c r="AC327" s="247"/>
    </row>
    <row r="328" ht="15.75" customHeight="1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  <c r="AC328" s="247"/>
    </row>
    <row r="329" ht="15.75" customHeight="1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  <c r="AC329" s="247"/>
    </row>
    <row r="330" ht="15.75" customHeight="1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  <c r="AC330" s="247"/>
    </row>
    <row r="331" ht="15.75" customHeight="1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  <c r="AC331" s="247"/>
    </row>
    <row r="332" ht="15.75" customHeight="1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  <c r="AC332" s="247"/>
    </row>
    <row r="333" ht="15.75" customHeight="1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  <c r="AC333" s="247"/>
    </row>
    <row r="334" ht="15.75" customHeight="1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  <c r="AC334" s="247"/>
    </row>
    <row r="335" ht="15.75" customHeight="1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  <c r="AC335" s="247"/>
    </row>
    <row r="336" ht="15.75" customHeight="1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  <c r="AC336" s="247"/>
    </row>
    <row r="337" ht="15.75" customHeight="1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</row>
    <row r="338" ht="15.75" customHeight="1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</row>
    <row r="339" ht="15.75" customHeight="1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</row>
    <row r="340" ht="15.75" customHeight="1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</row>
    <row r="341" ht="15.75" customHeight="1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</row>
    <row r="342" ht="15.75" customHeight="1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</row>
    <row r="343" ht="15.75" customHeight="1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</row>
    <row r="344" ht="15.75" customHeight="1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  <c r="AC344" s="247"/>
    </row>
    <row r="345" ht="15.75" customHeight="1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  <c r="AC345" s="247"/>
    </row>
    <row r="346" ht="15.75" customHeight="1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  <c r="AC346" s="247"/>
    </row>
    <row r="347" ht="15.75" customHeight="1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  <c r="AC347" s="247"/>
    </row>
    <row r="348" ht="15.75" customHeight="1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  <c r="AC348" s="247"/>
    </row>
    <row r="349" ht="15.75" customHeight="1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  <c r="AC349" s="247"/>
    </row>
    <row r="350" ht="15.75" customHeight="1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  <c r="AC350" s="247"/>
    </row>
    <row r="351" ht="15.75" customHeight="1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</row>
    <row r="352" ht="15.75" customHeight="1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</row>
    <row r="353" ht="15.75" customHeight="1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</row>
    <row r="354" ht="15.75" customHeight="1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</row>
    <row r="355" ht="15.75" customHeight="1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</row>
    <row r="356" ht="15.75" customHeight="1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</row>
    <row r="357" ht="15.75" customHeight="1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</row>
    <row r="358" ht="15.75" customHeight="1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</row>
    <row r="359" ht="15.75" customHeight="1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  <c r="AC359" s="247"/>
    </row>
    <row r="360" ht="15.75" customHeight="1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  <c r="AC360" s="247"/>
    </row>
    <row r="361" ht="15.75" customHeight="1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  <c r="AC361" s="247"/>
    </row>
    <row r="362" ht="15.75" customHeight="1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  <c r="AC362" s="247"/>
    </row>
    <row r="363" ht="15.75" customHeight="1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  <c r="AC363" s="247"/>
    </row>
    <row r="364" ht="15.75" customHeight="1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  <c r="AC364" s="247"/>
    </row>
    <row r="365" ht="15.75" customHeight="1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  <c r="AC365" s="247"/>
    </row>
    <row r="366" ht="15.75" customHeight="1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  <c r="AC366" s="247"/>
    </row>
    <row r="367" ht="15.75" customHeight="1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  <c r="AC367" s="247"/>
    </row>
    <row r="368" ht="15.75" customHeight="1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  <c r="AC368" s="247"/>
    </row>
    <row r="369" ht="15.75" customHeight="1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  <c r="AC369" s="247"/>
    </row>
    <row r="370" ht="15.75" customHeight="1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  <c r="AC370" s="247"/>
    </row>
    <row r="371" ht="15.75" customHeight="1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  <c r="AC371" s="247"/>
    </row>
    <row r="372" ht="15.75" customHeight="1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  <c r="AC372" s="247"/>
    </row>
    <row r="373" ht="15.75" customHeight="1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  <c r="AC373" s="247"/>
    </row>
    <row r="374" ht="15.75" customHeight="1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  <c r="AC374" s="247"/>
    </row>
    <row r="375" ht="15.75" customHeight="1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  <c r="AC375" s="247"/>
    </row>
    <row r="376" ht="15.75" customHeight="1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  <c r="AC376" s="247"/>
    </row>
    <row r="377" ht="15.75" customHeight="1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  <c r="AC377" s="247"/>
    </row>
    <row r="378" ht="15.75" customHeight="1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  <c r="AC378" s="247"/>
    </row>
    <row r="379" ht="15.75" customHeight="1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  <c r="AC379" s="247"/>
    </row>
    <row r="380" ht="15.75" customHeight="1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  <c r="AC380" s="247"/>
    </row>
    <row r="381" ht="15.75" customHeight="1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  <c r="AC381" s="247"/>
    </row>
    <row r="382" ht="15.75" customHeight="1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  <c r="AC382" s="247"/>
    </row>
    <row r="383" ht="15.75" customHeight="1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  <c r="AC383" s="247"/>
    </row>
    <row r="384" ht="15.75" customHeight="1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  <c r="AC384" s="247"/>
    </row>
    <row r="385" ht="15.75" customHeight="1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  <c r="AC385" s="247"/>
    </row>
    <row r="386" ht="15.75" customHeight="1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  <c r="AC386" s="247"/>
    </row>
    <row r="387" ht="15.75" customHeight="1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  <c r="AC387" s="247"/>
    </row>
    <row r="388" ht="15.75" customHeight="1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  <c r="AC388" s="247"/>
    </row>
    <row r="389" ht="15.75" customHeight="1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  <c r="AC389" s="247"/>
    </row>
    <row r="390" ht="15.75" customHeight="1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  <c r="AC390" s="247"/>
    </row>
    <row r="391" ht="15.75" customHeight="1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  <c r="AC391" s="247"/>
    </row>
    <row r="392" ht="15.75" customHeight="1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  <c r="AB392" s="247"/>
      <c r="AC392" s="247"/>
    </row>
    <row r="393" ht="15.75" customHeight="1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  <c r="AB393" s="247"/>
      <c r="AC393" s="247"/>
    </row>
    <row r="394" ht="15.75" customHeight="1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  <c r="AC394" s="247"/>
    </row>
    <row r="395" ht="15.75" customHeight="1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  <c r="AC395" s="247"/>
    </row>
    <row r="396" ht="15.75" customHeight="1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  <c r="AC396" s="247"/>
    </row>
    <row r="397" ht="15.75" customHeight="1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  <c r="AC397" s="247"/>
    </row>
    <row r="398" ht="15.75" customHeight="1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  <c r="AB398" s="247"/>
      <c r="AC398" s="247"/>
    </row>
    <row r="399" ht="15.75" customHeight="1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  <c r="AB399" s="247"/>
      <c r="AC399" s="247"/>
    </row>
    <row r="400" ht="15.75" customHeight="1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  <c r="AB400" s="247"/>
      <c r="AC400" s="247"/>
    </row>
    <row r="401" ht="15.75" customHeight="1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  <c r="AB401" s="247"/>
      <c r="AC401" s="247"/>
    </row>
    <row r="402" ht="15.75" customHeight="1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  <c r="AB402" s="247"/>
      <c r="AC402" s="247"/>
    </row>
    <row r="403" ht="15.75" customHeight="1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  <c r="AC403" s="247"/>
    </row>
    <row r="404" ht="15.75" customHeight="1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  <c r="AC404" s="247"/>
    </row>
    <row r="405" ht="15.75" customHeight="1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  <c r="AC405" s="247"/>
    </row>
    <row r="406" ht="15.75" customHeight="1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  <c r="AB406" s="247"/>
      <c r="AC406" s="247"/>
    </row>
    <row r="407" ht="15.75" customHeight="1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  <c r="AB407" s="247"/>
      <c r="AC407" s="247"/>
    </row>
    <row r="408" ht="15.75" customHeight="1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  <c r="AC408" s="247"/>
    </row>
    <row r="409" ht="15.75" customHeight="1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  <c r="AC409" s="247"/>
    </row>
    <row r="410" ht="15.75" customHeight="1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  <c r="AC410" s="247"/>
    </row>
    <row r="411" ht="15.75" customHeight="1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  <c r="AC411" s="247"/>
    </row>
    <row r="412" ht="15.75" customHeight="1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  <c r="AB412" s="247"/>
      <c r="AC412" s="247"/>
    </row>
    <row r="413" ht="15.75" customHeight="1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  <c r="AB413" s="247"/>
      <c r="AC413" s="247"/>
    </row>
    <row r="414" ht="15.75" customHeight="1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  <c r="AB414" s="247"/>
      <c r="AC414" s="247"/>
    </row>
    <row r="415" ht="15.75" customHeight="1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  <c r="AB415" s="247"/>
      <c r="AC415" s="247"/>
    </row>
    <row r="416" ht="15.75" customHeight="1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  <c r="AB416" s="247"/>
      <c r="AC416" s="247"/>
    </row>
    <row r="417" ht="15.75" customHeight="1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  <c r="AC417" s="247"/>
    </row>
    <row r="418" ht="15.75" customHeight="1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  <c r="AC418" s="247"/>
    </row>
    <row r="419" ht="15.75" customHeight="1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  <c r="AC419" s="247"/>
    </row>
    <row r="420" ht="15.75" customHeight="1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  <c r="AB420" s="247"/>
      <c r="AC420" s="247"/>
    </row>
    <row r="421" ht="15.75" customHeight="1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  <c r="AB421" s="247"/>
      <c r="AC421" s="247"/>
    </row>
    <row r="422" ht="15.75" customHeight="1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  <c r="AC422" s="247"/>
    </row>
    <row r="423" ht="15.75" customHeight="1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  <c r="AC423" s="247"/>
    </row>
    <row r="424" ht="15.75" customHeight="1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  <c r="AC424" s="247"/>
    </row>
    <row r="425" ht="15.75" customHeight="1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  <c r="AC425" s="247"/>
    </row>
    <row r="426" ht="15.75" customHeight="1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</row>
    <row r="427" ht="15.75" customHeight="1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  <c r="AC427" s="247"/>
    </row>
    <row r="428" ht="15.75" customHeight="1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  <c r="AC428" s="247"/>
    </row>
    <row r="429" ht="15.75" customHeight="1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  <c r="AC429" s="247"/>
    </row>
    <row r="430" ht="15.75" customHeight="1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  <c r="AC430" s="247"/>
    </row>
    <row r="431" ht="15.75" customHeight="1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  <c r="AC431" s="247"/>
    </row>
    <row r="432" ht="15.75" customHeight="1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  <c r="AC432" s="247"/>
    </row>
    <row r="433" ht="15.75" customHeight="1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  <c r="AC433" s="247"/>
    </row>
    <row r="434" ht="15.75" customHeight="1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  <c r="AC434" s="247"/>
    </row>
    <row r="435" ht="15.75" customHeight="1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  <c r="AB435" s="247"/>
      <c r="AC435" s="247"/>
    </row>
    <row r="436" ht="15.75" customHeight="1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  <c r="AC436" s="247"/>
    </row>
    <row r="437" ht="15.75" customHeight="1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  <c r="AC437" s="247"/>
    </row>
    <row r="438" ht="15.75" customHeight="1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  <c r="AC438" s="247"/>
    </row>
    <row r="439" ht="15.75" customHeight="1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  <c r="AC439" s="247"/>
    </row>
    <row r="440" ht="15.75" customHeight="1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  <c r="AB440" s="247"/>
      <c r="AC440" s="247"/>
    </row>
    <row r="441" ht="15.75" customHeight="1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  <c r="AB441" s="247"/>
      <c r="AC441" s="247"/>
    </row>
    <row r="442" ht="15.75" customHeight="1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  <c r="AB442" s="247"/>
      <c r="AC442" s="247"/>
    </row>
    <row r="443" ht="15.75" customHeight="1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  <c r="AB443" s="247"/>
      <c r="AC443" s="247"/>
    </row>
    <row r="444" ht="15.75" customHeight="1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  <c r="AC444" s="247"/>
    </row>
    <row r="445" ht="15.75" customHeight="1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  <c r="AC445" s="247"/>
    </row>
    <row r="446" ht="15.75" customHeight="1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  <c r="AC446" s="247"/>
    </row>
    <row r="447" ht="15.75" customHeight="1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  <c r="AC447" s="247"/>
    </row>
    <row r="448" ht="15.75" customHeight="1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  <c r="AB448" s="247"/>
      <c r="AC448" s="247"/>
    </row>
    <row r="449" ht="15.75" customHeight="1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  <c r="AB449" s="247"/>
      <c r="AC449" s="247"/>
    </row>
    <row r="450" ht="15.75" customHeight="1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  <c r="AC450" s="247"/>
    </row>
    <row r="451" ht="15.75" customHeight="1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  <c r="AC451" s="247"/>
    </row>
    <row r="452" ht="15.75" customHeight="1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  <c r="AC452" s="247"/>
    </row>
    <row r="453" ht="15.75" customHeight="1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  <c r="AC453" s="247"/>
    </row>
    <row r="454" ht="15.75" customHeight="1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  <c r="AB454" s="247"/>
      <c r="AC454" s="247"/>
    </row>
    <row r="455" ht="15.75" customHeight="1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  <c r="AC455" s="247"/>
    </row>
    <row r="456" ht="15.75" customHeight="1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  <c r="AB456" s="247"/>
      <c r="AC456" s="247"/>
    </row>
    <row r="457" ht="15.75" customHeight="1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  <c r="AC457" s="247"/>
    </row>
    <row r="458" ht="15.75" customHeight="1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  <c r="AC458" s="247"/>
    </row>
    <row r="459" ht="15.75" customHeight="1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  <c r="AC459" s="247"/>
    </row>
    <row r="460" ht="15.75" customHeight="1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  <c r="AC460" s="247"/>
    </row>
    <row r="461" ht="15.75" customHeight="1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  <c r="AC461" s="247"/>
    </row>
    <row r="462" ht="15.75" customHeight="1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  <c r="AB462" s="247"/>
      <c r="AC462" s="247"/>
    </row>
    <row r="463" ht="15.75" customHeight="1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  <c r="AC463" s="247"/>
    </row>
    <row r="464" ht="15.75" customHeight="1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  <c r="AC464" s="247"/>
    </row>
    <row r="465" ht="15.75" customHeight="1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  <c r="AC465" s="247"/>
    </row>
    <row r="466" ht="15.75" customHeight="1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  <c r="AC466" s="247"/>
    </row>
    <row r="467" ht="15.75" customHeight="1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  <c r="AC467" s="247"/>
    </row>
    <row r="468" ht="15.75" customHeight="1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  <c r="AC468" s="247"/>
    </row>
    <row r="469" ht="15.75" customHeight="1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  <c r="AC469" s="247"/>
    </row>
    <row r="470" ht="15.75" customHeight="1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  <c r="AC470" s="247"/>
    </row>
    <row r="471" ht="15.75" customHeight="1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  <c r="AC471" s="247"/>
    </row>
    <row r="472" ht="15.75" customHeight="1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  <c r="AC472" s="247"/>
    </row>
    <row r="473" ht="15.75" customHeight="1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  <c r="AC473" s="247"/>
    </row>
    <row r="474" ht="15.75" customHeight="1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  <c r="AC474" s="247"/>
    </row>
    <row r="475" ht="15.75" customHeight="1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  <c r="AC475" s="247"/>
    </row>
    <row r="476" ht="15.75" customHeight="1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  <c r="AC476" s="247"/>
    </row>
    <row r="477" ht="15.75" customHeight="1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  <c r="AB477" s="247"/>
      <c r="AC477" s="247"/>
    </row>
    <row r="478" ht="15.75" customHeight="1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  <c r="AC478" s="247"/>
    </row>
    <row r="479" ht="15.75" customHeight="1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  <c r="AC479" s="247"/>
    </row>
    <row r="480" ht="15.75" customHeight="1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  <c r="AC480" s="247"/>
    </row>
    <row r="481" ht="15.75" customHeight="1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  <c r="AC481" s="247"/>
    </row>
    <row r="482" ht="15.75" customHeight="1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  <c r="AC482" s="247"/>
    </row>
    <row r="483" ht="15.75" customHeight="1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  <c r="AC483" s="247"/>
    </row>
    <row r="484" ht="15.75" customHeight="1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  <c r="AC484" s="247"/>
    </row>
    <row r="485" ht="15.75" customHeight="1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  <c r="AC485" s="247"/>
    </row>
    <row r="486" ht="15.75" customHeight="1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  <c r="AC486" s="247"/>
    </row>
    <row r="487" ht="15.75" customHeight="1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  <c r="AC487" s="247"/>
    </row>
    <row r="488" ht="15.75" customHeight="1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  <c r="AC488" s="247"/>
    </row>
    <row r="489" ht="15.75" customHeight="1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  <c r="AC489" s="247"/>
    </row>
    <row r="490" ht="15.75" customHeight="1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  <c r="AC490" s="247"/>
    </row>
    <row r="491" ht="15.75" customHeight="1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  <c r="AB491" s="247"/>
      <c r="AC491" s="247"/>
    </row>
    <row r="492" ht="15.75" customHeight="1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  <c r="AC492" s="247"/>
    </row>
    <row r="493" ht="15.75" customHeight="1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  <c r="AC493" s="247"/>
    </row>
    <row r="494" ht="15.75" customHeight="1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  <c r="AC494" s="247"/>
    </row>
    <row r="495" ht="15.75" customHeight="1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  <c r="AC495" s="247"/>
    </row>
    <row r="496" ht="15.75" customHeight="1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  <c r="AB496" s="247"/>
      <c r="AC496" s="247"/>
    </row>
    <row r="497" ht="15.75" customHeight="1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  <c r="AB497" s="247"/>
      <c r="AC497" s="247"/>
    </row>
    <row r="498" ht="15.75" customHeight="1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  <c r="AB498" s="247"/>
      <c r="AC498" s="247"/>
    </row>
    <row r="499" ht="15.75" customHeight="1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  <c r="AB499" s="247"/>
      <c r="AC499" s="247"/>
    </row>
    <row r="500" ht="15.75" customHeight="1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</row>
    <row r="501" ht="15.75" customHeight="1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  <c r="AC501" s="247"/>
    </row>
    <row r="502" ht="15.75" customHeight="1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  <c r="AC502" s="247"/>
    </row>
    <row r="503" ht="15.75" customHeight="1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  <c r="AC503" s="247"/>
    </row>
    <row r="504" ht="15.75" customHeight="1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  <c r="AC504" s="247"/>
    </row>
    <row r="505" ht="15.75" customHeight="1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  <c r="AC505" s="247"/>
    </row>
    <row r="506" ht="15.75" customHeight="1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</row>
    <row r="507" ht="15.75" customHeight="1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</row>
    <row r="508" ht="15.75" customHeight="1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</row>
    <row r="509" ht="15.75" customHeight="1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</row>
    <row r="510" ht="15.75" customHeight="1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</row>
    <row r="511" ht="15.75" customHeight="1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</row>
    <row r="512" ht="15.75" customHeight="1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</row>
    <row r="513" ht="15.75" customHeight="1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  <c r="AC513" s="247"/>
    </row>
    <row r="514" ht="15.75" customHeight="1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  <c r="AC514" s="247"/>
    </row>
    <row r="515" ht="15.75" customHeight="1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  <c r="AC515" s="247"/>
    </row>
    <row r="516" ht="15.75" customHeight="1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  <c r="AC516" s="247"/>
    </row>
    <row r="517" ht="15.75" customHeight="1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  <c r="AC517" s="247"/>
    </row>
    <row r="518" ht="15.75" customHeight="1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  <c r="AB518" s="247"/>
      <c r="AC518" s="247"/>
    </row>
    <row r="519" ht="15.75" customHeight="1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  <c r="AB519" s="247"/>
      <c r="AC519" s="247"/>
    </row>
    <row r="520" ht="15.75" customHeight="1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</row>
    <row r="521" ht="15.75" customHeight="1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  <c r="AC521" s="247"/>
    </row>
    <row r="522" ht="15.75" customHeight="1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  <c r="AC522" s="247"/>
    </row>
    <row r="523" ht="15.75" customHeight="1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  <c r="AC523" s="247"/>
    </row>
    <row r="524" ht="15.75" customHeight="1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  <c r="AC524" s="247"/>
    </row>
    <row r="525" ht="15.75" customHeight="1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  <c r="AC525" s="247"/>
    </row>
    <row r="526" ht="15.75" customHeight="1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</row>
    <row r="527" ht="15.75" customHeight="1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</row>
    <row r="528" ht="15.75" customHeight="1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  <c r="AC528" s="247"/>
    </row>
    <row r="529" ht="15.75" customHeight="1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  <c r="AC529" s="247"/>
    </row>
    <row r="530" ht="15.75" customHeight="1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</row>
    <row r="531" ht="15.75" customHeight="1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  <c r="AC531" s="247"/>
    </row>
    <row r="532" ht="15.75" customHeight="1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  <c r="AC532" s="247"/>
    </row>
    <row r="533" ht="15.75" customHeight="1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  <c r="AC533" s="247"/>
    </row>
    <row r="534" ht="15.75" customHeight="1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  <c r="AC534" s="247"/>
    </row>
    <row r="535" ht="15.75" customHeight="1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  <c r="AC535" s="247"/>
    </row>
    <row r="536" ht="15.75" customHeight="1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  <c r="AC536" s="247"/>
    </row>
    <row r="537" ht="15.75" customHeight="1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  <c r="AC537" s="247"/>
    </row>
    <row r="538" ht="15.75" customHeight="1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  <c r="AC538" s="247"/>
    </row>
    <row r="539" ht="15.75" customHeight="1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  <c r="AC539" s="247"/>
    </row>
    <row r="540" ht="15.75" customHeight="1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</row>
    <row r="541" ht="15.75" customHeight="1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  <c r="AC541" s="247"/>
    </row>
    <row r="542" ht="15.75" customHeight="1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  <c r="AC542" s="247"/>
    </row>
    <row r="543" ht="15.75" customHeight="1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  <c r="AC543" s="247"/>
    </row>
    <row r="544" ht="15.75" customHeight="1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  <c r="AC544" s="247"/>
    </row>
    <row r="545" ht="15.75" customHeight="1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  <c r="AC545" s="247"/>
    </row>
    <row r="546" ht="15.75" customHeight="1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  <c r="AB546" s="247"/>
      <c r="AC546" s="247"/>
    </row>
    <row r="547" ht="15.75" customHeight="1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  <c r="AB547" s="247"/>
      <c r="AC547" s="247"/>
    </row>
    <row r="548" ht="15.75" customHeight="1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  <c r="AC548" s="247"/>
    </row>
    <row r="549" ht="15.75" customHeight="1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  <c r="AC549" s="247"/>
    </row>
    <row r="550" ht="15.75" customHeight="1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  <c r="AC550" s="247"/>
    </row>
    <row r="551" ht="15.75" customHeight="1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  <c r="AC551" s="247"/>
    </row>
    <row r="552" ht="15.75" customHeight="1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  <c r="AC552" s="247"/>
    </row>
    <row r="553" ht="15.75" customHeight="1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  <c r="AC553" s="247"/>
    </row>
    <row r="554" ht="15.75" customHeight="1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  <c r="AC554" s="247"/>
    </row>
    <row r="555" ht="15.75" customHeight="1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  <c r="AC555" s="247"/>
    </row>
    <row r="556" ht="15.75" customHeight="1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  <c r="AC556" s="247"/>
    </row>
    <row r="557" ht="15.75" customHeight="1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  <c r="AC557" s="247"/>
    </row>
    <row r="558" ht="15.75" customHeight="1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  <c r="AC558" s="247"/>
    </row>
    <row r="559" ht="15.75" customHeight="1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  <c r="AC559" s="247"/>
    </row>
    <row r="560" ht="15.75" customHeight="1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  <c r="AC560" s="247"/>
    </row>
    <row r="561" ht="15.75" customHeight="1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  <c r="AC561" s="247"/>
    </row>
    <row r="562" ht="15.75" customHeight="1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</row>
    <row r="563" ht="15.75" customHeight="1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  <c r="AC563" s="247"/>
    </row>
    <row r="564" ht="15.75" customHeight="1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  <c r="AC564" s="247"/>
    </row>
    <row r="565" ht="15.75" customHeight="1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  <c r="AC565" s="247"/>
    </row>
    <row r="566" ht="15.75" customHeight="1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  <c r="AC566" s="247"/>
    </row>
    <row r="567" ht="15.75" customHeight="1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  <c r="AC567" s="247"/>
    </row>
    <row r="568" ht="15.75" customHeight="1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  <c r="AC568" s="247"/>
    </row>
    <row r="569" ht="15.75" customHeight="1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  <c r="AC569" s="247"/>
    </row>
    <row r="570" ht="15.75" customHeight="1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  <c r="AC570" s="247"/>
    </row>
    <row r="571" ht="15.75" customHeight="1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  <c r="AC571" s="247"/>
    </row>
    <row r="572" ht="15.75" customHeight="1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  <c r="AC572" s="247"/>
    </row>
    <row r="573" ht="15.75" customHeight="1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  <c r="AC573" s="247"/>
    </row>
    <row r="574" ht="15.75" customHeight="1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  <c r="AB574" s="247"/>
      <c r="AC574" s="247"/>
    </row>
    <row r="575" ht="15.75" customHeight="1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  <c r="AB575" s="247"/>
      <c r="AC575" s="247"/>
    </row>
    <row r="576" ht="15.75" customHeight="1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  <c r="AC576" s="247"/>
    </row>
    <row r="577" ht="15.75" customHeight="1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  <c r="AC577" s="247"/>
    </row>
    <row r="578" ht="15.75" customHeight="1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</row>
    <row r="579" ht="15.75" customHeight="1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</row>
    <row r="580" ht="15.75" customHeight="1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  <c r="AC580" s="247"/>
    </row>
    <row r="581" ht="15.75" customHeight="1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  <c r="AC581" s="247"/>
    </row>
    <row r="582" ht="15.75" customHeight="1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  <c r="AC582" s="247"/>
    </row>
    <row r="583" ht="15.75" customHeight="1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  <c r="AC583" s="247"/>
    </row>
    <row r="584" ht="15.75" customHeight="1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  <c r="AC584" s="247"/>
    </row>
    <row r="585" ht="15.75" customHeight="1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  <c r="AC585" s="247"/>
    </row>
    <row r="586" ht="15.75" customHeight="1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  <c r="AC586" s="247"/>
    </row>
    <row r="587" ht="15.75" customHeight="1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  <c r="AC587" s="247"/>
    </row>
    <row r="588" ht="15.75" customHeight="1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  <c r="AB588" s="247"/>
      <c r="AC588" s="247"/>
    </row>
    <row r="589" ht="15.75" customHeight="1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  <c r="AB589" s="247"/>
      <c r="AC589" s="247"/>
    </row>
    <row r="590" ht="15.75" customHeight="1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  <c r="AC590" s="247"/>
    </row>
    <row r="591" ht="15.75" customHeight="1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  <c r="AC591" s="247"/>
    </row>
    <row r="592" ht="15.75" customHeight="1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  <c r="AC592" s="247"/>
    </row>
    <row r="593" ht="15.75" customHeight="1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  <c r="AC593" s="247"/>
    </row>
    <row r="594" ht="15.75" customHeight="1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  <c r="AC594" s="247"/>
    </row>
    <row r="595" ht="15.75" customHeight="1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  <c r="AC595" s="247"/>
    </row>
    <row r="596" ht="15.75" customHeight="1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  <c r="AC596" s="247"/>
    </row>
    <row r="597" ht="15.75" customHeight="1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  <c r="AC597" s="247"/>
    </row>
    <row r="598" ht="15.75" customHeight="1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  <c r="AC598" s="247"/>
    </row>
    <row r="599" ht="15.75" customHeight="1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  <c r="AC599" s="247"/>
    </row>
    <row r="600" ht="15.75" customHeight="1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  <c r="AC600" s="247"/>
    </row>
    <row r="601" ht="15.75" customHeight="1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  <c r="AC601" s="247"/>
    </row>
    <row r="602" ht="15.75" customHeight="1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  <c r="AC602" s="247"/>
    </row>
    <row r="603" ht="15.75" customHeight="1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  <c r="AB603" s="247"/>
      <c r="AC603" s="247"/>
    </row>
    <row r="604" ht="15.75" customHeight="1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  <c r="AC604" s="247"/>
    </row>
    <row r="605" ht="15.75" customHeight="1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  <c r="AC605" s="247"/>
    </row>
    <row r="606" ht="15.75" customHeight="1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  <c r="AC606" s="247"/>
    </row>
    <row r="607" ht="15.75" customHeight="1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  <c r="AC607" s="247"/>
    </row>
    <row r="608" ht="15.75" customHeight="1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  <c r="AC608" s="247"/>
    </row>
    <row r="609" ht="15.75" customHeight="1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  <c r="AC609" s="247"/>
    </row>
    <row r="610" ht="15.75" customHeight="1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  <c r="AC610" s="247"/>
    </row>
    <row r="611" ht="15.75" customHeight="1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  <c r="AC611" s="247"/>
    </row>
    <row r="612" ht="15.75" customHeight="1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  <c r="AC612" s="247"/>
    </row>
    <row r="613" ht="15.75" customHeight="1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  <c r="AC613" s="247"/>
    </row>
    <row r="614" ht="15.75" customHeight="1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  <c r="AC614" s="247"/>
    </row>
    <row r="615" ht="15.75" customHeight="1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  <c r="AC615" s="247"/>
    </row>
    <row r="616" ht="15.75" customHeight="1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  <c r="AC616" s="247"/>
    </row>
    <row r="617" ht="15.75" customHeight="1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  <c r="AC617" s="247"/>
    </row>
    <row r="618" ht="15.75" customHeight="1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  <c r="AC618" s="247"/>
    </row>
    <row r="619" ht="15.75" customHeight="1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  <c r="AC619" s="247"/>
    </row>
    <row r="620" ht="15.75" customHeight="1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  <c r="AC620" s="247"/>
    </row>
    <row r="621" ht="15.75" customHeight="1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  <c r="AC621" s="247"/>
    </row>
    <row r="622" ht="15.75" customHeight="1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  <c r="AB622" s="247"/>
      <c r="AC622" s="247"/>
    </row>
    <row r="623" ht="15.75" customHeight="1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  <c r="AB623" s="247"/>
      <c r="AC623" s="247"/>
    </row>
    <row r="624" ht="15.75" customHeight="1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  <c r="AB624" s="247"/>
      <c r="AC624" s="247"/>
    </row>
    <row r="625" ht="15.75" customHeight="1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  <c r="AB625" s="247"/>
      <c r="AC625" s="247"/>
    </row>
    <row r="626" ht="15.75" customHeight="1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  <c r="AB626" s="247"/>
      <c r="AC626" s="247"/>
    </row>
    <row r="627" ht="15.75" customHeight="1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  <c r="AC627" s="247"/>
    </row>
    <row r="628" ht="15.75" customHeight="1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  <c r="AC628" s="247"/>
    </row>
    <row r="629" ht="15.75" customHeight="1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  <c r="AC629" s="247"/>
    </row>
    <row r="630" ht="15.75" customHeight="1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  <c r="AB630" s="247"/>
      <c r="AC630" s="247"/>
    </row>
    <row r="631" ht="15.75" customHeight="1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  <c r="AB631" s="247"/>
      <c r="AC631" s="247"/>
    </row>
    <row r="632" ht="15.75" customHeight="1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  <c r="AC632" s="247"/>
    </row>
    <row r="633" ht="15.75" customHeight="1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  <c r="AC633" s="247"/>
    </row>
    <row r="634" ht="15.75" customHeight="1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  <c r="AC634" s="247"/>
    </row>
    <row r="635" ht="15.75" customHeight="1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  <c r="AC635" s="247"/>
    </row>
    <row r="636" ht="15.75" customHeight="1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  <c r="AC636" s="247"/>
    </row>
    <row r="637" ht="15.75" customHeight="1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  <c r="AC637" s="247"/>
    </row>
    <row r="638" ht="15.75" customHeight="1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</row>
    <row r="639" ht="15.75" customHeight="1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  <c r="AC639" s="247"/>
    </row>
    <row r="640" ht="15.75" customHeight="1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  <c r="AC640" s="247"/>
    </row>
    <row r="641" ht="15.75" customHeight="1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  <c r="AC641" s="247"/>
    </row>
    <row r="642" ht="15.75" customHeight="1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  <c r="AC642" s="247"/>
    </row>
    <row r="643" ht="15.75" customHeight="1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  <c r="AC643" s="247"/>
    </row>
    <row r="644" ht="15.75" customHeight="1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  <c r="AB644" s="247"/>
      <c r="AC644" s="247"/>
    </row>
    <row r="645" ht="15.75" customHeight="1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  <c r="AB645" s="247"/>
      <c r="AC645" s="247"/>
    </row>
    <row r="646" ht="15.75" customHeight="1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  <c r="AC646" s="247"/>
    </row>
    <row r="647" ht="15.75" customHeight="1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  <c r="AC647" s="247"/>
    </row>
    <row r="648" ht="15.75" customHeight="1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  <c r="AC648" s="247"/>
    </row>
    <row r="649" ht="15.75" customHeight="1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  <c r="AC649" s="247"/>
    </row>
    <row r="650" ht="15.75" customHeight="1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  <c r="AB650" s="247"/>
      <c r="AC650" s="247"/>
    </row>
    <row r="651" ht="15.75" customHeight="1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  <c r="AB651" s="247"/>
      <c r="AC651" s="247"/>
    </row>
    <row r="652" ht="15.75" customHeight="1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  <c r="AB652" s="247"/>
      <c r="AC652" s="247"/>
    </row>
    <row r="653" ht="15.75" customHeight="1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  <c r="AC653" s="247"/>
    </row>
    <row r="654" ht="15.75" customHeight="1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  <c r="AC654" s="247"/>
    </row>
    <row r="655" ht="15.75" customHeight="1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  <c r="AC655" s="247"/>
    </row>
    <row r="656" ht="15.75" customHeight="1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  <c r="AC656" s="247"/>
    </row>
    <row r="657" ht="15.75" customHeight="1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  <c r="AC657" s="247"/>
    </row>
    <row r="658" ht="15.75" customHeight="1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  <c r="AC658" s="247"/>
    </row>
    <row r="659" ht="15.75" customHeight="1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  <c r="AB659" s="247"/>
      <c r="AC659" s="247"/>
    </row>
    <row r="660" ht="15.75" customHeight="1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  <c r="AC660" s="247"/>
    </row>
    <row r="661" ht="15.75" customHeight="1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  <c r="AC661" s="247"/>
    </row>
    <row r="662" ht="15.75" customHeight="1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  <c r="AC662" s="247"/>
    </row>
    <row r="663" ht="15.75" customHeight="1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  <c r="AC663" s="247"/>
    </row>
    <row r="664" ht="15.75" customHeight="1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  <c r="AC664" s="247"/>
    </row>
    <row r="665" ht="15.75" customHeight="1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  <c r="AC665" s="247"/>
    </row>
    <row r="666" ht="15.75" customHeight="1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  <c r="AC666" s="247"/>
    </row>
    <row r="667" ht="15.75" customHeight="1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  <c r="AC667" s="247"/>
    </row>
    <row r="668" ht="15.75" customHeight="1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  <c r="AC668" s="247"/>
    </row>
    <row r="669" ht="15.75" customHeight="1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  <c r="AC669" s="247"/>
    </row>
    <row r="670" ht="15.75" customHeight="1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  <c r="AC670" s="247"/>
    </row>
    <row r="671" ht="15.75" customHeight="1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  <c r="AC671" s="247"/>
    </row>
    <row r="672" ht="15.75" customHeight="1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  <c r="AB672" s="247"/>
      <c r="AC672" s="247"/>
    </row>
    <row r="673" ht="15.75" customHeight="1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  <c r="AB673" s="247"/>
      <c r="AC673" s="247"/>
    </row>
    <row r="674" ht="15.75" customHeight="1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  <c r="AC674" s="247"/>
    </row>
    <row r="675" ht="15.75" customHeight="1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  <c r="AC675" s="247"/>
    </row>
    <row r="676" ht="15.75" customHeight="1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  <c r="AC676" s="247"/>
    </row>
    <row r="677" ht="15.75" customHeight="1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  <c r="AC677" s="247"/>
    </row>
    <row r="678" ht="15.75" customHeight="1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  <c r="AB678" s="247"/>
      <c r="AC678" s="247"/>
    </row>
    <row r="679" ht="15.75" customHeight="1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  <c r="AB679" s="247"/>
      <c r="AC679" s="247"/>
    </row>
    <row r="680" ht="15.75" customHeight="1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  <c r="AC680" s="247"/>
    </row>
    <row r="681" ht="15.75" customHeight="1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  <c r="AC681" s="247"/>
    </row>
    <row r="682" ht="15.75" customHeight="1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  <c r="AC682" s="247"/>
    </row>
    <row r="683" ht="15.75" customHeight="1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  <c r="AC683" s="247"/>
    </row>
    <row r="684" ht="15.75" customHeight="1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  <c r="AC684" s="247"/>
    </row>
    <row r="685" ht="15.75" customHeight="1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  <c r="AC685" s="247"/>
    </row>
    <row r="686" ht="15.75" customHeight="1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  <c r="AC686" s="247"/>
    </row>
    <row r="687" ht="15.75" customHeight="1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  <c r="AB687" s="247"/>
      <c r="AC687" s="247"/>
    </row>
    <row r="688" ht="15.75" customHeight="1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  <c r="AC688" s="247"/>
    </row>
    <row r="689" ht="15.75" customHeight="1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  <c r="AC689" s="247"/>
    </row>
    <row r="690" ht="15.75" customHeight="1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  <c r="AC690" s="247"/>
    </row>
    <row r="691" ht="15.75" customHeight="1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  <c r="AC691" s="247"/>
    </row>
    <row r="692" ht="15.75" customHeight="1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  <c r="AB692" s="247"/>
      <c r="AC692" s="247"/>
    </row>
    <row r="693" ht="15.75" customHeight="1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  <c r="AB693" s="247"/>
      <c r="AC693" s="247"/>
    </row>
    <row r="694" ht="15.75" customHeight="1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  <c r="AB694" s="247"/>
      <c r="AC694" s="247"/>
    </row>
    <row r="695" ht="15.75" customHeight="1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  <c r="AB695" s="247"/>
      <c r="AC695" s="247"/>
    </row>
    <row r="696" ht="15.75" customHeight="1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  <c r="AB696" s="247"/>
      <c r="AC696" s="247"/>
    </row>
    <row r="697" ht="15.75" customHeight="1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  <c r="AC697" s="247"/>
    </row>
    <row r="698" ht="15.75" customHeight="1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  <c r="AC698" s="247"/>
    </row>
    <row r="699" ht="15.75" customHeight="1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  <c r="AC699" s="247"/>
    </row>
    <row r="700" ht="15.75" customHeight="1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  <c r="AB700" s="247"/>
      <c r="AC700" s="247"/>
    </row>
    <row r="701" ht="15.75" customHeight="1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  <c r="AB701" s="247"/>
      <c r="AC701" s="247"/>
    </row>
    <row r="702" ht="15.75" customHeight="1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  <c r="AB702" s="247"/>
      <c r="AC702" s="247"/>
    </row>
    <row r="703" ht="15.75" customHeight="1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  <c r="AB703" s="247"/>
      <c r="AC703" s="247"/>
    </row>
    <row r="704" ht="15.75" customHeight="1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  <c r="AB704" s="247"/>
      <c r="AC704" s="247"/>
    </row>
    <row r="705" ht="15.75" customHeight="1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  <c r="AC705" s="247"/>
    </row>
    <row r="706" ht="15.75" customHeight="1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  <c r="AB706" s="247"/>
      <c r="AC706" s="247"/>
    </row>
    <row r="707" ht="15.75" customHeight="1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  <c r="AB707" s="247"/>
      <c r="AC707" s="247"/>
    </row>
    <row r="708" ht="15.75" customHeight="1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  <c r="AB708" s="247"/>
      <c r="AC708" s="247"/>
    </row>
    <row r="709" ht="15.75" customHeight="1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  <c r="AB709" s="247"/>
      <c r="AC709" s="247"/>
    </row>
    <row r="710" ht="15.75" customHeight="1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  <c r="AC710" s="247"/>
    </row>
    <row r="711" ht="15.75" customHeight="1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  <c r="AB711" s="247"/>
      <c r="AC711" s="247"/>
    </row>
    <row r="712" ht="15.75" customHeight="1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  <c r="AB712" s="247"/>
      <c r="AC712" s="247"/>
    </row>
    <row r="713" ht="15.75" customHeight="1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  <c r="AB713" s="247"/>
      <c r="AC713" s="247"/>
    </row>
    <row r="714" ht="15.75" customHeight="1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  <c r="AB714" s="247"/>
      <c r="AC714" s="247"/>
    </row>
    <row r="715" ht="15.75" customHeight="1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  <c r="AB715" s="247"/>
      <c r="AC715" s="247"/>
    </row>
    <row r="716" ht="15.75" customHeight="1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  <c r="AB716" s="247"/>
      <c r="AC716" s="247"/>
    </row>
    <row r="717" ht="15.75" customHeight="1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  <c r="AC717" s="247"/>
    </row>
    <row r="718" ht="15.75" customHeight="1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  <c r="AC718" s="247"/>
    </row>
    <row r="719" ht="15.75" customHeight="1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  <c r="AC719" s="247"/>
    </row>
    <row r="720" ht="15.75" customHeight="1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  <c r="AC720" s="247"/>
    </row>
    <row r="721" ht="15.75" customHeight="1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  <c r="AC721" s="247"/>
    </row>
    <row r="722" ht="15.75" customHeight="1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  <c r="AC722" s="247"/>
    </row>
    <row r="723" ht="15.75" customHeight="1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  <c r="AB723" s="247"/>
      <c r="AC723" s="247"/>
    </row>
    <row r="724" ht="15.75" customHeight="1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  <c r="AB724" s="247"/>
      <c r="AC724" s="247"/>
    </row>
    <row r="725" ht="15.75" customHeight="1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  <c r="AB725" s="247"/>
      <c r="AC725" s="247"/>
    </row>
    <row r="726" ht="15.75" customHeight="1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  <c r="AB726" s="247"/>
      <c r="AC726" s="247"/>
    </row>
    <row r="727" ht="15.75" customHeight="1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  <c r="AB727" s="247"/>
      <c r="AC727" s="247"/>
    </row>
    <row r="728" ht="15.75" customHeight="1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  <c r="AB728" s="247"/>
      <c r="AC728" s="247"/>
    </row>
    <row r="729" ht="15.75" customHeight="1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  <c r="AB729" s="247"/>
      <c r="AC729" s="247"/>
    </row>
    <row r="730" ht="15.75" customHeight="1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  <c r="AB730" s="247"/>
      <c r="AC730" s="247"/>
    </row>
    <row r="731" ht="15.75" customHeight="1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  <c r="AB731" s="247"/>
      <c r="AC731" s="247"/>
    </row>
    <row r="732" ht="15.75" customHeight="1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  <c r="AB732" s="247"/>
      <c r="AC732" s="247"/>
    </row>
    <row r="733" ht="15.75" customHeight="1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  <c r="AB733" s="247"/>
      <c r="AC733" s="247"/>
    </row>
    <row r="734" ht="15.75" customHeight="1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  <c r="AB734" s="247"/>
      <c r="AC734" s="247"/>
    </row>
    <row r="735" ht="15.75" customHeight="1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  <c r="AB735" s="247"/>
      <c r="AC735" s="247"/>
    </row>
    <row r="736" ht="15.75" customHeight="1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  <c r="AB736" s="247"/>
      <c r="AC736" s="247"/>
    </row>
    <row r="737" ht="15.75" customHeight="1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  <c r="AB737" s="247"/>
      <c r="AC737" s="247"/>
    </row>
    <row r="738" ht="15.75" customHeight="1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  <c r="AB738" s="247"/>
      <c r="AC738" s="247"/>
    </row>
    <row r="739" ht="15.75" customHeight="1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  <c r="AB739" s="247"/>
      <c r="AC739" s="247"/>
    </row>
    <row r="740" ht="15.75" customHeight="1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  <c r="AB740" s="247"/>
      <c r="AC740" s="247"/>
    </row>
    <row r="741" ht="15.75" customHeight="1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  <c r="AB741" s="247"/>
      <c r="AC741" s="247"/>
    </row>
    <row r="742" ht="15.75" customHeight="1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  <c r="AC742" s="247"/>
    </row>
    <row r="743" ht="15.75" customHeight="1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  <c r="AB743" s="247"/>
      <c r="AC743" s="247"/>
    </row>
    <row r="744" ht="15.75" customHeight="1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  <c r="AB744" s="247"/>
      <c r="AC744" s="247"/>
    </row>
    <row r="745" ht="15.75" customHeight="1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  <c r="AB745" s="247"/>
      <c r="AC745" s="247"/>
    </row>
    <row r="746" ht="15.75" customHeight="1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  <c r="AB746" s="247"/>
      <c r="AC746" s="247"/>
    </row>
    <row r="747" ht="15.75" customHeight="1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  <c r="AC747" s="247"/>
    </row>
    <row r="748" ht="15.75" customHeight="1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  <c r="AB748" s="247"/>
      <c r="AC748" s="247"/>
    </row>
    <row r="749" ht="15.75" customHeight="1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  <c r="AB749" s="247"/>
      <c r="AC749" s="247"/>
    </row>
    <row r="750" ht="15.75" customHeight="1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  <c r="AB750" s="247"/>
      <c r="AC750" s="247"/>
    </row>
    <row r="751" ht="15.75" customHeight="1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  <c r="AB751" s="247"/>
      <c r="AC751" s="247"/>
    </row>
    <row r="752" ht="15.75" customHeight="1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  <c r="AB752" s="247"/>
      <c r="AC752" s="247"/>
    </row>
    <row r="753" ht="15.75" customHeight="1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  <c r="AB753" s="247"/>
      <c r="AC753" s="247"/>
    </row>
    <row r="754" ht="15.75" customHeight="1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  <c r="AB754" s="247"/>
      <c r="AC754" s="247"/>
    </row>
    <row r="755" ht="15.75" customHeight="1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  <c r="AB755" s="247"/>
      <c r="AC755" s="247"/>
    </row>
    <row r="756" ht="15.75" customHeight="1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  <c r="AB756" s="247"/>
      <c r="AC756" s="247"/>
    </row>
    <row r="757" ht="15.75" customHeight="1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  <c r="AB757" s="247"/>
      <c r="AC757" s="247"/>
    </row>
    <row r="758" ht="15.75" customHeight="1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  <c r="AB758" s="247"/>
      <c r="AC758" s="247"/>
    </row>
    <row r="759" ht="15.75" customHeight="1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  <c r="AB759" s="247"/>
      <c r="AC759" s="247"/>
    </row>
    <row r="760" ht="15.75" customHeight="1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  <c r="AB760" s="247"/>
      <c r="AC760" s="247"/>
    </row>
    <row r="761" ht="15.75" customHeight="1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  <c r="AB761" s="247"/>
      <c r="AC761" s="247"/>
    </row>
    <row r="762" ht="15.75" customHeight="1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  <c r="AB762" s="247"/>
      <c r="AC762" s="247"/>
    </row>
    <row r="763" ht="15.75" customHeight="1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  <c r="AB763" s="247"/>
      <c r="AC763" s="247"/>
    </row>
    <row r="764" ht="15.75" customHeight="1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  <c r="AB764" s="247"/>
      <c r="AC764" s="247"/>
    </row>
    <row r="765" ht="15.75" customHeight="1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  <c r="AB765" s="247"/>
      <c r="AC765" s="247"/>
    </row>
    <row r="766" ht="15.75" customHeight="1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  <c r="AB766" s="247"/>
      <c r="AC766" s="247"/>
    </row>
    <row r="767" ht="15.75" customHeight="1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  <c r="AB767" s="247"/>
      <c r="AC767" s="247"/>
    </row>
    <row r="768" ht="15.75" customHeight="1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  <c r="AB768" s="247"/>
      <c r="AC768" s="247"/>
    </row>
    <row r="769" ht="15.75" customHeight="1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  <c r="AB769" s="247"/>
      <c r="AC769" s="247"/>
    </row>
    <row r="770" ht="15.75" customHeight="1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  <c r="AB770" s="247"/>
      <c r="AC770" s="247"/>
    </row>
    <row r="771" ht="15.75" customHeight="1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  <c r="AB771" s="247"/>
      <c r="AC771" s="247"/>
    </row>
    <row r="772" ht="15.75" customHeight="1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  <c r="AB772" s="247"/>
      <c r="AC772" s="247"/>
    </row>
    <row r="773" ht="15.75" customHeight="1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  <c r="AB773" s="247"/>
      <c r="AC773" s="247"/>
    </row>
    <row r="774" ht="15.75" customHeight="1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  <c r="AB774" s="247"/>
      <c r="AC774" s="247"/>
    </row>
    <row r="775" ht="15.75" customHeight="1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  <c r="AB775" s="247"/>
      <c r="AC775" s="247"/>
    </row>
    <row r="776" ht="15.75" customHeight="1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  <c r="AB776" s="247"/>
      <c r="AC776" s="247"/>
    </row>
    <row r="777" ht="15.75" customHeight="1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  <c r="AB777" s="247"/>
      <c r="AC777" s="247"/>
    </row>
    <row r="778" ht="15.75" customHeight="1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  <c r="AB778" s="247"/>
      <c r="AC778" s="247"/>
    </row>
    <row r="779" ht="15.75" customHeight="1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  <c r="AB779" s="247"/>
      <c r="AC779" s="247"/>
    </row>
    <row r="780" ht="15.75" customHeight="1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  <c r="AB780" s="247"/>
      <c r="AC780" s="247"/>
    </row>
    <row r="781" ht="15.75" customHeight="1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  <c r="AB781" s="247"/>
      <c r="AC781" s="247"/>
    </row>
    <row r="782" ht="15.75" customHeight="1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  <c r="AB782" s="247"/>
      <c r="AC782" s="247"/>
    </row>
    <row r="783" ht="15.75" customHeight="1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  <c r="AB783" s="247"/>
      <c r="AC783" s="247"/>
    </row>
    <row r="784" ht="15.75" customHeight="1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  <c r="AB784" s="247"/>
      <c r="AC784" s="247"/>
    </row>
    <row r="785" ht="15.75" customHeight="1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  <c r="AB785" s="247"/>
      <c r="AC785" s="247"/>
    </row>
    <row r="786" ht="15.75" customHeight="1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  <c r="AB786" s="247"/>
      <c r="AC786" s="247"/>
    </row>
    <row r="787" ht="15.75" customHeight="1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  <c r="AB787" s="247"/>
      <c r="AC787" s="247"/>
    </row>
    <row r="788" ht="15.75" customHeight="1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  <c r="AB788" s="247"/>
      <c r="AC788" s="247"/>
    </row>
    <row r="789" ht="15.75" customHeight="1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  <c r="AB789" s="247"/>
      <c r="AC789" s="247"/>
    </row>
    <row r="790" ht="15.75" customHeight="1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  <c r="AB790" s="247"/>
      <c r="AC790" s="247"/>
    </row>
    <row r="791" ht="15.75" customHeight="1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  <c r="AB791" s="247"/>
      <c r="AC791" s="247"/>
    </row>
    <row r="792" ht="15.75" customHeight="1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  <c r="AB792" s="247"/>
      <c r="AC792" s="247"/>
    </row>
    <row r="793" ht="15.75" customHeight="1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  <c r="AB793" s="247"/>
      <c r="AC793" s="247"/>
    </row>
    <row r="794" ht="15.75" customHeight="1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  <c r="AB794" s="247"/>
      <c r="AC794" s="247"/>
    </row>
    <row r="795" ht="15.75" customHeight="1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  <c r="AB795" s="247"/>
      <c r="AC795" s="247"/>
    </row>
    <row r="796" ht="15.75" customHeight="1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  <c r="AB796" s="247"/>
      <c r="AC796" s="247"/>
    </row>
    <row r="797" ht="15.75" customHeight="1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  <c r="AB797" s="247"/>
      <c r="AC797" s="247"/>
    </row>
    <row r="798" ht="15.75" customHeight="1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  <c r="AC798" s="247"/>
    </row>
    <row r="799" ht="15.75" customHeight="1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  <c r="AB799" s="247"/>
      <c r="AC799" s="247"/>
    </row>
    <row r="800" ht="15.75" customHeight="1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  <c r="AB800" s="247"/>
      <c r="AC800" s="247"/>
    </row>
    <row r="801" ht="15.75" customHeight="1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  <c r="AB801" s="247"/>
      <c r="AC801" s="247"/>
    </row>
    <row r="802" ht="15.75" customHeight="1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  <c r="AB802" s="247"/>
      <c r="AC802" s="247"/>
    </row>
    <row r="803" ht="15.75" customHeight="1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  <c r="AB803" s="247"/>
      <c r="AC803" s="247"/>
    </row>
    <row r="804" ht="15.75" customHeight="1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  <c r="AB804" s="247"/>
      <c r="AC804" s="247"/>
    </row>
    <row r="805" ht="15.75" customHeight="1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  <c r="AB805" s="247"/>
      <c r="AC805" s="247"/>
    </row>
    <row r="806" ht="15.75" customHeight="1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  <c r="AB806" s="247"/>
      <c r="AC806" s="247"/>
    </row>
    <row r="807" ht="15.75" customHeight="1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  <c r="AB807" s="247"/>
      <c r="AC807" s="247"/>
    </row>
    <row r="808" ht="15.75" customHeight="1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  <c r="AB808" s="247"/>
      <c r="AC808" s="247"/>
    </row>
    <row r="809" ht="15.75" customHeight="1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  <c r="AB809" s="247"/>
      <c r="AC809" s="247"/>
    </row>
    <row r="810" ht="15.75" customHeight="1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  <c r="AC810" s="247"/>
    </row>
    <row r="811" ht="15.75" customHeight="1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  <c r="AC811" s="247"/>
    </row>
    <row r="812" ht="15.75" customHeight="1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  <c r="AC812" s="247"/>
    </row>
    <row r="813" ht="15.75" customHeight="1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  <c r="AC813" s="247"/>
    </row>
    <row r="814" ht="15.75" customHeight="1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  <c r="AC814" s="247"/>
    </row>
    <row r="815" ht="15.75" customHeight="1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  <c r="AC815" s="247"/>
    </row>
    <row r="816" ht="15.75" customHeight="1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  <c r="AB816" s="247"/>
      <c r="AC816" s="247"/>
    </row>
    <row r="817" ht="15.75" customHeight="1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  <c r="AB817" s="247"/>
      <c r="AC817" s="247"/>
    </row>
    <row r="818" ht="15.75" customHeight="1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  <c r="AB818" s="247"/>
      <c r="AC818" s="247"/>
    </row>
    <row r="819" ht="15.75" customHeight="1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  <c r="AB819" s="247"/>
      <c r="AC819" s="247"/>
    </row>
    <row r="820" ht="15.75" customHeight="1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  <c r="AB820" s="247"/>
      <c r="AC820" s="247"/>
    </row>
    <row r="821" ht="15.75" customHeight="1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  <c r="AB821" s="247"/>
      <c r="AC821" s="247"/>
    </row>
    <row r="822" ht="15.75" customHeight="1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  <c r="AB822" s="247"/>
      <c r="AC822" s="247"/>
    </row>
    <row r="823" ht="15.75" customHeight="1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  <c r="AB823" s="247"/>
      <c r="AC823" s="247"/>
    </row>
    <row r="824" ht="15.75" customHeight="1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  <c r="AB824" s="247"/>
      <c r="AC824" s="247"/>
    </row>
    <row r="825" ht="15.75" customHeight="1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  <c r="AB825" s="247"/>
      <c r="AC825" s="247"/>
    </row>
    <row r="826" ht="15.75" customHeight="1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  <c r="AB826" s="247"/>
      <c r="AC826" s="247"/>
    </row>
    <row r="827" ht="15.75" customHeight="1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  <c r="AC827" s="247"/>
    </row>
    <row r="828" ht="15.75" customHeight="1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  <c r="AC828" s="247"/>
    </row>
    <row r="829" ht="15.75" customHeight="1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  <c r="AB829" s="247"/>
      <c r="AC829" s="247"/>
    </row>
    <row r="830" ht="15.75" customHeight="1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  <c r="AB830" s="247"/>
      <c r="AC830" s="247"/>
    </row>
    <row r="831" ht="15.75" customHeight="1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  <c r="AC831" s="247"/>
    </row>
    <row r="832" ht="15.75" customHeight="1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  <c r="AC832" s="247"/>
    </row>
    <row r="833" ht="15.75" customHeight="1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  <c r="AB833" s="247"/>
      <c r="AC833" s="247"/>
    </row>
    <row r="834" ht="15.75" customHeight="1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  <c r="AB834" s="247"/>
      <c r="AC834" s="247"/>
    </row>
    <row r="835" ht="15.75" customHeight="1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  <c r="AB835" s="247"/>
      <c r="AC835" s="247"/>
    </row>
    <row r="836" ht="15.75" customHeight="1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  <c r="AB836" s="247"/>
      <c r="AC836" s="247"/>
    </row>
    <row r="837" ht="15.75" customHeight="1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  <c r="AB837" s="247"/>
      <c r="AC837" s="247"/>
    </row>
    <row r="838" ht="15.75" customHeight="1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  <c r="AB838" s="247"/>
      <c r="AC838" s="247"/>
    </row>
    <row r="839" ht="15.75" customHeight="1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  <c r="AB839" s="247"/>
      <c r="AC839" s="247"/>
    </row>
    <row r="840" ht="15.75" customHeight="1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  <c r="AB840" s="247"/>
      <c r="AC840" s="247"/>
    </row>
    <row r="841" ht="15.75" customHeight="1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  <c r="AB841" s="247"/>
      <c r="AC841" s="247"/>
    </row>
    <row r="842" ht="15.75" customHeight="1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  <c r="AB842" s="247"/>
      <c r="AC842" s="247"/>
    </row>
    <row r="843" ht="15.75" customHeight="1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  <c r="AB843" s="247"/>
      <c r="AC843" s="247"/>
    </row>
    <row r="844" ht="15.75" customHeight="1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  <c r="AB844" s="247"/>
      <c r="AC844" s="247"/>
    </row>
    <row r="845" ht="15.75" customHeight="1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  <c r="AB845" s="247"/>
      <c r="AC845" s="247"/>
    </row>
    <row r="846" ht="15.75" customHeight="1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  <c r="AB846" s="247"/>
      <c r="AC846" s="247"/>
    </row>
    <row r="847" ht="15.75" customHeight="1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  <c r="AC847" s="247"/>
    </row>
    <row r="848" ht="15.75" customHeight="1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  <c r="AC848" s="247"/>
    </row>
    <row r="849" ht="15.75" customHeight="1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  <c r="AC849" s="247"/>
    </row>
    <row r="850" ht="15.75" customHeight="1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  <c r="AC850" s="247"/>
    </row>
    <row r="851" ht="15.75" customHeight="1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  <c r="AC851" s="247"/>
    </row>
    <row r="852" ht="15.75" customHeight="1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  <c r="AC852" s="247"/>
    </row>
    <row r="853" ht="15.75" customHeight="1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  <c r="AB853" s="247"/>
      <c r="AC853" s="247"/>
    </row>
    <row r="854" ht="15.75" customHeight="1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  <c r="AB854" s="247"/>
      <c r="AC854" s="247"/>
    </row>
    <row r="855" ht="15.75" customHeight="1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  <c r="AB855" s="247"/>
      <c r="AC855" s="247"/>
    </row>
    <row r="856" ht="15.75" customHeight="1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  <c r="AB856" s="247"/>
      <c r="AC856" s="247"/>
    </row>
    <row r="857" ht="15.75" customHeight="1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  <c r="AB857" s="247"/>
      <c r="AC857" s="247"/>
    </row>
    <row r="858" ht="15.75" customHeight="1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  <c r="AB858" s="247"/>
      <c r="AC858" s="247"/>
    </row>
    <row r="859" ht="15.75" customHeight="1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  <c r="AB859" s="247"/>
      <c r="AC859" s="247"/>
    </row>
    <row r="860" ht="15.75" customHeight="1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  <c r="AB860" s="247"/>
      <c r="AC860" s="247"/>
    </row>
    <row r="861" ht="15.75" customHeight="1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  <c r="AB861" s="247"/>
      <c r="AC861" s="247"/>
    </row>
    <row r="862" ht="15.75" customHeight="1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  <c r="AB862" s="247"/>
      <c r="AC862" s="247"/>
    </row>
    <row r="863" ht="15.75" customHeight="1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  <c r="AB863" s="247"/>
      <c r="AC863" s="247"/>
    </row>
    <row r="864" ht="15.75" customHeight="1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  <c r="AC864" s="247"/>
    </row>
    <row r="865" ht="15.75" customHeight="1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  <c r="AC865" s="247"/>
    </row>
    <row r="866" ht="15.75" customHeight="1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  <c r="AB866" s="247"/>
      <c r="AC866" s="247"/>
    </row>
    <row r="867" ht="15.75" customHeight="1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  <c r="AB867" s="247"/>
      <c r="AC867" s="247"/>
    </row>
    <row r="868" ht="15.75" customHeight="1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  <c r="AC868" s="247"/>
    </row>
    <row r="869" ht="15.75" customHeight="1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  <c r="AC869" s="247"/>
    </row>
    <row r="870" ht="15.75" customHeight="1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  <c r="AB870" s="247"/>
      <c r="AC870" s="247"/>
    </row>
    <row r="871" ht="15.75" customHeight="1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  <c r="AB871" s="247"/>
      <c r="AC871" s="247"/>
    </row>
    <row r="872" ht="15.75" customHeight="1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  <c r="AB872" s="247"/>
      <c r="AC872" s="247"/>
    </row>
    <row r="873" ht="15.75" customHeight="1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  <c r="AB873" s="247"/>
      <c r="AC873" s="247"/>
    </row>
    <row r="874" ht="15.75" customHeight="1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  <c r="AB874" s="247"/>
      <c r="AC874" s="247"/>
    </row>
    <row r="875" ht="15.75" customHeight="1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  <c r="AB875" s="247"/>
      <c r="AC875" s="247"/>
    </row>
    <row r="876" ht="15.75" customHeight="1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  <c r="AB876" s="247"/>
      <c r="AC876" s="247"/>
    </row>
    <row r="877" ht="15.75" customHeight="1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  <c r="AB877" s="247"/>
      <c r="AC877" s="247"/>
    </row>
    <row r="878" ht="15.75" customHeight="1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  <c r="AB878" s="247"/>
      <c r="AC878" s="247"/>
    </row>
    <row r="879" ht="15.75" customHeight="1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  <c r="AB879" s="247"/>
      <c r="AC879" s="247"/>
    </row>
    <row r="880" ht="15.75" customHeight="1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  <c r="AB880" s="247"/>
      <c r="AC880" s="247"/>
    </row>
    <row r="881" ht="15.75" customHeight="1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  <c r="AB881" s="247"/>
      <c r="AC881" s="247"/>
    </row>
    <row r="882" ht="15.75" customHeight="1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  <c r="AB882" s="247"/>
      <c r="AC882" s="247"/>
    </row>
    <row r="883" ht="15.75" customHeight="1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  <c r="AB883" s="247"/>
      <c r="AC883" s="247"/>
    </row>
    <row r="884" ht="15.75" customHeight="1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  <c r="AB884" s="247"/>
      <c r="AC884" s="247"/>
    </row>
    <row r="885" ht="15.75" customHeight="1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  <c r="AB885" s="247"/>
      <c r="AC885" s="247"/>
    </row>
    <row r="886" ht="15.75" customHeight="1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  <c r="AB886" s="247"/>
      <c r="AC886" s="247"/>
    </row>
    <row r="887" ht="15.75" customHeight="1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  <c r="AB887" s="247"/>
      <c r="AC887" s="247"/>
    </row>
    <row r="888" ht="15.75" customHeight="1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  <c r="AB888" s="247"/>
      <c r="AC888" s="247"/>
    </row>
    <row r="889" ht="15.75" customHeight="1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  <c r="AB889" s="247"/>
      <c r="AC889" s="247"/>
    </row>
    <row r="890" ht="15.75" customHeight="1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  <c r="AB890" s="247"/>
      <c r="AC890" s="247"/>
    </row>
    <row r="891" ht="15.75" customHeight="1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  <c r="AB891" s="247"/>
      <c r="AC891" s="247"/>
    </row>
    <row r="892" ht="15.75" customHeight="1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  <c r="AB892" s="247"/>
      <c r="AC892" s="247"/>
    </row>
    <row r="893" ht="15.75" customHeight="1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  <c r="AB893" s="247"/>
      <c r="AC893" s="247"/>
    </row>
    <row r="894" ht="15.75" customHeight="1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  <c r="AB894" s="247"/>
      <c r="AC894" s="247"/>
    </row>
    <row r="895" ht="15.75" customHeight="1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  <c r="AB895" s="247"/>
      <c r="AC895" s="247"/>
    </row>
    <row r="896" ht="15.75" customHeight="1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  <c r="AB896" s="247"/>
      <c r="AC896" s="247"/>
    </row>
    <row r="897" ht="15.75" customHeight="1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  <c r="AB897" s="247"/>
      <c r="AC897" s="247"/>
    </row>
    <row r="898" ht="15.75" customHeight="1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  <c r="AB898" s="247"/>
      <c r="AC898" s="247"/>
    </row>
    <row r="899" ht="15.75" customHeight="1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  <c r="AB899" s="247"/>
      <c r="AC899" s="247"/>
    </row>
    <row r="900" ht="15.75" customHeight="1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  <c r="AB900" s="247"/>
      <c r="AC900" s="247"/>
    </row>
    <row r="901" ht="15.75" customHeight="1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  <c r="AB901" s="247"/>
      <c r="AC901" s="247"/>
    </row>
    <row r="902" ht="15.75" customHeight="1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  <c r="AB902" s="247"/>
      <c r="AC902" s="247"/>
    </row>
    <row r="903" ht="15.75" customHeight="1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  <c r="AB903" s="247"/>
      <c r="AC903" s="247"/>
    </row>
    <row r="904" ht="15.75" customHeight="1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  <c r="AB904" s="247"/>
      <c r="AC904" s="247"/>
    </row>
    <row r="905" ht="15.75" customHeight="1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  <c r="AB905" s="247"/>
      <c r="AC905" s="247"/>
    </row>
    <row r="906" ht="15.75" customHeight="1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  <c r="AB906" s="247"/>
      <c r="AC906" s="247"/>
    </row>
    <row r="907" ht="15.75" customHeight="1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  <c r="AB907" s="247"/>
      <c r="AC907" s="247"/>
    </row>
    <row r="908" ht="15.75" customHeight="1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  <c r="AB908" s="247"/>
      <c r="AC908" s="247"/>
    </row>
    <row r="909" ht="15.75" customHeight="1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  <c r="AB909" s="247"/>
      <c r="AC909" s="247"/>
    </row>
    <row r="910" ht="15.75" customHeight="1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  <c r="AB910" s="247"/>
      <c r="AC910" s="247"/>
    </row>
    <row r="911" ht="15.75" customHeight="1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  <c r="AB911" s="247"/>
      <c r="AC911" s="247"/>
    </row>
    <row r="912" ht="15.75" customHeight="1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  <c r="AB912" s="247"/>
      <c r="AC912" s="247"/>
    </row>
    <row r="913" ht="15.75" customHeight="1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  <c r="AB913" s="247"/>
      <c r="AC913" s="247"/>
    </row>
    <row r="914" ht="15.75" customHeight="1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  <c r="AB914" s="247"/>
      <c r="AC914" s="247"/>
    </row>
    <row r="915" ht="15.75" customHeight="1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  <c r="AB915" s="247"/>
      <c r="AC915" s="247"/>
    </row>
    <row r="916" ht="15.75" customHeight="1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  <c r="AB916" s="247"/>
      <c r="AC916" s="247"/>
    </row>
    <row r="917" ht="15.75" customHeight="1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  <c r="AB917" s="247"/>
      <c r="AC917" s="247"/>
    </row>
    <row r="918" ht="15.75" customHeight="1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  <c r="AB918" s="247"/>
      <c r="AC918" s="247"/>
    </row>
    <row r="919" ht="15.75" customHeight="1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  <c r="AB919" s="247"/>
      <c r="AC919" s="247"/>
    </row>
    <row r="920" ht="15.75" customHeight="1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  <c r="AB920" s="247"/>
      <c r="AC920" s="247"/>
    </row>
    <row r="921" ht="15.75" customHeight="1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  <c r="AB921" s="247"/>
      <c r="AC921" s="247"/>
    </row>
    <row r="922" ht="15.75" customHeight="1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  <c r="AB922" s="247"/>
      <c r="AC922" s="247"/>
    </row>
    <row r="923" ht="15.75" customHeight="1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  <c r="AB923" s="247"/>
      <c r="AC923" s="247"/>
    </row>
    <row r="924" ht="15.75" customHeight="1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  <c r="AB924" s="247"/>
      <c r="AC924" s="247"/>
    </row>
    <row r="925" ht="15.75" customHeight="1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  <c r="AB925" s="247"/>
      <c r="AC925" s="247"/>
    </row>
    <row r="926" ht="15.75" customHeight="1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  <c r="AB926" s="247"/>
      <c r="AC926" s="247"/>
    </row>
    <row r="927" ht="15.75" customHeight="1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  <c r="AB927" s="247"/>
      <c r="AC927" s="247"/>
    </row>
    <row r="928" ht="15.75" customHeight="1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  <c r="AB928" s="247"/>
      <c r="AC928" s="247"/>
    </row>
    <row r="929" ht="15.75" customHeight="1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  <c r="AB929" s="247"/>
      <c r="AC929" s="247"/>
    </row>
    <row r="930" ht="15.75" customHeight="1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  <c r="AB930" s="247"/>
      <c r="AC930" s="247"/>
    </row>
    <row r="931" ht="15.75" customHeight="1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  <c r="AB931" s="247"/>
      <c r="AC931" s="247"/>
    </row>
    <row r="932" ht="15.75" customHeight="1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  <c r="AB932" s="247"/>
      <c r="AC932" s="247"/>
    </row>
    <row r="933" ht="15.75" customHeight="1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  <c r="AB933" s="247"/>
      <c r="AC933" s="247"/>
    </row>
    <row r="934" ht="15.75" customHeight="1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  <c r="AB934" s="247"/>
      <c r="AC934" s="247"/>
    </row>
    <row r="935" ht="15.75" customHeight="1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  <c r="AB935" s="247"/>
      <c r="AC935" s="247"/>
    </row>
    <row r="936" ht="15.75" customHeight="1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  <c r="AB936" s="247"/>
      <c r="AC936" s="247"/>
    </row>
    <row r="937" ht="15.75" customHeight="1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  <c r="AB937" s="247"/>
      <c r="AC937" s="247"/>
    </row>
    <row r="938" ht="15.75" customHeight="1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  <c r="AB938" s="247"/>
      <c r="AC938" s="247"/>
    </row>
    <row r="939" ht="15.75" customHeight="1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  <c r="AB939" s="247"/>
      <c r="AC939" s="247"/>
    </row>
    <row r="940" ht="15.75" customHeight="1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  <c r="AB940" s="247"/>
      <c r="AC940" s="247"/>
    </row>
    <row r="941" ht="15.75" customHeight="1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  <c r="AB941" s="247"/>
      <c r="AC941" s="247"/>
    </row>
    <row r="942" ht="15.75" customHeight="1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  <c r="AB942" s="247"/>
      <c r="AC942" s="247"/>
    </row>
    <row r="943" ht="15.75" customHeight="1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  <c r="AB943" s="247"/>
      <c r="AC943" s="247"/>
    </row>
    <row r="944" ht="15.75" customHeight="1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  <c r="AB944" s="247"/>
      <c r="AC944" s="247"/>
    </row>
    <row r="945" ht="15.75" customHeight="1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  <c r="AB945" s="247"/>
      <c r="AC945" s="247"/>
    </row>
    <row r="946" ht="15.75" customHeight="1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  <c r="AB946" s="247"/>
      <c r="AC946" s="247"/>
    </row>
    <row r="947" ht="15.75" customHeight="1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  <c r="AB947" s="247"/>
      <c r="AC947" s="247"/>
    </row>
    <row r="948" ht="15.75" customHeight="1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  <c r="AB948" s="247"/>
      <c r="AC948" s="247"/>
    </row>
    <row r="949" ht="15.75" customHeight="1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  <c r="AB949" s="247"/>
      <c r="AC949" s="247"/>
    </row>
    <row r="950" ht="15.75" customHeight="1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  <c r="AB950" s="247"/>
      <c r="AC950" s="247"/>
    </row>
    <row r="951" ht="15.75" customHeight="1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  <c r="AB951" s="247"/>
      <c r="AC951" s="247"/>
    </row>
    <row r="952" ht="15.75" customHeight="1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  <c r="AB952" s="247"/>
      <c r="AC952" s="247"/>
    </row>
    <row r="953" ht="15.75" customHeight="1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  <c r="AB953" s="247"/>
      <c r="AC953" s="247"/>
    </row>
    <row r="954" ht="15.75" customHeight="1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  <c r="AB954" s="247"/>
      <c r="AC954" s="247"/>
    </row>
    <row r="955" ht="15.75" customHeight="1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  <c r="AB955" s="247"/>
      <c r="AC955" s="247"/>
    </row>
    <row r="956" ht="15.75" customHeight="1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  <c r="AB956" s="247"/>
      <c r="AC956" s="247"/>
    </row>
    <row r="957" ht="15.75" customHeight="1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  <c r="AB957" s="247"/>
      <c r="AC957" s="247"/>
    </row>
    <row r="958" ht="15.75" customHeight="1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  <c r="AB958" s="247"/>
      <c r="AC958" s="247"/>
    </row>
    <row r="959" ht="15.75" customHeight="1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  <c r="AB959" s="247"/>
      <c r="AC959" s="247"/>
    </row>
    <row r="960" ht="15.75" customHeight="1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  <c r="AB960" s="247"/>
      <c r="AC960" s="247"/>
    </row>
    <row r="961" ht="15.75" customHeight="1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  <c r="AB961" s="247"/>
      <c r="AC961" s="247"/>
    </row>
    <row r="962" ht="15.75" customHeight="1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  <c r="AB962" s="247"/>
      <c r="AC962" s="247"/>
    </row>
    <row r="963" ht="15.75" customHeight="1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  <c r="AB963" s="247"/>
      <c r="AC963" s="247"/>
    </row>
    <row r="964" ht="15.75" customHeight="1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  <c r="AB964" s="247"/>
      <c r="AC964" s="247"/>
    </row>
    <row r="965" ht="15.75" customHeight="1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  <c r="AB965" s="247"/>
      <c r="AC965" s="247"/>
    </row>
    <row r="966" ht="15.75" customHeight="1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  <c r="AB966" s="247"/>
      <c r="AC966" s="247"/>
    </row>
    <row r="967" ht="15.75" customHeight="1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  <c r="AB967" s="247"/>
      <c r="AC967" s="247"/>
    </row>
    <row r="968" ht="15.75" customHeight="1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  <c r="AB968" s="247"/>
      <c r="AC968" s="247"/>
    </row>
    <row r="969" ht="15.75" customHeight="1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  <c r="AB969" s="247"/>
      <c r="AC969" s="247"/>
    </row>
    <row r="970" ht="15.75" customHeight="1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  <c r="AB970" s="247"/>
      <c r="AC970" s="247"/>
    </row>
    <row r="971" ht="15.75" customHeight="1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  <c r="AB971" s="247"/>
      <c r="AC971" s="247"/>
    </row>
    <row r="972" ht="15.75" customHeight="1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  <c r="AB972" s="247"/>
      <c r="AC972" s="247"/>
    </row>
    <row r="973" ht="15.75" customHeight="1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  <c r="AB973" s="247"/>
      <c r="AC973" s="247"/>
    </row>
    <row r="974" ht="15.75" customHeight="1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  <c r="AB974" s="247"/>
      <c r="AC974" s="247"/>
    </row>
    <row r="975" ht="15.75" customHeight="1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  <c r="AB975" s="247"/>
      <c r="AC975" s="247"/>
    </row>
    <row r="976" ht="15.75" customHeight="1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  <c r="AB976" s="247"/>
      <c r="AC976" s="247"/>
    </row>
    <row r="977" ht="15.75" customHeight="1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  <c r="AB977" s="247"/>
      <c r="AC977" s="247"/>
    </row>
    <row r="978" ht="15.75" customHeight="1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  <c r="AB978" s="247"/>
      <c r="AC978" s="247"/>
    </row>
    <row r="979" ht="15.75" customHeight="1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  <c r="AB979" s="247"/>
      <c r="AC979" s="247"/>
    </row>
    <row r="980" ht="15.75" customHeight="1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  <c r="AB980" s="247"/>
      <c r="AC980" s="247"/>
    </row>
    <row r="981" ht="15.75" customHeight="1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  <c r="AB981" s="247"/>
      <c r="AC981" s="247"/>
    </row>
    <row r="982" ht="15.75" customHeight="1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  <c r="AB982" s="247"/>
      <c r="AC982" s="247"/>
    </row>
    <row r="983" ht="15.75" customHeight="1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  <c r="AB983" s="247"/>
      <c r="AC983" s="247"/>
    </row>
    <row r="984" ht="15.75" customHeight="1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  <c r="AB984" s="247"/>
      <c r="AC984" s="247"/>
    </row>
    <row r="985" ht="15.75" customHeight="1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  <c r="AB985" s="247"/>
      <c r="AC985" s="247"/>
    </row>
    <row r="986" ht="15.75" customHeight="1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  <c r="AB986" s="247"/>
      <c r="AC986" s="247"/>
    </row>
    <row r="987" ht="15.75" customHeight="1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  <c r="AB987" s="247"/>
      <c r="AC987" s="247"/>
    </row>
    <row r="988" ht="15.75" customHeight="1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  <c r="AB988" s="247"/>
      <c r="AC988" s="247"/>
    </row>
    <row r="989" ht="15.75" customHeight="1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  <c r="AB989" s="247"/>
      <c r="AC989" s="247"/>
    </row>
    <row r="990" ht="15.75" customHeight="1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  <c r="AB990" s="247"/>
      <c r="AC990" s="247"/>
    </row>
    <row r="991" ht="15.75" customHeight="1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  <c r="AB991" s="247"/>
      <c r="AC991" s="24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60"/>
      <c r="B1" s="17"/>
      <c r="C1" s="17"/>
      <c r="D1" s="17"/>
      <c r="E1" s="17"/>
      <c r="F1" s="17"/>
      <c r="G1" s="17"/>
      <c r="H1" s="223" t="s">
        <v>131</v>
      </c>
      <c r="I1" s="224"/>
      <c r="J1" s="225" t="s">
        <v>132</v>
      </c>
      <c r="K1" s="224"/>
      <c r="L1" s="226"/>
      <c r="M1" s="17"/>
      <c r="N1" s="222"/>
      <c r="O1" s="212"/>
      <c r="P1" s="261"/>
      <c r="Q1" s="261"/>
      <c r="R1" s="262"/>
      <c r="S1" s="263"/>
    </row>
    <row r="2" ht="12.75" customHeight="1">
      <c r="A2" s="260"/>
      <c r="B2" s="264" t="s">
        <v>133</v>
      </c>
      <c r="C2" s="265"/>
      <c r="D2" s="265"/>
      <c r="E2" s="265"/>
      <c r="F2" s="266"/>
      <c r="G2" s="267" t="s">
        <v>134</v>
      </c>
      <c r="H2" s="222"/>
      <c r="I2" s="30" t="s">
        <v>135</v>
      </c>
      <c r="J2" s="30" t="s">
        <v>136</v>
      </c>
      <c r="K2" s="30" t="s">
        <v>134</v>
      </c>
      <c r="L2" s="268" t="s">
        <v>134</v>
      </c>
      <c r="M2" s="269" t="s">
        <v>137</v>
      </c>
      <c r="N2" s="270" t="s">
        <v>138</v>
      </c>
      <c r="O2" s="212"/>
      <c r="P2" s="261"/>
      <c r="Q2" s="261"/>
      <c r="R2" s="262"/>
      <c r="S2" s="263"/>
    </row>
    <row r="3" ht="12.75" customHeight="1">
      <c r="A3" s="242" t="s">
        <v>109</v>
      </c>
      <c r="B3" s="271" t="s">
        <v>6</v>
      </c>
      <c r="C3" s="271" t="s">
        <v>109</v>
      </c>
      <c r="D3" s="271" t="s">
        <v>138</v>
      </c>
      <c r="E3" s="271" t="s">
        <v>139</v>
      </c>
      <c r="F3" s="271" t="s">
        <v>138</v>
      </c>
      <c r="G3" s="271">
        <f>SUM(E3)</f>
        <v>0</v>
      </c>
      <c r="H3" s="272" t="s">
        <v>138</v>
      </c>
      <c r="I3" s="273"/>
      <c r="J3" s="273"/>
      <c r="K3" s="272" t="s">
        <v>109</v>
      </c>
      <c r="L3" s="274" t="s">
        <v>140</v>
      </c>
      <c r="M3" s="271" t="s">
        <v>141</v>
      </c>
      <c r="N3" s="272" t="s">
        <v>141</v>
      </c>
      <c r="O3" s="275" t="s">
        <v>142</v>
      </c>
      <c r="P3" s="275" t="s">
        <v>143</v>
      </c>
      <c r="Q3" s="275" t="s">
        <v>144</v>
      </c>
      <c r="R3" s="276" t="s">
        <v>145</v>
      </c>
      <c r="S3" s="122" t="s">
        <v>146</v>
      </c>
    </row>
    <row r="4" ht="12.0" customHeight="1">
      <c r="A4" s="277"/>
      <c r="B4" s="278"/>
      <c r="C4" s="279"/>
      <c r="D4" s="279"/>
      <c r="E4" s="279"/>
      <c r="F4" s="280"/>
      <c r="G4" s="281"/>
      <c r="H4" s="282"/>
      <c r="I4" s="283"/>
      <c r="J4" s="283"/>
      <c r="K4" s="280"/>
      <c r="L4" s="284"/>
      <c r="M4" s="279"/>
      <c r="N4" s="282"/>
      <c r="O4" s="279"/>
      <c r="P4" s="281"/>
      <c r="Q4" s="281"/>
      <c r="R4" s="285"/>
      <c r="S4" s="286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</row>
    <row r="5" ht="12.0" customHeight="1">
      <c r="A5" s="288" t="s">
        <v>124</v>
      </c>
      <c r="B5" s="289">
        <v>45383.0</v>
      </c>
      <c r="C5" s="290">
        <v>25.0</v>
      </c>
      <c r="D5" s="290">
        <v>12742.0</v>
      </c>
      <c r="E5" s="290">
        <v>29.0</v>
      </c>
      <c r="F5" s="237">
        <f t="shared" ref="F5:F35" si="1">IF(C5=0,"",((C5*D5)-K5+R5)/E5)</f>
        <v>-14048.44828</v>
      </c>
      <c r="G5" s="291">
        <f t="shared" ref="G5:G35" si="2">C5+E5</f>
        <v>54</v>
      </c>
      <c r="H5" s="292">
        <f t="shared" ref="H5:H35" si="3">IF(K5=0,"",(K5-R5)/G5)</f>
        <v>13443.61111</v>
      </c>
      <c r="I5" s="235">
        <v>1924565.0</v>
      </c>
      <c r="J5" s="235">
        <v>506960.0</v>
      </c>
      <c r="K5" s="237">
        <f t="shared" ref="K5:K35" si="4">I5+J5</f>
        <v>2431525</v>
      </c>
      <c r="L5" s="293">
        <f t="shared" ref="L5:L35" si="5">L4+K5</f>
        <v>2431525</v>
      </c>
      <c r="M5" s="291">
        <f t="shared" ref="M5:M35" si="6">M4+G5</f>
        <v>54</v>
      </c>
      <c r="N5" s="292">
        <f t="shared" ref="N5:N35" si="7">L5/M5</f>
        <v>45028.24074</v>
      </c>
      <c r="O5" s="290">
        <v>24.0</v>
      </c>
      <c r="P5" s="290">
        <v>80.0</v>
      </c>
      <c r="Q5" s="291">
        <f t="shared" ref="Q5:Q35" si="8">O5+P5</f>
        <v>104</v>
      </c>
      <c r="R5" s="294">
        <v>1705570.0</v>
      </c>
      <c r="S5" s="295">
        <f t="shared" ref="S5:S35" si="9">IF(R5=0,"",R5/Q5)</f>
        <v>16399.71154</v>
      </c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</row>
    <row r="6" ht="12.0" customHeight="1">
      <c r="A6" s="288" t="s">
        <v>125</v>
      </c>
      <c r="B6" s="289">
        <v>45384.0</v>
      </c>
      <c r="C6" s="296">
        <v>41.0</v>
      </c>
      <c r="D6" s="296">
        <v>16590.0</v>
      </c>
      <c r="E6" s="296">
        <v>16.0</v>
      </c>
      <c r="F6" s="237">
        <f t="shared" si="1"/>
        <v>-10910.625</v>
      </c>
      <c r="G6" s="240">
        <f t="shared" si="2"/>
        <v>57</v>
      </c>
      <c r="H6" s="292">
        <f t="shared" si="3"/>
        <v>14995.78947</v>
      </c>
      <c r="I6" s="243">
        <v>1742210.0</v>
      </c>
      <c r="J6" s="243">
        <v>666779.99</v>
      </c>
      <c r="K6" s="239">
        <f t="shared" si="4"/>
        <v>2408989.99</v>
      </c>
      <c r="L6" s="256">
        <f t="shared" si="5"/>
        <v>4840514.99</v>
      </c>
      <c r="M6" s="240">
        <f t="shared" si="6"/>
        <v>111</v>
      </c>
      <c r="N6" s="254">
        <f t="shared" si="7"/>
        <v>43608.24315</v>
      </c>
      <c r="O6" s="296">
        <v>27.0</v>
      </c>
      <c r="P6" s="296">
        <v>65.0</v>
      </c>
      <c r="Q6" s="240">
        <f t="shared" si="8"/>
        <v>92</v>
      </c>
      <c r="R6" s="297">
        <v>1554229.99</v>
      </c>
      <c r="S6" s="298">
        <f t="shared" si="9"/>
        <v>16893.80424</v>
      </c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7"/>
    </row>
    <row r="7" ht="12.0" customHeight="1">
      <c r="A7" s="288" t="s">
        <v>126</v>
      </c>
      <c r="B7" s="289">
        <v>45385.0</v>
      </c>
      <c r="C7" s="296">
        <v>21.0</v>
      </c>
      <c r="D7" s="296">
        <v>9800.0</v>
      </c>
      <c r="E7" s="296">
        <v>12.0</v>
      </c>
      <c r="F7" s="237">
        <f t="shared" si="1"/>
        <v>-15370.83333</v>
      </c>
      <c r="G7" s="240">
        <f t="shared" si="2"/>
        <v>33</v>
      </c>
      <c r="H7" s="292">
        <f t="shared" si="3"/>
        <v>11825.75758</v>
      </c>
      <c r="I7" s="243">
        <v>1136480.0</v>
      </c>
      <c r="J7" s="243">
        <v>571330.0</v>
      </c>
      <c r="K7" s="239">
        <f t="shared" si="4"/>
        <v>1707810</v>
      </c>
      <c r="L7" s="256">
        <f t="shared" si="5"/>
        <v>6548324.99</v>
      </c>
      <c r="M7" s="240">
        <f t="shared" si="6"/>
        <v>144</v>
      </c>
      <c r="N7" s="254">
        <f t="shared" si="7"/>
        <v>45474.4791</v>
      </c>
      <c r="O7" s="296">
        <v>23.0</v>
      </c>
      <c r="P7" s="296">
        <v>69.0</v>
      </c>
      <c r="Q7" s="240">
        <f t="shared" si="8"/>
        <v>92</v>
      </c>
      <c r="R7" s="297">
        <v>1317560.0</v>
      </c>
      <c r="S7" s="298">
        <f t="shared" si="9"/>
        <v>14321.30435</v>
      </c>
    </row>
    <row r="8" ht="12.0" customHeight="1">
      <c r="A8" s="288" t="s">
        <v>127</v>
      </c>
      <c r="B8" s="289">
        <v>45386.0</v>
      </c>
      <c r="C8" s="296">
        <v>37.0</v>
      </c>
      <c r="D8" s="296">
        <v>10322.0</v>
      </c>
      <c r="E8" s="296">
        <v>48.0</v>
      </c>
      <c r="F8" s="237">
        <f t="shared" si="1"/>
        <v>-13286.39521</v>
      </c>
      <c r="G8" s="240">
        <f t="shared" si="2"/>
        <v>85</v>
      </c>
      <c r="H8" s="292">
        <f t="shared" si="3"/>
        <v>11996.01141</v>
      </c>
      <c r="I8" s="243">
        <v>1303960.0</v>
      </c>
      <c r="J8" s="243">
        <v>1189441.0</v>
      </c>
      <c r="K8" s="239">
        <f t="shared" si="4"/>
        <v>2493401</v>
      </c>
      <c r="L8" s="256">
        <f t="shared" si="5"/>
        <v>9041725.99</v>
      </c>
      <c r="M8" s="240">
        <f t="shared" si="6"/>
        <v>229</v>
      </c>
      <c r="N8" s="254">
        <f t="shared" si="7"/>
        <v>39483.51961</v>
      </c>
      <c r="O8" s="296">
        <v>26.0</v>
      </c>
      <c r="P8" s="296">
        <v>58.0</v>
      </c>
      <c r="Q8" s="240">
        <f t="shared" si="8"/>
        <v>84</v>
      </c>
      <c r="R8" s="297">
        <v>1473740.03</v>
      </c>
      <c r="S8" s="298">
        <f t="shared" si="9"/>
        <v>17544.52417</v>
      </c>
    </row>
    <row r="9" ht="12.0" customHeight="1">
      <c r="A9" s="288" t="s">
        <v>128</v>
      </c>
      <c r="B9" s="289">
        <v>45387.0</v>
      </c>
      <c r="C9" s="296">
        <v>33.0</v>
      </c>
      <c r="D9" s="296">
        <v>8884.0</v>
      </c>
      <c r="E9" s="296">
        <v>60.0</v>
      </c>
      <c r="F9" s="237">
        <f t="shared" si="1"/>
        <v>-11921.6335</v>
      </c>
      <c r="G9" s="240">
        <f t="shared" si="2"/>
        <v>93</v>
      </c>
      <c r="H9" s="292">
        <f t="shared" si="3"/>
        <v>10843.76355</v>
      </c>
      <c r="I9" s="243">
        <v>1681400.0</v>
      </c>
      <c r="J9" s="243">
        <v>1144140.02</v>
      </c>
      <c r="K9" s="239">
        <f t="shared" si="4"/>
        <v>2825540.02</v>
      </c>
      <c r="L9" s="256">
        <f t="shared" si="5"/>
        <v>11867266.01</v>
      </c>
      <c r="M9" s="240">
        <f t="shared" si="6"/>
        <v>322</v>
      </c>
      <c r="N9" s="254">
        <f t="shared" si="7"/>
        <v>36854.86339</v>
      </c>
      <c r="O9" s="296">
        <v>30.0</v>
      </c>
      <c r="P9" s="296">
        <v>75.0</v>
      </c>
      <c r="Q9" s="240">
        <f t="shared" si="8"/>
        <v>105</v>
      </c>
      <c r="R9" s="297">
        <v>1817070.01</v>
      </c>
      <c r="S9" s="298">
        <f t="shared" si="9"/>
        <v>17305.42867</v>
      </c>
    </row>
    <row r="10" ht="12.0" customHeight="1">
      <c r="A10" s="288" t="s">
        <v>129</v>
      </c>
      <c r="B10" s="289">
        <v>45388.0</v>
      </c>
      <c r="C10" s="296">
        <v>52.0</v>
      </c>
      <c r="D10" s="296">
        <v>45226.0</v>
      </c>
      <c r="E10" s="296">
        <v>64.0</v>
      </c>
      <c r="F10" s="237">
        <f t="shared" si="1"/>
        <v>-9472.262344</v>
      </c>
      <c r="G10" s="240">
        <f t="shared" si="2"/>
        <v>116</v>
      </c>
      <c r="H10" s="292">
        <f t="shared" si="3"/>
        <v>25499.79991</v>
      </c>
      <c r="I10" s="243">
        <v>2420175.99</v>
      </c>
      <c r="J10" s="243">
        <v>700070.79</v>
      </c>
      <c r="K10" s="239">
        <f t="shared" si="4"/>
        <v>3120246.78</v>
      </c>
      <c r="L10" s="256">
        <f t="shared" si="5"/>
        <v>14987512.79</v>
      </c>
      <c r="M10" s="240">
        <f t="shared" si="6"/>
        <v>438</v>
      </c>
      <c r="N10" s="254">
        <f t="shared" si="7"/>
        <v>34218.06573</v>
      </c>
      <c r="O10" s="296">
        <v>32.0</v>
      </c>
      <c r="P10" s="296">
        <v>60.0</v>
      </c>
      <c r="Q10" s="240">
        <f t="shared" si="8"/>
        <v>92</v>
      </c>
      <c r="R10" s="297">
        <v>162269.99</v>
      </c>
      <c r="S10" s="298">
        <f t="shared" si="9"/>
        <v>1763.804239</v>
      </c>
    </row>
    <row r="11" ht="12.0" customHeight="1">
      <c r="A11" s="288" t="s">
        <v>130</v>
      </c>
      <c r="B11" s="289">
        <v>45389.0</v>
      </c>
      <c r="C11" s="296">
        <v>70.0</v>
      </c>
      <c r="D11" s="296">
        <v>15828.0</v>
      </c>
      <c r="E11" s="296">
        <v>54.0</v>
      </c>
      <c r="F11" s="237">
        <f t="shared" si="1"/>
        <v>-9136.111667</v>
      </c>
      <c r="G11" s="240">
        <f t="shared" si="2"/>
        <v>124</v>
      </c>
      <c r="H11" s="292">
        <f t="shared" si="3"/>
        <v>12913.79056</v>
      </c>
      <c r="I11" s="243">
        <v>2463519.99</v>
      </c>
      <c r="J11" s="243">
        <v>1080382.4</v>
      </c>
      <c r="K11" s="239">
        <f t="shared" si="4"/>
        <v>3543902.39</v>
      </c>
      <c r="L11" s="256">
        <f t="shared" si="5"/>
        <v>18531415.18</v>
      </c>
      <c r="M11" s="240">
        <f t="shared" si="6"/>
        <v>562</v>
      </c>
      <c r="N11" s="254">
        <f t="shared" si="7"/>
        <v>32974.04836</v>
      </c>
      <c r="O11" s="296">
        <v>34.0</v>
      </c>
      <c r="P11" s="296">
        <v>72.0</v>
      </c>
      <c r="Q11" s="240">
        <f t="shared" si="8"/>
        <v>106</v>
      </c>
      <c r="R11" s="297">
        <v>1942592.36</v>
      </c>
      <c r="S11" s="298">
        <f t="shared" si="9"/>
        <v>18326.34302</v>
      </c>
    </row>
    <row r="12" ht="12.0" customHeight="1">
      <c r="A12" s="288" t="s">
        <v>124</v>
      </c>
      <c r="B12" s="289">
        <v>45390.0</v>
      </c>
      <c r="C12" s="296">
        <v>19.0</v>
      </c>
      <c r="D12" s="296">
        <v>8515.0</v>
      </c>
      <c r="E12" s="296">
        <v>35.0</v>
      </c>
      <c r="F12" s="237">
        <f t="shared" si="1"/>
        <v>-13432.99971</v>
      </c>
      <c r="G12" s="240">
        <f t="shared" si="2"/>
        <v>54</v>
      </c>
      <c r="H12" s="292">
        <f t="shared" si="3"/>
        <v>11702.59241</v>
      </c>
      <c r="I12" s="243">
        <v>1109690.0</v>
      </c>
      <c r="J12" s="243">
        <v>690049.98</v>
      </c>
      <c r="K12" s="239">
        <f t="shared" si="4"/>
        <v>1799739.98</v>
      </c>
      <c r="L12" s="256">
        <f t="shared" si="5"/>
        <v>20331155.16</v>
      </c>
      <c r="M12" s="240">
        <f t="shared" si="6"/>
        <v>616</v>
      </c>
      <c r="N12" s="254">
        <f t="shared" si="7"/>
        <v>33005.12201</v>
      </c>
      <c r="O12" s="296">
        <v>26.0</v>
      </c>
      <c r="P12" s="296">
        <v>53.0</v>
      </c>
      <c r="Q12" s="240">
        <f t="shared" si="8"/>
        <v>79</v>
      </c>
      <c r="R12" s="297">
        <v>1167799.99</v>
      </c>
      <c r="S12" s="298">
        <f t="shared" si="9"/>
        <v>14782.27835</v>
      </c>
    </row>
    <row r="13" ht="12.0" customHeight="1">
      <c r="A13" s="288" t="s">
        <v>125</v>
      </c>
      <c r="B13" s="289">
        <v>45391.0</v>
      </c>
      <c r="C13" s="296">
        <v>39.0</v>
      </c>
      <c r="D13" s="296">
        <v>9871.0</v>
      </c>
      <c r="E13" s="296">
        <v>30.0</v>
      </c>
      <c r="F13" s="237">
        <f t="shared" si="1"/>
        <v>-14753.7</v>
      </c>
      <c r="G13" s="240">
        <f t="shared" si="2"/>
        <v>69</v>
      </c>
      <c r="H13" s="292">
        <f t="shared" si="3"/>
        <v>11993.91304</v>
      </c>
      <c r="I13" s="243">
        <v>1629400.0</v>
      </c>
      <c r="J13" s="243">
        <v>753510.0</v>
      </c>
      <c r="K13" s="239">
        <f t="shared" si="4"/>
        <v>2382910</v>
      </c>
      <c r="L13" s="256">
        <f t="shared" si="5"/>
        <v>22714065.16</v>
      </c>
      <c r="M13" s="240">
        <f t="shared" si="6"/>
        <v>685</v>
      </c>
      <c r="N13" s="254">
        <f t="shared" si="7"/>
        <v>33159.21921</v>
      </c>
      <c r="O13" s="296">
        <v>22.0</v>
      </c>
      <c r="P13" s="296">
        <v>68.0</v>
      </c>
      <c r="Q13" s="240">
        <f t="shared" si="8"/>
        <v>90</v>
      </c>
      <c r="R13" s="297">
        <v>1555330.0</v>
      </c>
      <c r="S13" s="298">
        <f t="shared" si="9"/>
        <v>17281.44444</v>
      </c>
      <c r="T13" s="287"/>
    </row>
    <row r="14" ht="12.0" customHeight="1">
      <c r="A14" s="288" t="s">
        <v>126</v>
      </c>
      <c r="B14" s="289">
        <v>45392.0</v>
      </c>
      <c r="C14" s="296">
        <v>32.0</v>
      </c>
      <c r="D14" s="296">
        <v>11919.0</v>
      </c>
      <c r="E14" s="296">
        <v>23.0</v>
      </c>
      <c r="F14" s="237">
        <f t="shared" si="1"/>
        <v>-13168.78261</v>
      </c>
      <c r="G14" s="240">
        <f t="shared" si="2"/>
        <v>55</v>
      </c>
      <c r="H14" s="292">
        <f t="shared" si="3"/>
        <v>12441.63636</v>
      </c>
      <c r="I14" s="243">
        <v>1468890.0</v>
      </c>
      <c r="J14" s="243">
        <v>789631.0</v>
      </c>
      <c r="K14" s="239">
        <f t="shared" si="4"/>
        <v>2258521</v>
      </c>
      <c r="L14" s="256">
        <f t="shared" si="5"/>
        <v>24972586.16</v>
      </c>
      <c r="M14" s="240">
        <f t="shared" si="6"/>
        <v>740</v>
      </c>
      <c r="N14" s="254">
        <f t="shared" si="7"/>
        <v>33746.73805</v>
      </c>
      <c r="O14" s="296">
        <v>20.0</v>
      </c>
      <c r="P14" s="296">
        <v>58.0</v>
      </c>
      <c r="Q14" s="240">
        <f t="shared" si="8"/>
        <v>78</v>
      </c>
      <c r="R14" s="297">
        <v>1574231.0</v>
      </c>
      <c r="S14" s="298">
        <f t="shared" si="9"/>
        <v>20182.44872</v>
      </c>
      <c r="T14" s="287"/>
    </row>
    <row r="15" ht="12.0" customHeight="1">
      <c r="A15" s="288" t="s">
        <v>127</v>
      </c>
      <c r="B15" s="289">
        <v>45393.0</v>
      </c>
      <c r="C15" s="296">
        <v>34.0</v>
      </c>
      <c r="D15" s="296">
        <v>10164.0</v>
      </c>
      <c r="E15" s="296">
        <v>49.0</v>
      </c>
      <c r="F15" s="237">
        <f t="shared" si="1"/>
        <v>-13867.32653</v>
      </c>
      <c r="G15" s="240">
        <f t="shared" si="2"/>
        <v>83</v>
      </c>
      <c r="H15" s="292">
        <f t="shared" si="3"/>
        <v>12350.3012</v>
      </c>
      <c r="I15" s="243">
        <v>1277160.0</v>
      </c>
      <c r="J15" s="243">
        <v>893829.36</v>
      </c>
      <c r="K15" s="239">
        <f t="shared" si="4"/>
        <v>2170989.36</v>
      </c>
      <c r="L15" s="256">
        <f t="shared" si="5"/>
        <v>27143575.52</v>
      </c>
      <c r="M15" s="240">
        <f t="shared" si="6"/>
        <v>823</v>
      </c>
      <c r="N15" s="254">
        <f t="shared" si="7"/>
        <v>32981.25823</v>
      </c>
      <c r="O15" s="296">
        <v>22.0</v>
      </c>
      <c r="P15" s="296">
        <v>58.0</v>
      </c>
      <c r="Q15" s="240">
        <f t="shared" si="8"/>
        <v>80</v>
      </c>
      <c r="R15" s="297">
        <v>1145914.36</v>
      </c>
      <c r="S15" s="298">
        <f t="shared" si="9"/>
        <v>14323.9295</v>
      </c>
    </row>
    <row r="16" ht="12.0" customHeight="1">
      <c r="A16" s="288" t="s">
        <v>128</v>
      </c>
      <c r="B16" s="289">
        <v>45394.0</v>
      </c>
      <c r="C16" s="296">
        <v>34.0</v>
      </c>
      <c r="D16" s="296">
        <v>10333.0</v>
      </c>
      <c r="E16" s="296">
        <v>33.0</v>
      </c>
      <c r="F16" s="237">
        <f t="shared" si="1"/>
        <v>-11634.78788</v>
      </c>
      <c r="G16" s="240">
        <f t="shared" si="2"/>
        <v>67</v>
      </c>
      <c r="H16" s="292">
        <f t="shared" si="3"/>
        <v>10974.1791</v>
      </c>
      <c r="I16" s="243">
        <v>1609165.01</v>
      </c>
      <c r="J16" s="243">
        <v>1242880.01</v>
      </c>
      <c r="K16" s="239">
        <f t="shared" si="4"/>
        <v>2852045.02</v>
      </c>
      <c r="L16" s="256">
        <f t="shared" si="5"/>
        <v>29995620.54</v>
      </c>
      <c r="M16" s="240">
        <f t="shared" si="6"/>
        <v>890</v>
      </c>
      <c r="N16" s="254">
        <f t="shared" si="7"/>
        <v>33702.94443</v>
      </c>
      <c r="O16" s="296">
        <v>24.0</v>
      </c>
      <c r="P16" s="296">
        <v>78.0</v>
      </c>
      <c r="Q16" s="240">
        <f t="shared" si="8"/>
        <v>102</v>
      </c>
      <c r="R16" s="297">
        <v>2116775.02</v>
      </c>
      <c r="S16" s="298">
        <f t="shared" si="9"/>
        <v>20752.69627</v>
      </c>
    </row>
    <row r="17" ht="12.0" customHeight="1">
      <c r="A17" s="288" t="s">
        <v>129</v>
      </c>
      <c r="B17" s="289">
        <v>45395.0</v>
      </c>
      <c r="C17" s="296">
        <v>29.0</v>
      </c>
      <c r="D17" s="296">
        <v>14874.0</v>
      </c>
      <c r="E17" s="296">
        <v>23.0</v>
      </c>
      <c r="F17" s="237">
        <f t="shared" si="1"/>
        <v>-16284.52217</v>
      </c>
      <c r="G17" s="240">
        <f t="shared" si="2"/>
        <v>52</v>
      </c>
      <c r="H17" s="292">
        <f t="shared" si="3"/>
        <v>15497.88481</v>
      </c>
      <c r="I17" s="243">
        <v>1553920.01</v>
      </c>
      <c r="J17" s="243">
        <v>915850.01</v>
      </c>
      <c r="K17" s="239">
        <f t="shared" si="4"/>
        <v>2469770.02</v>
      </c>
      <c r="L17" s="256">
        <f t="shared" si="5"/>
        <v>32465390.56</v>
      </c>
      <c r="M17" s="240">
        <f t="shared" si="6"/>
        <v>942</v>
      </c>
      <c r="N17" s="254">
        <f t="shared" si="7"/>
        <v>34464.32119</v>
      </c>
      <c r="O17" s="296">
        <v>30.0</v>
      </c>
      <c r="P17" s="296">
        <v>61.0</v>
      </c>
      <c r="Q17" s="240">
        <f t="shared" si="8"/>
        <v>91</v>
      </c>
      <c r="R17" s="297">
        <v>1663880.01</v>
      </c>
      <c r="S17" s="298">
        <f t="shared" si="9"/>
        <v>18284.39571</v>
      </c>
    </row>
    <row r="18" ht="12.0" customHeight="1">
      <c r="A18" s="288" t="s">
        <v>130</v>
      </c>
      <c r="B18" s="289">
        <v>45396.0</v>
      </c>
      <c r="C18" s="296">
        <v>31.0</v>
      </c>
      <c r="D18" s="299">
        <v>14432.0</v>
      </c>
      <c r="E18" s="296">
        <v>16.0</v>
      </c>
      <c r="F18" s="237">
        <f t="shared" si="1"/>
        <v>-11076.43625</v>
      </c>
      <c r="G18" s="240">
        <f t="shared" si="2"/>
        <v>47</v>
      </c>
      <c r="H18" s="292">
        <f t="shared" si="3"/>
        <v>13289.68043</v>
      </c>
      <c r="I18" s="243">
        <v>1877439.98</v>
      </c>
      <c r="J18" s="243">
        <v>785755.0</v>
      </c>
      <c r="K18" s="239">
        <f t="shared" si="4"/>
        <v>2663194.98</v>
      </c>
      <c r="L18" s="256">
        <f t="shared" si="5"/>
        <v>35128585.54</v>
      </c>
      <c r="M18" s="240">
        <f t="shared" si="6"/>
        <v>989</v>
      </c>
      <c r="N18" s="254">
        <f t="shared" si="7"/>
        <v>35519.29782</v>
      </c>
      <c r="O18" s="296">
        <v>27.0</v>
      </c>
      <c r="P18" s="296">
        <v>72.0</v>
      </c>
      <c r="Q18" s="240">
        <f t="shared" si="8"/>
        <v>99</v>
      </c>
      <c r="R18" s="297">
        <v>2038580.0</v>
      </c>
      <c r="S18" s="298">
        <f t="shared" si="9"/>
        <v>20591.71717</v>
      </c>
    </row>
    <row r="19" ht="12.0" customHeight="1">
      <c r="A19" s="288" t="s">
        <v>124</v>
      </c>
      <c r="B19" s="289">
        <v>45397.0</v>
      </c>
      <c r="C19" s="296">
        <v>39.0</v>
      </c>
      <c r="D19" s="296">
        <v>10321.0</v>
      </c>
      <c r="E19" s="296">
        <v>4.0</v>
      </c>
      <c r="F19" s="237">
        <f t="shared" si="1"/>
        <v>-84032.75</v>
      </c>
      <c r="G19" s="240">
        <f t="shared" si="2"/>
        <v>43</v>
      </c>
      <c r="H19" s="292">
        <f t="shared" si="3"/>
        <v>17177.90698</v>
      </c>
      <c r="I19" s="243">
        <v>1215540.0</v>
      </c>
      <c r="J19" s="243">
        <v>815610.0</v>
      </c>
      <c r="K19" s="239">
        <f t="shared" si="4"/>
        <v>2031150</v>
      </c>
      <c r="L19" s="256">
        <f t="shared" si="5"/>
        <v>37159735.54</v>
      </c>
      <c r="M19" s="240">
        <f t="shared" si="6"/>
        <v>1032</v>
      </c>
      <c r="N19" s="254">
        <f t="shared" si="7"/>
        <v>36007.49568</v>
      </c>
      <c r="O19" s="296">
        <v>26.0</v>
      </c>
      <c r="P19" s="296">
        <v>52.0</v>
      </c>
      <c r="Q19" s="240">
        <f t="shared" si="8"/>
        <v>78</v>
      </c>
      <c r="R19" s="297">
        <v>1292500.0</v>
      </c>
      <c r="S19" s="298">
        <f t="shared" si="9"/>
        <v>16570.51282</v>
      </c>
    </row>
    <row r="20" ht="12.0" customHeight="1">
      <c r="A20" s="288" t="s">
        <v>125</v>
      </c>
      <c r="B20" s="289">
        <v>45398.0</v>
      </c>
      <c r="C20" s="296">
        <v>31.0</v>
      </c>
      <c r="D20" s="296">
        <v>11585.0</v>
      </c>
      <c r="E20" s="296">
        <v>22.0</v>
      </c>
      <c r="F20" s="237">
        <f t="shared" si="1"/>
        <v>-18141.59136</v>
      </c>
      <c r="G20" s="240">
        <f t="shared" si="2"/>
        <v>53</v>
      </c>
      <c r="H20" s="292">
        <f t="shared" si="3"/>
        <v>14306.60396</v>
      </c>
      <c r="I20" s="243">
        <v>1025870.0</v>
      </c>
      <c r="J20" s="243">
        <v>999820.01</v>
      </c>
      <c r="K20" s="239">
        <f t="shared" si="4"/>
        <v>2025690.01</v>
      </c>
      <c r="L20" s="256">
        <f t="shared" si="5"/>
        <v>39185425.55</v>
      </c>
      <c r="M20" s="240">
        <f t="shared" si="6"/>
        <v>1085</v>
      </c>
      <c r="N20" s="254">
        <f t="shared" si="7"/>
        <v>36115.59959</v>
      </c>
      <c r="O20" s="296">
        <v>27.0</v>
      </c>
      <c r="P20" s="296">
        <v>49.0</v>
      </c>
      <c r="Q20" s="240">
        <f t="shared" si="8"/>
        <v>76</v>
      </c>
      <c r="R20" s="297">
        <v>1267440.0</v>
      </c>
      <c r="S20" s="298">
        <f t="shared" si="9"/>
        <v>16676.84211</v>
      </c>
    </row>
    <row r="21" ht="12.0" customHeight="1">
      <c r="A21" s="288" t="s">
        <v>126</v>
      </c>
      <c r="B21" s="289">
        <v>45399.0</v>
      </c>
      <c r="C21" s="296">
        <v>32.0</v>
      </c>
      <c r="D21" s="296">
        <v>12014.0</v>
      </c>
      <c r="E21" s="296">
        <v>21.0</v>
      </c>
      <c r="F21" s="237">
        <f t="shared" si="1"/>
        <v>-16090.14238</v>
      </c>
      <c r="G21" s="240">
        <f t="shared" si="2"/>
        <v>53</v>
      </c>
      <c r="H21" s="292">
        <f t="shared" si="3"/>
        <v>13629.07528</v>
      </c>
      <c r="I21" s="243">
        <v>1552161.0</v>
      </c>
      <c r="J21" s="243">
        <v>636224.99</v>
      </c>
      <c r="K21" s="239">
        <f t="shared" si="4"/>
        <v>2188385.99</v>
      </c>
      <c r="L21" s="256">
        <f t="shared" si="5"/>
        <v>41373811.54</v>
      </c>
      <c r="M21" s="240">
        <f t="shared" si="6"/>
        <v>1138</v>
      </c>
      <c r="N21" s="254">
        <f t="shared" si="7"/>
        <v>36356.60065</v>
      </c>
      <c r="O21" s="296">
        <v>21.0</v>
      </c>
      <c r="P21" s="296">
        <v>51.0</v>
      </c>
      <c r="Q21" s="240">
        <f t="shared" si="8"/>
        <v>72</v>
      </c>
      <c r="R21" s="297">
        <v>1466045.0</v>
      </c>
      <c r="S21" s="298">
        <f t="shared" si="9"/>
        <v>20361.73611</v>
      </c>
    </row>
    <row r="22" ht="12.0" customHeight="1">
      <c r="A22" s="288" t="s">
        <v>127</v>
      </c>
      <c r="B22" s="289">
        <v>45400.0</v>
      </c>
      <c r="C22" s="296">
        <v>44.0</v>
      </c>
      <c r="D22" s="296">
        <v>10881.0</v>
      </c>
      <c r="E22" s="296">
        <v>49.0</v>
      </c>
      <c r="F22" s="237">
        <f t="shared" si="1"/>
        <v>-16603.30633</v>
      </c>
      <c r="G22" s="240">
        <f t="shared" si="2"/>
        <v>93</v>
      </c>
      <c r="H22" s="292">
        <f t="shared" si="3"/>
        <v>13895.9786</v>
      </c>
      <c r="I22" s="243">
        <v>2159000.02</v>
      </c>
      <c r="J22" s="243">
        <v>1052280.03</v>
      </c>
      <c r="K22" s="239">
        <f t="shared" si="4"/>
        <v>3211280.05</v>
      </c>
      <c r="L22" s="256">
        <f t="shared" si="5"/>
        <v>44585091.59</v>
      </c>
      <c r="M22" s="240">
        <f t="shared" si="6"/>
        <v>1231</v>
      </c>
      <c r="N22" s="254">
        <f t="shared" si="7"/>
        <v>36218.59593</v>
      </c>
      <c r="O22" s="296">
        <v>20.0</v>
      </c>
      <c r="P22" s="296">
        <v>64.0</v>
      </c>
      <c r="Q22" s="240">
        <f t="shared" si="8"/>
        <v>84</v>
      </c>
      <c r="R22" s="297">
        <v>1918954.04</v>
      </c>
      <c r="S22" s="298">
        <f t="shared" si="9"/>
        <v>22844.69095</v>
      </c>
    </row>
    <row r="23" ht="12.0" customHeight="1">
      <c r="A23" s="288" t="s">
        <v>128</v>
      </c>
      <c r="B23" s="289">
        <v>45401.0</v>
      </c>
      <c r="C23" s="290">
        <v>45.0</v>
      </c>
      <c r="D23" s="290">
        <v>15014.0</v>
      </c>
      <c r="E23" s="296">
        <v>19.0</v>
      </c>
      <c r="F23" s="237">
        <f t="shared" si="1"/>
        <v>-10126.84105</v>
      </c>
      <c r="G23" s="240">
        <f t="shared" si="2"/>
        <v>64</v>
      </c>
      <c r="H23" s="292">
        <f t="shared" si="3"/>
        <v>13563.12469</v>
      </c>
      <c r="I23" s="243">
        <v>2252480.0</v>
      </c>
      <c r="J23" s="243">
        <v>869334.98</v>
      </c>
      <c r="K23" s="239">
        <f t="shared" si="4"/>
        <v>3121814.98</v>
      </c>
      <c r="L23" s="256">
        <f t="shared" si="5"/>
        <v>47706906.57</v>
      </c>
      <c r="M23" s="240">
        <f t="shared" si="6"/>
        <v>1295</v>
      </c>
      <c r="N23" s="254">
        <f t="shared" si="7"/>
        <v>36839.31009</v>
      </c>
      <c r="O23" s="296">
        <v>35.0</v>
      </c>
      <c r="P23" s="296">
        <v>73.0</v>
      </c>
      <c r="Q23" s="240">
        <f t="shared" si="8"/>
        <v>108</v>
      </c>
      <c r="R23" s="297">
        <v>2253775.0</v>
      </c>
      <c r="S23" s="298">
        <f t="shared" si="9"/>
        <v>20868.28704</v>
      </c>
    </row>
    <row r="24" ht="12.0" customHeight="1">
      <c r="A24" s="288" t="s">
        <v>129</v>
      </c>
      <c r="B24" s="289">
        <v>45402.0</v>
      </c>
      <c r="C24" s="296">
        <v>41.0</v>
      </c>
      <c r="D24" s="296">
        <v>16768.0</v>
      </c>
      <c r="E24" s="296">
        <v>61.0</v>
      </c>
      <c r="F24" s="237">
        <f t="shared" si="1"/>
        <v>-14703.9177</v>
      </c>
      <c r="G24" s="240">
        <f t="shared" si="2"/>
        <v>102</v>
      </c>
      <c r="H24" s="292">
        <f t="shared" si="3"/>
        <v>15533.59784</v>
      </c>
      <c r="I24" s="243">
        <v>1996350.98</v>
      </c>
      <c r="J24" s="243">
        <v>1095146.0</v>
      </c>
      <c r="K24" s="239">
        <f t="shared" si="4"/>
        <v>3091496.98</v>
      </c>
      <c r="L24" s="256">
        <f t="shared" si="5"/>
        <v>50798403.55</v>
      </c>
      <c r="M24" s="240">
        <f t="shared" si="6"/>
        <v>1397</v>
      </c>
      <c r="N24" s="254">
        <f t="shared" si="7"/>
        <v>36362.49359</v>
      </c>
      <c r="O24" s="296">
        <v>24.0</v>
      </c>
      <c r="P24" s="296">
        <v>88.0</v>
      </c>
      <c r="Q24" s="240">
        <f t="shared" si="8"/>
        <v>112</v>
      </c>
      <c r="R24" s="297">
        <v>1507070.0</v>
      </c>
      <c r="S24" s="298">
        <f t="shared" si="9"/>
        <v>13455.98214</v>
      </c>
    </row>
    <row r="25" ht="12.0" customHeight="1">
      <c r="A25" s="288" t="s">
        <v>130</v>
      </c>
      <c r="B25" s="289">
        <v>45403.0</v>
      </c>
      <c r="C25" s="296">
        <v>45.0</v>
      </c>
      <c r="D25" s="296">
        <v>15014.0</v>
      </c>
      <c r="E25" s="296">
        <v>19.0</v>
      </c>
      <c r="F25" s="237">
        <f t="shared" si="1"/>
        <v>-10126.84105</v>
      </c>
      <c r="G25" s="240">
        <f t="shared" si="2"/>
        <v>64</v>
      </c>
      <c r="H25" s="292">
        <f t="shared" si="3"/>
        <v>13563.12469</v>
      </c>
      <c r="I25" s="243">
        <v>2252480.0</v>
      </c>
      <c r="J25" s="243">
        <v>869334.98</v>
      </c>
      <c r="K25" s="239">
        <f t="shared" si="4"/>
        <v>3121814.98</v>
      </c>
      <c r="L25" s="256">
        <f t="shared" si="5"/>
        <v>53920218.53</v>
      </c>
      <c r="M25" s="240">
        <f t="shared" si="6"/>
        <v>1461</v>
      </c>
      <c r="N25" s="254">
        <f t="shared" si="7"/>
        <v>36906.37819</v>
      </c>
      <c r="O25" s="296">
        <v>35.0</v>
      </c>
      <c r="P25" s="296">
        <v>73.0</v>
      </c>
      <c r="Q25" s="240">
        <f t="shared" si="8"/>
        <v>108</v>
      </c>
      <c r="R25" s="297">
        <v>2253775.0</v>
      </c>
      <c r="S25" s="298">
        <f t="shared" si="9"/>
        <v>20868.28704</v>
      </c>
    </row>
    <row r="26" ht="12.0" customHeight="1">
      <c r="A26" s="288" t="s">
        <v>124</v>
      </c>
      <c r="B26" s="289">
        <v>45404.0</v>
      </c>
      <c r="C26" s="296">
        <v>35.0</v>
      </c>
      <c r="D26" s="296">
        <v>11271.0</v>
      </c>
      <c r="E26" s="296">
        <v>38.0</v>
      </c>
      <c r="F26" s="237">
        <f t="shared" si="1"/>
        <v>-15266.28947</v>
      </c>
      <c r="G26" s="240">
        <f t="shared" si="2"/>
        <v>73</v>
      </c>
      <c r="H26" s="292">
        <f t="shared" si="3"/>
        <v>13350.73973</v>
      </c>
      <c r="I26" s="243">
        <v>1412380.0</v>
      </c>
      <c r="J26" s="243">
        <v>719314.0</v>
      </c>
      <c r="K26" s="239">
        <f t="shared" si="4"/>
        <v>2131694</v>
      </c>
      <c r="L26" s="256">
        <f t="shared" si="5"/>
        <v>56051912.53</v>
      </c>
      <c r="M26" s="240">
        <f t="shared" si="6"/>
        <v>1534</v>
      </c>
      <c r="N26" s="254">
        <f t="shared" si="7"/>
        <v>36539.7083</v>
      </c>
      <c r="O26" s="296">
        <v>26.0</v>
      </c>
      <c r="P26" s="296">
        <v>50.0</v>
      </c>
      <c r="Q26" s="240">
        <f t="shared" si="8"/>
        <v>76</v>
      </c>
      <c r="R26" s="297">
        <v>1157090.0</v>
      </c>
      <c r="S26" s="298">
        <f t="shared" si="9"/>
        <v>15224.86842</v>
      </c>
    </row>
    <row r="27" ht="12.0" customHeight="1">
      <c r="A27" s="288" t="s">
        <v>125</v>
      </c>
      <c r="B27" s="289">
        <v>45405.0</v>
      </c>
      <c r="C27" s="296">
        <v>36.0</v>
      </c>
      <c r="D27" s="296">
        <v>11922.0</v>
      </c>
      <c r="E27" s="296">
        <v>16.0</v>
      </c>
      <c r="F27" s="237">
        <f t="shared" si="1"/>
        <v>-10119.875</v>
      </c>
      <c r="G27" s="240">
        <f t="shared" si="2"/>
        <v>52</v>
      </c>
      <c r="H27" s="292">
        <f t="shared" si="3"/>
        <v>11367.5</v>
      </c>
      <c r="I27" s="243">
        <v>1389720.0</v>
      </c>
      <c r="J27" s="243">
        <v>596410.0</v>
      </c>
      <c r="K27" s="239">
        <f t="shared" si="4"/>
        <v>1986130</v>
      </c>
      <c r="L27" s="256">
        <f t="shared" si="5"/>
        <v>58038042.53</v>
      </c>
      <c r="M27" s="240">
        <f t="shared" si="6"/>
        <v>1586</v>
      </c>
      <c r="N27" s="254">
        <f t="shared" si="7"/>
        <v>36593.97385</v>
      </c>
      <c r="O27" s="296">
        <v>15.0</v>
      </c>
      <c r="P27" s="296">
        <v>62.0</v>
      </c>
      <c r="Q27" s="240">
        <f t="shared" si="8"/>
        <v>77</v>
      </c>
      <c r="R27" s="297">
        <v>1395020.0</v>
      </c>
      <c r="S27" s="298">
        <f t="shared" si="9"/>
        <v>18117.14286</v>
      </c>
    </row>
    <row r="28" ht="12.0" customHeight="1">
      <c r="A28" s="288" t="s">
        <v>126</v>
      </c>
      <c r="B28" s="289">
        <v>45406.0</v>
      </c>
      <c r="C28" s="290">
        <v>40.0</v>
      </c>
      <c r="D28" s="290">
        <v>12318.0</v>
      </c>
      <c r="E28" s="290">
        <v>19.0</v>
      </c>
      <c r="F28" s="237">
        <f t="shared" si="1"/>
        <v>-96734.84211</v>
      </c>
      <c r="G28" s="291">
        <f t="shared" si="2"/>
        <v>59</v>
      </c>
      <c r="H28" s="292">
        <f t="shared" si="3"/>
        <v>39503.08475</v>
      </c>
      <c r="I28" s="235">
        <v>1459220.0</v>
      </c>
      <c r="J28" s="235">
        <v>883780.0</v>
      </c>
      <c r="K28" s="237">
        <f t="shared" si="4"/>
        <v>2343000</v>
      </c>
      <c r="L28" s="256">
        <f t="shared" si="5"/>
        <v>60381042.53</v>
      </c>
      <c r="M28" s="240">
        <f t="shared" si="6"/>
        <v>1645</v>
      </c>
      <c r="N28" s="254">
        <f t="shared" si="7"/>
        <v>36705.80093</v>
      </c>
      <c r="O28" s="290">
        <v>21.0</v>
      </c>
      <c r="P28" s="290">
        <v>60.0</v>
      </c>
      <c r="Q28" s="291">
        <f t="shared" si="8"/>
        <v>81</v>
      </c>
      <c r="R28" s="294">
        <v>12318.0</v>
      </c>
      <c r="S28" s="286">
        <f t="shared" si="9"/>
        <v>152.0740741</v>
      </c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</row>
    <row r="29" ht="12.0" customHeight="1">
      <c r="A29" s="288" t="s">
        <v>127</v>
      </c>
      <c r="B29" s="289">
        <v>45407.0</v>
      </c>
      <c r="C29" s="290">
        <v>37.0</v>
      </c>
      <c r="D29" s="290">
        <v>9448.0</v>
      </c>
      <c r="E29" s="290">
        <v>24.0</v>
      </c>
      <c r="F29" s="237">
        <f t="shared" si="1"/>
        <v>-15478.50083</v>
      </c>
      <c r="G29" s="291">
        <f t="shared" si="2"/>
        <v>61</v>
      </c>
      <c r="H29" s="292">
        <f t="shared" si="3"/>
        <v>11820.65607</v>
      </c>
      <c r="I29" s="235">
        <v>1486280.01</v>
      </c>
      <c r="J29" s="235">
        <v>1012430.01</v>
      </c>
      <c r="K29" s="237">
        <f t="shared" si="4"/>
        <v>2498710.02</v>
      </c>
      <c r="L29" s="256">
        <f t="shared" si="5"/>
        <v>62879752.55</v>
      </c>
      <c r="M29" s="240">
        <f t="shared" si="6"/>
        <v>1706</v>
      </c>
      <c r="N29" s="254">
        <f t="shared" si="7"/>
        <v>36858.00267</v>
      </c>
      <c r="O29" s="290">
        <v>27.0</v>
      </c>
      <c r="P29" s="290">
        <v>62.0</v>
      </c>
      <c r="Q29" s="291">
        <f t="shared" si="8"/>
        <v>89</v>
      </c>
      <c r="R29" s="294">
        <v>1777650.0</v>
      </c>
      <c r="S29" s="286">
        <f t="shared" si="9"/>
        <v>19973.59551</v>
      </c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</row>
    <row r="30" ht="12.0" customHeight="1">
      <c r="A30" s="288" t="s">
        <v>128</v>
      </c>
      <c r="B30" s="289">
        <v>45408.0</v>
      </c>
      <c r="C30" s="296">
        <v>30.0</v>
      </c>
      <c r="D30" s="296">
        <v>11480.0</v>
      </c>
      <c r="E30" s="296">
        <v>42.0</v>
      </c>
      <c r="F30" s="237">
        <f t="shared" si="1"/>
        <v>-14987.97595</v>
      </c>
      <c r="G30" s="291">
        <f t="shared" si="2"/>
        <v>72</v>
      </c>
      <c r="H30" s="292">
        <f t="shared" si="3"/>
        <v>13526.31931</v>
      </c>
      <c r="I30" s="243">
        <v>2035820.0</v>
      </c>
      <c r="J30" s="243">
        <v>915184.99</v>
      </c>
      <c r="K30" s="239">
        <f t="shared" si="4"/>
        <v>2951004.99</v>
      </c>
      <c r="L30" s="256">
        <f t="shared" si="5"/>
        <v>65830757.54</v>
      </c>
      <c r="M30" s="240">
        <f t="shared" si="6"/>
        <v>1778</v>
      </c>
      <c r="N30" s="254">
        <f t="shared" si="7"/>
        <v>37025.17297</v>
      </c>
      <c r="O30" s="296">
        <v>32.0</v>
      </c>
      <c r="P30" s="296">
        <v>73.0</v>
      </c>
      <c r="Q30" s="240">
        <f t="shared" si="8"/>
        <v>105</v>
      </c>
      <c r="R30" s="297">
        <v>1977110.0</v>
      </c>
      <c r="S30" s="298">
        <f t="shared" si="9"/>
        <v>18829.61905</v>
      </c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</row>
    <row r="31" ht="12.0" customHeight="1">
      <c r="A31" s="288" t="s">
        <v>129</v>
      </c>
      <c r="B31" s="289">
        <v>45409.0</v>
      </c>
      <c r="C31" s="296">
        <v>47.0</v>
      </c>
      <c r="D31" s="296">
        <v>13991.0</v>
      </c>
      <c r="E31" s="296">
        <v>53.0</v>
      </c>
      <c r="F31" s="237">
        <f t="shared" si="1"/>
        <v>-13826.81226</v>
      </c>
      <c r="G31" s="240">
        <f t="shared" si="2"/>
        <v>100</v>
      </c>
      <c r="H31" s="292">
        <f t="shared" si="3"/>
        <v>13903.9805</v>
      </c>
      <c r="I31" s="243">
        <v>2580788.05</v>
      </c>
      <c r="J31" s="243">
        <v>962685.0</v>
      </c>
      <c r="K31" s="239">
        <f t="shared" si="4"/>
        <v>3543473.05</v>
      </c>
      <c r="L31" s="256">
        <f t="shared" si="5"/>
        <v>69374230.59</v>
      </c>
      <c r="M31" s="240">
        <f t="shared" si="6"/>
        <v>1878</v>
      </c>
      <c r="N31" s="254">
        <f t="shared" si="7"/>
        <v>36940.48487</v>
      </c>
      <c r="O31" s="296">
        <v>29.0</v>
      </c>
      <c r="P31" s="296">
        <v>85.0</v>
      </c>
      <c r="Q31" s="240">
        <f t="shared" si="8"/>
        <v>114</v>
      </c>
      <c r="R31" s="297">
        <v>2153075.0</v>
      </c>
      <c r="S31" s="298">
        <f t="shared" si="9"/>
        <v>18886.62281</v>
      </c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</row>
    <row r="32" ht="12.0" customHeight="1">
      <c r="A32" s="288" t="s">
        <v>130</v>
      </c>
      <c r="B32" s="289">
        <v>45410.0</v>
      </c>
      <c r="C32" s="296">
        <v>75.0</v>
      </c>
      <c r="D32" s="296">
        <v>14945.0</v>
      </c>
      <c r="E32" s="296">
        <v>39.0</v>
      </c>
      <c r="F32" s="237">
        <f t="shared" si="1"/>
        <v>-8025.000256</v>
      </c>
      <c r="G32" s="240">
        <f t="shared" si="2"/>
        <v>114</v>
      </c>
      <c r="H32" s="292">
        <f t="shared" si="3"/>
        <v>12577.63167</v>
      </c>
      <c r="I32" s="243">
        <v>2611840.0</v>
      </c>
      <c r="J32" s="243">
        <v>1252770.0</v>
      </c>
      <c r="K32" s="239">
        <f t="shared" si="4"/>
        <v>3864610</v>
      </c>
      <c r="L32" s="256">
        <f t="shared" si="5"/>
        <v>73238840.59</v>
      </c>
      <c r="M32" s="240">
        <f t="shared" si="6"/>
        <v>1992</v>
      </c>
      <c r="N32" s="254">
        <f t="shared" si="7"/>
        <v>36766.48624</v>
      </c>
      <c r="O32" s="296">
        <v>24.0</v>
      </c>
      <c r="P32" s="296">
        <v>88.0</v>
      </c>
      <c r="Q32" s="240">
        <f t="shared" si="8"/>
        <v>112</v>
      </c>
      <c r="R32" s="297">
        <v>2430759.99</v>
      </c>
      <c r="S32" s="298">
        <f t="shared" si="9"/>
        <v>21703.2142</v>
      </c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</row>
    <row r="33" ht="12.0" customHeight="1">
      <c r="A33" s="288" t="s">
        <v>128</v>
      </c>
      <c r="B33" s="289">
        <v>45411.0</v>
      </c>
      <c r="C33" s="296">
        <v>36.0</v>
      </c>
      <c r="D33" s="296">
        <v>10541.0</v>
      </c>
      <c r="E33" s="296">
        <v>18.0</v>
      </c>
      <c r="F33" s="237">
        <f t="shared" si="1"/>
        <v>-14738</v>
      </c>
      <c r="G33" s="240">
        <f t="shared" si="2"/>
        <v>54</v>
      </c>
      <c r="H33" s="292">
        <f t="shared" si="3"/>
        <v>11940</v>
      </c>
      <c r="I33" s="243">
        <v>1861429.99</v>
      </c>
      <c r="J33" s="245">
        <v>700775.0</v>
      </c>
      <c r="K33" s="239">
        <f t="shared" si="4"/>
        <v>2562204.99</v>
      </c>
      <c r="L33" s="256">
        <f t="shared" si="5"/>
        <v>75801045.58</v>
      </c>
      <c r="M33" s="240">
        <f t="shared" si="6"/>
        <v>2046</v>
      </c>
      <c r="N33" s="254">
        <f t="shared" si="7"/>
        <v>37048.40937</v>
      </c>
      <c r="O33" s="296">
        <v>37.0</v>
      </c>
      <c r="P33" s="296">
        <v>55.0</v>
      </c>
      <c r="Q33" s="240">
        <f t="shared" si="8"/>
        <v>92</v>
      </c>
      <c r="R33" s="297">
        <v>1917444.99</v>
      </c>
      <c r="S33" s="298">
        <f t="shared" si="9"/>
        <v>20841.79337</v>
      </c>
      <c r="T33" s="287"/>
      <c r="U33" s="287"/>
      <c r="V33" s="287"/>
      <c r="W33" s="287"/>
      <c r="X33" s="287"/>
      <c r="Y33" s="287"/>
      <c r="Z33" s="287"/>
      <c r="AA33" s="287"/>
      <c r="AB33" s="287"/>
      <c r="AC33" s="287"/>
      <c r="AD33" s="287"/>
      <c r="AE33" s="287"/>
      <c r="AF33" s="287"/>
      <c r="AG33" s="287"/>
    </row>
    <row r="34" ht="12.0" customHeight="1">
      <c r="A34" s="288" t="s">
        <v>129</v>
      </c>
      <c r="B34" s="289">
        <v>45412.0</v>
      </c>
      <c r="C34" s="301">
        <v>28.0</v>
      </c>
      <c r="D34" s="301">
        <v>10851.0</v>
      </c>
      <c r="E34" s="301">
        <v>36.0</v>
      </c>
      <c r="F34" s="237">
        <f t="shared" si="1"/>
        <v>-16926.47194</v>
      </c>
      <c r="G34" s="240">
        <f t="shared" si="2"/>
        <v>64</v>
      </c>
      <c r="H34" s="292">
        <f t="shared" si="3"/>
        <v>14268.45297</v>
      </c>
      <c r="I34" s="245">
        <v>1664699.98</v>
      </c>
      <c r="J34" s="245">
        <v>998511.0</v>
      </c>
      <c r="K34" s="239">
        <f t="shared" si="4"/>
        <v>2663210.98</v>
      </c>
      <c r="L34" s="256">
        <f t="shared" si="5"/>
        <v>78464256.56</v>
      </c>
      <c r="M34" s="240">
        <f t="shared" si="6"/>
        <v>2110</v>
      </c>
      <c r="N34" s="254">
        <f t="shared" si="7"/>
        <v>37186.85145</v>
      </c>
      <c r="O34" s="301">
        <v>23.0</v>
      </c>
      <c r="P34" s="301">
        <v>67.0</v>
      </c>
      <c r="Q34" s="240">
        <f t="shared" si="8"/>
        <v>90</v>
      </c>
      <c r="R34" s="302">
        <v>1750029.99</v>
      </c>
      <c r="S34" s="298">
        <f t="shared" si="9"/>
        <v>19444.77767</v>
      </c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87"/>
      <c r="AF34" s="287"/>
      <c r="AG34" s="287"/>
    </row>
    <row r="35" ht="12.0" customHeight="1">
      <c r="A35" s="288" t="s">
        <v>130</v>
      </c>
      <c r="B35" s="289">
        <v>45413.0</v>
      </c>
      <c r="C35" s="303"/>
      <c r="D35" s="303"/>
      <c r="E35" s="303"/>
      <c r="F35" s="237" t="str">
        <f t="shared" si="1"/>
        <v/>
      </c>
      <c r="G35" s="240">
        <f t="shared" si="2"/>
        <v>0</v>
      </c>
      <c r="H35" s="292" t="str">
        <f t="shared" si="3"/>
        <v/>
      </c>
      <c r="I35" s="249"/>
      <c r="J35" s="249"/>
      <c r="K35" s="239">
        <f t="shared" si="4"/>
        <v>0</v>
      </c>
      <c r="L35" s="256">
        <f t="shared" si="5"/>
        <v>78464256.56</v>
      </c>
      <c r="M35" s="240">
        <f t="shared" si="6"/>
        <v>2110</v>
      </c>
      <c r="N35" s="254">
        <f t="shared" si="7"/>
        <v>37186.85145</v>
      </c>
      <c r="O35" s="303"/>
      <c r="P35" s="303"/>
      <c r="Q35" s="240">
        <f t="shared" si="8"/>
        <v>0</v>
      </c>
      <c r="R35" s="304"/>
      <c r="S35" s="298" t="str">
        <f t="shared" si="9"/>
        <v/>
      </c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7"/>
      <c r="AG35" s="287"/>
    </row>
    <row r="36" ht="12.0" customHeight="1">
      <c r="A36" s="305"/>
      <c r="B36" s="306"/>
      <c r="C36" s="261"/>
      <c r="D36" s="261"/>
      <c r="E36" s="261"/>
      <c r="F36" s="261"/>
      <c r="G36" s="261"/>
      <c r="H36" s="307"/>
      <c r="I36" s="262"/>
      <c r="J36" s="262"/>
      <c r="K36" s="262"/>
      <c r="L36" s="308"/>
      <c r="M36" s="261"/>
      <c r="N36" s="307"/>
      <c r="O36" s="261"/>
      <c r="P36" s="261"/>
      <c r="Q36" s="261"/>
      <c r="R36" s="262"/>
      <c r="S36" s="263"/>
    </row>
    <row r="37" ht="12.0" customHeight="1">
      <c r="A37" s="309" t="s">
        <v>128</v>
      </c>
      <c r="B37" s="212"/>
      <c r="C37" s="261">
        <f>SUM(C5:C36)</f>
        <v>1138</v>
      </c>
      <c r="D37" s="261"/>
      <c r="E37" s="261">
        <f>SUM(E5:E36)</f>
        <v>972</v>
      </c>
      <c r="F37" s="261"/>
      <c r="G37" s="261"/>
      <c r="H37" s="307"/>
      <c r="I37" s="262"/>
      <c r="J37" s="262"/>
      <c r="K37" s="262"/>
      <c r="L37" s="308"/>
      <c r="M37" s="261"/>
      <c r="N37" s="307"/>
      <c r="O37" s="261"/>
      <c r="P37" s="261"/>
      <c r="Q37" s="261"/>
      <c r="R37" s="262"/>
      <c r="S37" s="263"/>
    </row>
    <row r="38" ht="12.0" customHeight="1">
      <c r="A38" s="309" t="s">
        <v>128</v>
      </c>
      <c r="B38" s="212"/>
      <c r="C38" s="287"/>
      <c r="D38" s="287"/>
      <c r="E38" s="287"/>
      <c r="F38" s="287"/>
      <c r="G38" s="310" t="s">
        <v>147</v>
      </c>
      <c r="H38" s="311"/>
      <c r="I38" s="167" t="s">
        <v>135</v>
      </c>
      <c r="J38" s="167" t="s">
        <v>10</v>
      </c>
      <c r="K38" s="167" t="s">
        <v>60</v>
      </c>
      <c r="L38" s="312"/>
      <c r="N38" s="307"/>
      <c r="O38" s="240" t="s">
        <v>148</v>
      </c>
      <c r="P38" s="240" t="s">
        <v>149</v>
      </c>
      <c r="Q38" s="240" t="s">
        <v>150</v>
      </c>
      <c r="R38" s="239" t="s">
        <v>151</v>
      </c>
      <c r="S38" s="263"/>
    </row>
    <row r="39" ht="12.0" customHeight="1">
      <c r="A39" s="309" t="s">
        <v>152</v>
      </c>
      <c r="B39" s="212"/>
      <c r="C39" s="287"/>
      <c r="D39" s="287"/>
      <c r="E39" s="287"/>
      <c r="F39" s="287"/>
      <c r="G39" s="313">
        <f>SUM(G5:G38)</f>
        <v>2110</v>
      </c>
      <c r="H39" s="314"/>
      <c r="I39" s="315">
        <f t="shared" ref="I39:K39" si="10">SUM(I5:I38)</f>
        <v>52154036.01</v>
      </c>
      <c r="J39" s="316">
        <f t="shared" si="10"/>
        <v>26310220.55</v>
      </c>
      <c r="K39" s="315">
        <f t="shared" si="10"/>
        <v>78464256.56</v>
      </c>
      <c r="L39" s="312"/>
      <c r="M39" s="287"/>
      <c r="N39" s="307"/>
      <c r="O39" s="240">
        <f t="shared" ref="O39:Q39" si="11">SUM(O5:O35)</f>
        <v>789</v>
      </c>
      <c r="P39" s="240">
        <f t="shared" si="11"/>
        <v>1979</v>
      </c>
      <c r="Q39" s="240">
        <f t="shared" si="11"/>
        <v>2768</v>
      </c>
      <c r="R39" s="239">
        <f>R36+SUM(R5:R35)</f>
        <v>47765599.77</v>
      </c>
      <c r="S39" s="286">
        <f>R39/Q39</f>
        <v>17256.3583</v>
      </c>
    </row>
    <row r="40" ht="12.0" customHeight="1">
      <c r="A40" s="309" t="s">
        <v>127</v>
      </c>
      <c r="B40" s="261"/>
      <c r="C40" s="287"/>
      <c r="D40" s="287"/>
      <c r="E40" s="287"/>
      <c r="F40" s="287"/>
      <c r="G40" s="287"/>
      <c r="H40" s="317"/>
      <c r="I40" s="263"/>
      <c r="J40" s="263"/>
      <c r="K40" s="263"/>
      <c r="L40" s="312"/>
      <c r="N40" s="307"/>
      <c r="O40" s="261"/>
      <c r="P40" s="261"/>
      <c r="Q40" s="261"/>
      <c r="R40" s="262"/>
      <c r="S40" s="263"/>
    </row>
    <row r="41" ht="12.0" customHeight="1">
      <c r="A41" s="309" t="s">
        <v>128</v>
      </c>
      <c r="B41" s="261"/>
      <c r="C41" s="287"/>
      <c r="D41" s="287"/>
      <c r="E41" s="287"/>
      <c r="F41" s="287"/>
      <c r="G41" s="287"/>
      <c r="H41" s="317"/>
      <c r="I41" s="263"/>
      <c r="J41" s="263"/>
      <c r="K41" s="263"/>
      <c r="L41" s="312"/>
      <c r="N41" s="307"/>
      <c r="O41" s="261"/>
      <c r="P41" s="261"/>
      <c r="Q41" s="261"/>
      <c r="R41" s="262"/>
      <c r="S41" s="263"/>
    </row>
    <row r="42" ht="12.0" customHeight="1">
      <c r="A42" s="305"/>
      <c r="B42" s="261"/>
      <c r="C42" s="287"/>
      <c r="D42" s="287"/>
      <c r="E42" s="287"/>
      <c r="F42" s="287"/>
      <c r="G42" s="287"/>
      <c r="H42" s="317"/>
      <c r="I42" s="263"/>
      <c r="J42" s="263"/>
      <c r="K42" s="263"/>
      <c r="L42" s="312"/>
      <c r="N42" s="307"/>
      <c r="O42" s="261"/>
      <c r="P42" s="261"/>
      <c r="Q42" s="261"/>
      <c r="R42" s="262"/>
      <c r="S42" s="263"/>
    </row>
    <row r="43" ht="12.0" customHeight="1">
      <c r="A43" s="309" t="s">
        <v>128</v>
      </c>
      <c r="B43" s="261"/>
      <c r="C43" s="287"/>
      <c r="D43" s="287"/>
      <c r="E43" s="287"/>
      <c r="F43" s="287"/>
      <c r="G43" s="287"/>
      <c r="H43" s="317"/>
      <c r="I43" s="263"/>
      <c r="J43" s="263"/>
      <c r="K43" s="263"/>
      <c r="L43" s="312"/>
      <c r="N43" s="307"/>
      <c r="O43" s="261"/>
      <c r="P43" s="261"/>
      <c r="Q43" s="261"/>
      <c r="R43" s="262"/>
      <c r="S43" s="263"/>
    </row>
    <row r="44" ht="12.0" customHeight="1">
      <c r="A44" s="305"/>
      <c r="B44" s="261"/>
      <c r="C44" s="287"/>
      <c r="D44" s="287"/>
      <c r="E44" s="287"/>
      <c r="F44" s="287"/>
      <c r="G44" s="287"/>
      <c r="H44" s="317"/>
      <c r="I44" s="263"/>
      <c r="J44" s="263"/>
      <c r="K44" s="263"/>
      <c r="L44" s="312"/>
      <c r="N44" s="307"/>
      <c r="O44" s="261"/>
      <c r="P44" s="261"/>
      <c r="Q44" s="261"/>
      <c r="R44" s="262"/>
      <c r="S44" s="263"/>
    </row>
    <row r="45" ht="12.0" customHeight="1">
      <c r="A45" s="305"/>
      <c r="B45" s="261"/>
      <c r="C45" s="287"/>
      <c r="D45" s="287"/>
      <c r="E45" s="287"/>
      <c r="F45" s="287"/>
      <c r="G45" s="287"/>
      <c r="H45" s="317"/>
      <c r="I45" s="263"/>
      <c r="J45" s="263"/>
      <c r="K45" s="263"/>
      <c r="L45" s="312"/>
      <c r="N45" s="307"/>
      <c r="O45" s="261"/>
      <c r="P45" s="261"/>
      <c r="Q45" s="261"/>
      <c r="R45" s="262"/>
      <c r="S45" s="263"/>
    </row>
    <row r="46" ht="12.0" customHeight="1">
      <c r="A46" s="305"/>
      <c r="B46" s="261"/>
      <c r="C46" s="287"/>
      <c r="D46" s="287"/>
      <c r="E46" s="287"/>
      <c r="F46" s="287"/>
      <c r="G46" s="287"/>
      <c r="H46" s="317"/>
      <c r="I46" s="263"/>
      <c r="J46" s="263"/>
      <c r="K46" s="263"/>
      <c r="L46" s="312"/>
      <c r="N46" s="307"/>
      <c r="O46" s="261"/>
      <c r="P46" s="261"/>
      <c r="Q46" s="261"/>
      <c r="R46" s="262"/>
      <c r="S46" s="263"/>
    </row>
    <row r="47" ht="12.0" customHeight="1">
      <c r="A47" s="305"/>
      <c r="B47" s="261"/>
      <c r="C47" s="287"/>
      <c r="D47" s="287"/>
      <c r="E47" s="287"/>
      <c r="F47" s="287"/>
      <c r="G47" s="287"/>
      <c r="H47" s="317"/>
      <c r="I47" s="263"/>
      <c r="J47" s="263"/>
      <c r="K47" s="263"/>
      <c r="L47" s="312"/>
      <c r="N47" s="307"/>
      <c r="O47" s="261"/>
      <c r="P47" s="261"/>
      <c r="Q47" s="261"/>
      <c r="R47" s="262"/>
      <c r="S47" s="263"/>
    </row>
    <row r="48" ht="12.0" customHeight="1">
      <c r="A48" s="305"/>
      <c r="B48" s="261"/>
      <c r="C48" s="287"/>
      <c r="D48" s="287"/>
      <c r="E48" s="287"/>
      <c r="F48" s="287"/>
      <c r="G48" s="287"/>
      <c r="H48" s="317"/>
      <c r="I48" s="263"/>
      <c r="J48" s="263"/>
      <c r="K48" s="263"/>
      <c r="L48" s="312"/>
      <c r="N48" s="307"/>
      <c r="O48" s="261"/>
      <c r="P48" s="261"/>
      <c r="Q48" s="261"/>
      <c r="R48" s="262"/>
      <c r="S48" s="263"/>
    </row>
    <row r="49" ht="12.0" customHeight="1">
      <c r="A49" s="305"/>
      <c r="B49" s="261"/>
      <c r="C49" s="287"/>
      <c r="D49" s="287"/>
      <c r="E49" s="287"/>
      <c r="F49" s="287"/>
      <c r="G49" s="287"/>
      <c r="H49" s="317"/>
      <c r="I49" s="263"/>
      <c r="J49" s="263"/>
      <c r="K49" s="263"/>
      <c r="L49" s="312"/>
      <c r="N49" s="307"/>
      <c r="O49" s="261"/>
      <c r="P49" s="261"/>
      <c r="Q49" s="261"/>
      <c r="R49" s="262"/>
      <c r="S49" s="263"/>
    </row>
    <row r="50" ht="12.0" customHeight="1">
      <c r="A50" s="305"/>
      <c r="B50" s="261"/>
      <c r="C50" s="287"/>
      <c r="D50" s="287"/>
      <c r="E50" s="287"/>
      <c r="F50" s="287"/>
      <c r="G50" s="287"/>
      <c r="H50" s="317"/>
      <c r="I50" s="263"/>
      <c r="J50" s="263"/>
      <c r="K50" s="263"/>
      <c r="L50" s="312"/>
      <c r="N50" s="307"/>
      <c r="O50" s="261"/>
      <c r="P50" s="261"/>
      <c r="Q50" s="261"/>
      <c r="R50" s="262"/>
      <c r="S50" s="263"/>
    </row>
    <row r="51" ht="12.0" customHeight="1">
      <c r="A51" s="305"/>
      <c r="B51" s="261"/>
      <c r="C51" s="287"/>
      <c r="D51" s="287"/>
      <c r="E51" s="287"/>
      <c r="F51" s="287"/>
      <c r="G51" s="287"/>
      <c r="H51" s="317"/>
      <c r="I51" s="263"/>
      <c r="J51" s="263"/>
      <c r="K51" s="263"/>
      <c r="L51" s="312"/>
      <c r="N51" s="307"/>
      <c r="O51" s="261"/>
      <c r="P51" s="261"/>
      <c r="Q51" s="261"/>
      <c r="R51" s="262"/>
      <c r="S51" s="263"/>
    </row>
    <row r="52" ht="12.0" customHeight="1">
      <c r="A52" s="305"/>
      <c r="B52" s="261"/>
      <c r="C52" s="287"/>
      <c r="D52" s="287"/>
      <c r="E52" s="287"/>
      <c r="F52" s="287"/>
      <c r="G52" s="287"/>
      <c r="H52" s="317"/>
      <c r="I52" s="263"/>
      <c r="J52" s="263"/>
      <c r="K52" s="263"/>
      <c r="L52" s="312"/>
      <c r="N52" s="307"/>
      <c r="O52" s="261"/>
      <c r="P52" s="261"/>
      <c r="Q52" s="261"/>
      <c r="R52" s="262"/>
      <c r="S52" s="263"/>
    </row>
    <row r="53" ht="12.0" customHeight="1">
      <c r="A53" s="305"/>
      <c r="B53" s="261"/>
      <c r="C53" s="287"/>
      <c r="D53" s="287"/>
      <c r="E53" s="287"/>
      <c r="F53" s="287"/>
      <c r="G53" s="287"/>
      <c r="H53" s="317"/>
      <c r="I53" s="263"/>
      <c r="J53" s="263"/>
      <c r="K53" s="263"/>
      <c r="L53" s="312"/>
      <c r="N53" s="307"/>
      <c r="O53" s="261"/>
      <c r="P53" s="261"/>
      <c r="Q53" s="261"/>
      <c r="R53" s="262"/>
      <c r="S53" s="263"/>
    </row>
    <row r="54" ht="12.0" customHeight="1">
      <c r="A54" s="305"/>
      <c r="B54" s="261"/>
      <c r="C54" s="287"/>
      <c r="D54" s="287"/>
      <c r="E54" s="287"/>
      <c r="F54" s="287"/>
      <c r="G54" s="287"/>
      <c r="H54" s="317"/>
      <c r="I54" s="263"/>
      <c r="J54" s="263"/>
      <c r="K54" s="263"/>
      <c r="L54" s="312"/>
      <c r="N54" s="307"/>
      <c r="O54" s="261"/>
      <c r="P54" s="261"/>
      <c r="Q54" s="261"/>
      <c r="R54" s="262"/>
      <c r="S54" s="263"/>
    </row>
    <row r="55" ht="12.0" customHeight="1">
      <c r="A55" s="305"/>
      <c r="B55" s="261"/>
      <c r="C55" s="287"/>
      <c r="D55" s="287"/>
      <c r="E55" s="287"/>
      <c r="F55" s="287"/>
      <c r="G55" s="287"/>
      <c r="H55" s="317"/>
      <c r="I55" s="263"/>
      <c r="J55" s="263"/>
      <c r="K55" s="263"/>
      <c r="L55" s="312"/>
      <c r="N55" s="307"/>
      <c r="O55" s="261"/>
      <c r="P55" s="261"/>
      <c r="Q55" s="261"/>
      <c r="R55" s="262"/>
      <c r="S55" s="263"/>
    </row>
    <row r="56" ht="12.0" customHeight="1">
      <c r="A56" s="305"/>
      <c r="B56" s="261"/>
      <c r="C56" s="287"/>
      <c r="D56" s="287"/>
      <c r="E56" s="287"/>
      <c r="F56" s="287"/>
      <c r="G56" s="287"/>
      <c r="H56" s="317"/>
      <c r="I56" s="263"/>
      <c r="J56" s="263"/>
      <c r="K56" s="263"/>
      <c r="L56" s="312"/>
      <c r="N56" s="307"/>
      <c r="O56" s="261"/>
      <c r="P56" s="261"/>
      <c r="Q56" s="261"/>
      <c r="R56" s="262"/>
      <c r="S56" s="263"/>
    </row>
    <row r="57" ht="12.0" customHeight="1">
      <c r="A57" s="305"/>
      <c r="B57" s="261"/>
      <c r="C57" s="287"/>
      <c r="D57" s="287"/>
      <c r="E57" s="287"/>
      <c r="F57" s="287"/>
      <c r="G57" s="287"/>
      <c r="H57" s="317"/>
      <c r="I57" s="263"/>
      <c r="J57" s="263"/>
      <c r="K57" s="263"/>
      <c r="L57" s="312"/>
      <c r="N57" s="307"/>
      <c r="O57" s="261"/>
      <c r="P57" s="261"/>
      <c r="Q57" s="261"/>
      <c r="R57" s="262"/>
      <c r="S57" s="263"/>
    </row>
    <row r="58" ht="12.0" customHeight="1">
      <c r="A58" s="305"/>
      <c r="B58" s="261"/>
      <c r="C58" s="287"/>
      <c r="D58" s="287"/>
      <c r="E58" s="287"/>
      <c r="F58" s="287"/>
      <c r="G58" s="287"/>
      <c r="H58" s="317"/>
      <c r="I58" s="263"/>
      <c r="J58" s="263"/>
      <c r="K58" s="263"/>
      <c r="L58" s="312"/>
      <c r="N58" s="307"/>
      <c r="O58" s="261"/>
      <c r="P58" s="261"/>
      <c r="Q58" s="261"/>
      <c r="R58" s="262"/>
      <c r="S58" s="263"/>
    </row>
    <row r="59" ht="12.0" customHeight="1">
      <c r="A59" s="305"/>
      <c r="B59" s="261"/>
      <c r="C59" s="287"/>
      <c r="D59" s="287"/>
      <c r="E59" s="287"/>
      <c r="F59" s="287"/>
      <c r="G59" s="287"/>
      <c r="H59" s="317"/>
      <c r="I59" s="263"/>
      <c r="J59" s="263"/>
      <c r="K59" s="263"/>
      <c r="L59" s="312"/>
      <c r="N59" s="307"/>
      <c r="O59" s="261"/>
      <c r="P59" s="261"/>
      <c r="Q59" s="261"/>
      <c r="R59" s="262"/>
      <c r="S59" s="263"/>
    </row>
    <row r="60" ht="12.0" customHeight="1">
      <c r="A60" s="305"/>
      <c r="B60" s="261"/>
      <c r="C60" s="287"/>
      <c r="D60" s="287"/>
      <c r="E60" s="287"/>
      <c r="F60" s="287"/>
      <c r="G60" s="287"/>
      <c r="H60" s="317"/>
      <c r="I60" s="263"/>
      <c r="J60" s="263"/>
      <c r="K60" s="263"/>
      <c r="L60" s="312"/>
      <c r="N60" s="307"/>
      <c r="O60" s="261"/>
      <c r="P60" s="261"/>
      <c r="Q60" s="261"/>
      <c r="R60" s="262"/>
      <c r="S60" s="263"/>
    </row>
    <row r="61" ht="12.0" customHeight="1">
      <c r="A61" s="305"/>
      <c r="B61" s="261"/>
      <c r="C61" s="287"/>
      <c r="D61" s="287"/>
      <c r="E61" s="287"/>
      <c r="F61" s="287"/>
      <c r="G61" s="287"/>
      <c r="H61" s="317"/>
      <c r="I61" s="263"/>
      <c r="J61" s="263"/>
      <c r="K61" s="263"/>
      <c r="L61" s="312"/>
      <c r="N61" s="307"/>
      <c r="O61" s="261"/>
      <c r="P61" s="261"/>
      <c r="Q61" s="261"/>
      <c r="R61" s="262"/>
      <c r="S61" s="263"/>
    </row>
    <row r="62" ht="12.0" customHeight="1">
      <c r="A62" s="305"/>
      <c r="B62" s="261"/>
      <c r="C62" s="287"/>
      <c r="D62" s="287"/>
      <c r="E62" s="287"/>
      <c r="F62" s="287"/>
      <c r="G62" s="287"/>
      <c r="H62" s="317"/>
      <c r="I62" s="263"/>
      <c r="J62" s="263"/>
      <c r="K62" s="263"/>
      <c r="L62" s="312"/>
      <c r="N62" s="307"/>
      <c r="O62" s="261"/>
      <c r="P62" s="261"/>
      <c r="Q62" s="261"/>
      <c r="R62" s="262"/>
      <c r="S62" s="263"/>
    </row>
    <row r="63" ht="12.0" customHeight="1">
      <c r="A63" s="305"/>
      <c r="B63" s="261"/>
      <c r="C63" s="287"/>
      <c r="D63" s="287"/>
      <c r="E63" s="287"/>
      <c r="F63" s="287"/>
      <c r="G63" s="287"/>
      <c r="H63" s="317"/>
      <c r="I63" s="263"/>
      <c r="J63" s="263"/>
      <c r="K63" s="263"/>
      <c r="L63" s="312"/>
      <c r="N63" s="307"/>
      <c r="O63" s="261"/>
      <c r="P63" s="261"/>
      <c r="Q63" s="261"/>
      <c r="R63" s="262"/>
      <c r="S63" s="263"/>
    </row>
    <row r="64" ht="12.0" customHeight="1">
      <c r="A64" s="305"/>
      <c r="B64" s="261"/>
      <c r="C64" s="287"/>
      <c r="D64" s="287"/>
      <c r="E64" s="287"/>
      <c r="F64" s="287"/>
      <c r="G64" s="287"/>
      <c r="H64" s="317"/>
      <c r="I64" s="263"/>
      <c r="J64" s="263"/>
      <c r="K64" s="263"/>
      <c r="L64" s="312"/>
      <c r="N64" s="307"/>
      <c r="O64" s="261"/>
      <c r="P64" s="261"/>
      <c r="Q64" s="261"/>
      <c r="R64" s="262"/>
      <c r="S64" s="263"/>
    </row>
    <row r="65" ht="12.0" customHeight="1">
      <c r="A65" s="305"/>
      <c r="B65" s="261"/>
      <c r="C65" s="287"/>
      <c r="D65" s="287"/>
      <c r="E65" s="287"/>
      <c r="F65" s="287"/>
      <c r="G65" s="287"/>
      <c r="H65" s="317"/>
      <c r="I65" s="263"/>
      <c r="J65" s="263"/>
      <c r="K65" s="263"/>
      <c r="L65" s="312"/>
      <c r="N65" s="307"/>
      <c r="O65" s="261"/>
      <c r="P65" s="261"/>
      <c r="Q65" s="261"/>
      <c r="R65" s="262"/>
      <c r="S65" s="263"/>
    </row>
    <row r="66" ht="12.0" customHeight="1">
      <c r="A66" s="305"/>
      <c r="B66" s="261"/>
      <c r="C66" s="287"/>
      <c r="D66" s="287"/>
      <c r="E66" s="287"/>
      <c r="F66" s="287"/>
      <c r="G66" s="287"/>
      <c r="H66" s="317"/>
      <c r="I66" s="263"/>
      <c r="J66" s="263"/>
      <c r="K66" s="263"/>
      <c r="L66" s="312"/>
      <c r="N66" s="307"/>
      <c r="O66" s="261"/>
      <c r="P66" s="261"/>
      <c r="Q66" s="261"/>
      <c r="R66" s="262"/>
      <c r="S66" s="263"/>
    </row>
    <row r="67" ht="12.0" customHeight="1">
      <c r="A67" s="305"/>
      <c r="B67" s="261"/>
      <c r="C67" s="287"/>
      <c r="D67" s="287"/>
      <c r="E67" s="287"/>
      <c r="F67" s="287"/>
      <c r="G67" s="287"/>
      <c r="H67" s="317"/>
      <c r="I67" s="263"/>
      <c r="J67" s="263"/>
      <c r="K67" s="263"/>
      <c r="L67" s="312"/>
      <c r="N67" s="307"/>
      <c r="O67" s="261"/>
      <c r="P67" s="261"/>
      <c r="Q67" s="261"/>
      <c r="R67" s="262"/>
      <c r="S67" s="263"/>
    </row>
    <row r="68" ht="12.0" customHeight="1">
      <c r="A68" s="305"/>
      <c r="B68" s="261"/>
      <c r="C68" s="287"/>
      <c r="D68" s="287"/>
      <c r="E68" s="287"/>
      <c r="F68" s="287"/>
      <c r="G68" s="287"/>
      <c r="H68" s="317"/>
      <c r="I68" s="263"/>
      <c r="J68" s="263"/>
      <c r="K68" s="263"/>
      <c r="L68" s="312"/>
      <c r="N68" s="307"/>
      <c r="O68" s="261"/>
      <c r="P68" s="261"/>
      <c r="Q68" s="261"/>
      <c r="R68" s="262"/>
      <c r="S68" s="263"/>
    </row>
    <row r="69" ht="12.0" customHeight="1">
      <c r="A69" s="305"/>
      <c r="B69" s="261"/>
      <c r="C69" s="287"/>
      <c r="D69" s="287"/>
      <c r="E69" s="287"/>
      <c r="F69" s="287"/>
      <c r="G69" s="287"/>
      <c r="H69" s="317"/>
      <c r="I69" s="263"/>
      <c r="J69" s="263"/>
      <c r="K69" s="263"/>
      <c r="L69" s="312"/>
      <c r="N69" s="307"/>
      <c r="O69" s="261"/>
      <c r="P69" s="261"/>
      <c r="Q69" s="261"/>
      <c r="R69" s="262"/>
      <c r="S69" s="263"/>
    </row>
    <row r="70" ht="12.0" customHeight="1">
      <c r="A70" s="305"/>
      <c r="B70" s="261"/>
      <c r="C70" s="287"/>
      <c r="D70" s="287"/>
      <c r="E70" s="287"/>
      <c r="F70" s="287"/>
      <c r="G70" s="287"/>
      <c r="H70" s="317"/>
      <c r="I70" s="263"/>
      <c r="J70" s="263"/>
      <c r="K70" s="263"/>
      <c r="L70" s="312"/>
      <c r="N70" s="307"/>
      <c r="O70" s="261"/>
      <c r="P70" s="261"/>
      <c r="Q70" s="261"/>
      <c r="R70" s="262"/>
      <c r="S70" s="263"/>
    </row>
    <row r="71" ht="12.0" customHeight="1">
      <c r="A71" s="305"/>
      <c r="B71" s="261"/>
      <c r="C71" s="287"/>
      <c r="D71" s="287"/>
      <c r="E71" s="287"/>
      <c r="F71" s="287"/>
      <c r="G71" s="287"/>
      <c r="H71" s="317"/>
      <c r="I71" s="263"/>
      <c r="J71" s="263"/>
      <c r="K71" s="263"/>
      <c r="L71" s="312"/>
      <c r="N71" s="307"/>
      <c r="O71" s="261"/>
      <c r="P71" s="261"/>
      <c r="Q71" s="261"/>
      <c r="R71" s="262"/>
      <c r="S71" s="263"/>
    </row>
    <row r="72" ht="12.0" customHeight="1">
      <c r="A72" s="305"/>
      <c r="B72" s="261"/>
      <c r="C72" s="287"/>
      <c r="D72" s="287"/>
      <c r="E72" s="287"/>
      <c r="F72" s="287"/>
      <c r="G72" s="287"/>
      <c r="H72" s="317"/>
      <c r="I72" s="263"/>
      <c r="J72" s="263"/>
      <c r="K72" s="263"/>
      <c r="L72" s="312"/>
      <c r="N72" s="307"/>
      <c r="O72" s="261"/>
      <c r="P72" s="261"/>
      <c r="Q72" s="261"/>
      <c r="R72" s="262"/>
      <c r="S72" s="263"/>
    </row>
    <row r="73" ht="12.0" customHeight="1">
      <c r="A73" s="305"/>
      <c r="B73" s="261"/>
      <c r="C73" s="287"/>
      <c r="D73" s="287"/>
      <c r="E73" s="287"/>
      <c r="F73" s="287"/>
      <c r="G73" s="287"/>
      <c r="H73" s="317"/>
      <c r="I73" s="263"/>
      <c r="J73" s="263"/>
      <c r="K73" s="263"/>
      <c r="L73" s="312"/>
      <c r="N73" s="307"/>
      <c r="O73" s="261"/>
      <c r="P73" s="261"/>
      <c r="Q73" s="261"/>
      <c r="R73" s="262"/>
      <c r="S73" s="263"/>
    </row>
    <row r="74" ht="12.0" customHeight="1">
      <c r="A74" s="305"/>
      <c r="B74" s="261"/>
      <c r="C74" s="287"/>
      <c r="D74" s="287"/>
      <c r="E74" s="287"/>
      <c r="F74" s="287"/>
      <c r="G74" s="287"/>
      <c r="H74" s="317"/>
      <c r="I74" s="263"/>
      <c r="J74" s="263"/>
      <c r="K74" s="263"/>
      <c r="L74" s="312"/>
      <c r="N74" s="307"/>
      <c r="O74" s="261"/>
      <c r="P74" s="261"/>
      <c r="Q74" s="261"/>
      <c r="R74" s="262"/>
      <c r="S74" s="263"/>
    </row>
    <row r="75" ht="12.0" customHeight="1">
      <c r="A75" s="305"/>
      <c r="B75" s="261"/>
      <c r="C75" s="287"/>
      <c r="D75" s="287"/>
      <c r="E75" s="287"/>
      <c r="F75" s="287"/>
      <c r="G75" s="287"/>
      <c r="H75" s="317"/>
      <c r="I75" s="263"/>
      <c r="J75" s="263"/>
      <c r="K75" s="263"/>
      <c r="L75" s="312"/>
      <c r="N75" s="307"/>
      <c r="O75" s="261"/>
      <c r="P75" s="261"/>
      <c r="Q75" s="261"/>
      <c r="R75" s="262"/>
      <c r="S75" s="263"/>
    </row>
    <row r="76" ht="12.0" customHeight="1">
      <c r="A76" s="305"/>
      <c r="B76" s="261"/>
      <c r="C76" s="287"/>
      <c r="D76" s="287"/>
      <c r="E76" s="287"/>
      <c r="F76" s="287"/>
      <c r="G76" s="287"/>
      <c r="H76" s="317"/>
      <c r="I76" s="263"/>
      <c r="J76" s="263"/>
      <c r="K76" s="263"/>
      <c r="L76" s="312"/>
      <c r="N76" s="307"/>
      <c r="O76" s="261"/>
      <c r="P76" s="261"/>
      <c r="Q76" s="261"/>
      <c r="R76" s="262"/>
      <c r="S76" s="263"/>
    </row>
    <row r="77" ht="12.0" customHeight="1">
      <c r="A77" s="305"/>
      <c r="B77" s="261"/>
      <c r="C77" s="287"/>
      <c r="D77" s="287"/>
      <c r="E77" s="287"/>
      <c r="F77" s="287"/>
      <c r="G77" s="287"/>
      <c r="H77" s="317"/>
      <c r="I77" s="263"/>
      <c r="J77" s="263"/>
      <c r="K77" s="263"/>
      <c r="L77" s="312"/>
      <c r="N77" s="307"/>
      <c r="O77" s="261"/>
      <c r="P77" s="261"/>
      <c r="Q77" s="261"/>
      <c r="R77" s="262"/>
      <c r="S77" s="263"/>
    </row>
    <row r="78" ht="12.0" customHeight="1">
      <c r="A78" s="305"/>
      <c r="B78" s="261"/>
      <c r="C78" s="287"/>
      <c r="D78" s="287"/>
      <c r="E78" s="287"/>
      <c r="F78" s="287"/>
      <c r="G78" s="287"/>
      <c r="H78" s="317"/>
      <c r="I78" s="263"/>
      <c r="J78" s="263"/>
      <c r="K78" s="263"/>
      <c r="L78" s="312"/>
      <c r="N78" s="307"/>
      <c r="O78" s="261"/>
      <c r="P78" s="261"/>
      <c r="Q78" s="261"/>
      <c r="R78" s="262"/>
      <c r="S78" s="263"/>
    </row>
    <row r="79" ht="12.0" customHeight="1">
      <c r="A79" s="305"/>
      <c r="B79" s="261"/>
      <c r="C79" s="287"/>
      <c r="D79" s="287"/>
      <c r="E79" s="287"/>
      <c r="F79" s="287"/>
      <c r="G79" s="287"/>
      <c r="H79" s="317"/>
      <c r="I79" s="263"/>
      <c r="J79" s="263"/>
      <c r="K79" s="263"/>
      <c r="L79" s="312"/>
      <c r="N79" s="307"/>
      <c r="O79" s="261"/>
      <c r="P79" s="261"/>
      <c r="Q79" s="261"/>
      <c r="R79" s="262"/>
      <c r="S79" s="263"/>
    </row>
    <row r="80" ht="12.0" customHeight="1">
      <c r="A80" s="305"/>
      <c r="B80" s="261"/>
      <c r="C80" s="287"/>
      <c r="D80" s="287"/>
      <c r="E80" s="287"/>
      <c r="F80" s="287"/>
      <c r="G80" s="287"/>
      <c r="H80" s="317"/>
      <c r="I80" s="263"/>
      <c r="J80" s="263"/>
      <c r="K80" s="263"/>
      <c r="L80" s="312"/>
      <c r="N80" s="307"/>
      <c r="O80" s="261"/>
      <c r="P80" s="261"/>
      <c r="Q80" s="261"/>
      <c r="R80" s="262"/>
      <c r="S80" s="263"/>
    </row>
    <row r="81" ht="12.0" customHeight="1">
      <c r="A81" s="305"/>
      <c r="B81" s="261"/>
      <c r="C81" s="287"/>
      <c r="D81" s="287"/>
      <c r="E81" s="287"/>
      <c r="F81" s="287"/>
      <c r="G81" s="287"/>
      <c r="H81" s="317"/>
      <c r="I81" s="263"/>
      <c r="J81" s="263"/>
      <c r="K81" s="263"/>
      <c r="L81" s="312"/>
      <c r="N81" s="307"/>
      <c r="O81" s="261"/>
      <c r="P81" s="261"/>
      <c r="Q81" s="261"/>
      <c r="R81" s="262"/>
      <c r="S81" s="263"/>
    </row>
    <row r="82" ht="12.0" customHeight="1">
      <c r="A82" s="305"/>
      <c r="B82" s="261"/>
      <c r="C82" s="287"/>
      <c r="D82" s="287"/>
      <c r="E82" s="287"/>
      <c r="F82" s="287"/>
      <c r="G82" s="287"/>
      <c r="H82" s="317"/>
      <c r="I82" s="263"/>
      <c r="J82" s="263"/>
      <c r="K82" s="263"/>
      <c r="L82" s="312"/>
      <c r="N82" s="307"/>
      <c r="O82" s="261"/>
      <c r="P82" s="261"/>
      <c r="Q82" s="261"/>
      <c r="R82" s="262"/>
      <c r="S82" s="263"/>
    </row>
    <row r="83" ht="12.0" customHeight="1">
      <c r="A83" s="305"/>
      <c r="B83" s="261"/>
      <c r="C83" s="287"/>
      <c r="D83" s="287"/>
      <c r="E83" s="287"/>
      <c r="F83" s="287"/>
      <c r="G83" s="287"/>
      <c r="H83" s="317"/>
      <c r="I83" s="263"/>
      <c r="J83" s="263"/>
      <c r="K83" s="263"/>
      <c r="L83" s="312"/>
      <c r="N83" s="307"/>
      <c r="O83" s="261"/>
      <c r="P83" s="261"/>
      <c r="Q83" s="261"/>
      <c r="R83" s="262"/>
      <c r="S83" s="263"/>
    </row>
    <row r="84" ht="12.0" customHeight="1">
      <c r="A84" s="305"/>
      <c r="B84" s="261"/>
      <c r="C84" s="287"/>
      <c r="D84" s="287"/>
      <c r="E84" s="287"/>
      <c r="F84" s="287"/>
      <c r="G84" s="287"/>
      <c r="H84" s="317"/>
      <c r="I84" s="263"/>
      <c r="J84" s="263"/>
      <c r="K84" s="263"/>
      <c r="L84" s="312"/>
      <c r="N84" s="307"/>
      <c r="O84" s="261"/>
      <c r="P84" s="261"/>
      <c r="Q84" s="261"/>
      <c r="R84" s="262"/>
      <c r="S84" s="263"/>
    </row>
    <row r="85" ht="12.0" customHeight="1">
      <c r="A85" s="305"/>
      <c r="B85" s="261"/>
      <c r="C85" s="287"/>
      <c r="D85" s="287"/>
      <c r="E85" s="287"/>
      <c r="F85" s="287"/>
      <c r="G85" s="287"/>
      <c r="H85" s="317"/>
      <c r="I85" s="263"/>
      <c r="J85" s="263"/>
      <c r="K85" s="263"/>
      <c r="L85" s="312"/>
      <c r="N85" s="307"/>
      <c r="O85" s="261"/>
      <c r="P85" s="261"/>
      <c r="Q85" s="261"/>
      <c r="R85" s="262"/>
      <c r="S85" s="263"/>
    </row>
    <row r="86" ht="12.0" customHeight="1">
      <c r="A86" s="305"/>
      <c r="B86" s="261"/>
      <c r="C86" s="287"/>
      <c r="D86" s="287"/>
      <c r="E86" s="287"/>
      <c r="F86" s="287"/>
      <c r="G86" s="287"/>
      <c r="H86" s="317"/>
      <c r="I86" s="263"/>
      <c r="J86" s="263"/>
      <c r="K86" s="263"/>
      <c r="L86" s="312"/>
      <c r="N86" s="307"/>
      <c r="O86" s="261"/>
      <c r="P86" s="261"/>
      <c r="Q86" s="261"/>
      <c r="R86" s="262"/>
      <c r="S86" s="263"/>
    </row>
    <row r="87" ht="12.0" customHeight="1">
      <c r="A87" s="305"/>
      <c r="B87" s="261"/>
      <c r="C87" s="287"/>
      <c r="D87" s="287"/>
      <c r="E87" s="287"/>
      <c r="F87" s="287"/>
      <c r="G87" s="287"/>
      <c r="H87" s="317"/>
      <c r="I87" s="263"/>
      <c r="J87" s="263"/>
      <c r="K87" s="263"/>
      <c r="L87" s="312"/>
      <c r="N87" s="307"/>
      <c r="O87" s="261"/>
      <c r="P87" s="261"/>
      <c r="Q87" s="261"/>
      <c r="R87" s="262"/>
      <c r="S87" s="263"/>
    </row>
    <row r="88" ht="12.0" customHeight="1">
      <c r="A88" s="305"/>
      <c r="B88" s="261"/>
      <c r="C88" s="287"/>
      <c r="D88" s="287"/>
      <c r="E88" s="287"/>
      <c r="F88" s="287"/>
      <c r="G88" s="287"/>
      <c r="H88" s="317"/>
      <c r="I88" s="263"/>
      <c r="J88" s="263"/>
      <c r="K88" s="263"/>
      <c r="L88" s="312"/>
      <c r="N88" s="307"/>
      <c r="O88" s="261"/>
      <c r="P88" s="261"/>
      <c r="Q88" s="261"/>
      <c r="R88" s="262"/>
      <c r="S88" s="263"/>
    </row>
    <row r="89" ht="12.0" customHeight="1">
      <c r="A89" s="305"/>
      <c r="B89" s="261"/>
      <c r="C89" s="287"/>
      <c r="D89" s="287"/>
      <c r="E89" s="287"/>
      <c r="F89" s="287"/>
      <c r="G89" s="287"/>
      <c r="H89" s="317"/>
      <c r="I89" s="263"/>
      <c r="J89" s="263"/>
      <c r="K89" s="263"/>
      <c r="L89" s="312"/>
      <c r="N89" s="307"/>
      <c r="O89" s="261"/>
      <c r="P89" s="261"/>
      <c r="Q89" s="261"/>
      <c r="R89" s="262"/>
      <c r="S89" s="263"/>
    </row>
    <row r="90" ht="12.0" customHeight="1">
      <c r="A90" s="305"/>
      <c r="B90" s="261"/>
      <c r="C90" s="287"/>
      <c r="D90" s="287"/>
      <c r="E90" s="287"/>
      <c r="F90" s="287"/>
      <c r="G90" s="287"/>
      <c r="H90" s="317"/>
      <c r="I90" s="263"/>
      <c r="J90" s="263"/>
      <c r="K90" s="263"/>
      <c r="L90" s="312"/>
      <c r="N90" s="307"/>
      <c r="O90" s="261"/>
      <c r="P90" s="261"/>
      <c r="Q90" s="261"/>
      <c r="R90" s="262"/>
      <c r="S90" s="263"/>
    </row>
    <row r="91" ht="12.0" customHeight="1">
      <c r="A91" s="305"/>
      <c r="B91" s="261"/>
      <c r="C91" s="287"/>
      <c r="D91" s="287"/>
      <c r="E91" s="287"/>
      <c r="F91" s="287"/>
      <c r="G91" s="287"/>
      <c r="H91" s="317"/>
      <c r="I91" s="263"/>
      <c r="J91" s="263"/>
      <c r="K91" s="263"/>
      <c r="L91" s="312"/>
      <c r="N91" s="307"/>
      <c r="O91" s="261"/>
      <c r="P91" s="261"/>
      <c r="Q91" s="261"/>
      <c r="R91" s="262"/>
      <c r="S91" s="263"/>
    </row>
    <row r="92" ht="12.0" customHeight="1">
      <c r="A92" s="305"/>
      <c r="B92" s="261"/>
      <c r="C92" s="287"/>
      <c r="D92" s="287"/>
      <c r="E92" s="287"/>
      <c r="F92" s="287"/>
      <c r="G92" s="287"/>
      <c r="H92" s="317"/>
      <c r="I92" s="263"/>
      <c r="J92" s="263"/>
      <c r="K92" s="263"/>
      <c r="L92" s="312"/>
      <c r="N92" s="307"/>
      <c r="O92" s="261"/>
      <c r="P92" s="261"/>
      <c r="Q92" s="261"/>
      <c r="R92" s="262"/>
      <c r="S92" s="263"/>
    </row>
    <row r="93" ht="12.0" customHeight="1">
      <c r="A93" s="305"/>
      <c r="B93" s="261"/>
      <c r="C93" s="287"/>
      <c r="D93" s="287"/>
      <c r="E93" s="287"/>
      <c r="F93" s="287"/>
      <c r="G93" s="287"/>
      <c r="H93" s="317"/>
      <c r="I93" s="263"/>
      <c r="J93" s="263"/>
      <c r="K93" s="263"/>
      <c r="L93" s="312"/>
      <c r="N93" s="307"/>
      <c r="O93" s="261"/>
      <c r="P93" s="261"/>
      <c r="Q93" s="261"/>
      <c r="R93" s="262"/>
      <c r="S93" s="263"/>
    </row>
    <row r="94" ht="12.0" customHeight="1">
      <c r="A94" s="305"/>
      <c r="B94" s="261"/>
      <c r="C94" s="287"/>
      <c r="D94" s="287"/>
      <c r="E94" s="287"/>
      <c r="F94" s="287"/>
      <c r="G94" s="287"/>
      <c r="H94" s="317"/>
      <c r="I94" s="263"/>
      <c r="J94" s="263"/>
      <c r="K94" s="263"/>
      <c r="L94" s="312"/>
      <c r="N94" s="307"/>
      <c r="O94" s="261"/>
      <c r="P94" s="261"/>
      <c r="Q94" s="261"/>
      <c r="R94" s="262"/>
      <c r="S94" s="263"/>
    </row>
    <row r="95" ht="12.0" customHeight="1">
      <c r="A95" s="305"/>
      <c r="B95" s="261"/>
      <c r="C95" s="287"/>
      <c r="D95" s="287"/>
      <c r="E95" s="287"/>
      <c r="F95" s="287"/>
      <c r="G95" s="287"/>
      <c r="H95" s="317"/>
      <c r="I95" s="263"/>
      <c r="J95" s="263"/>
      <c r="K95" s="263"/>
      <c r="L95" s="312"/>
      <c r="N95" s="307"/>
      <c r="O95" s="261"/>
      <c r="P95" s="261"/>
      <c r="Q95" s="261"/>
      <c r="R95" s="262"/>
      <c r="S95" s="263"/>
    </row>
    <row r="96" ht="12.0" customHeight="1">
      <c r="A96" s="305"/>
      <c r="B96" s="261"/>
      <c r="C96" s="287"/>
      <c r="D96" s="287"/>
      <c r="E96" s="287"/>
      <c r="F96" s="287"/>
      <c r="G96" s="287"/>
      <c r="H96" s="317"/>
      <c r="I96" s="263"/>
      <c r="J96" s="263"/>
      <c r="K96" s="263"/>
      <c r="L96" s="312"/>
      <c r="N96" s="307"/>
      <c r="O96" s="261"/>
      <c r="P96" s="261"/>
      <c r="Q96" s="261"/>
      <c r="R96" s="262"/>
      <c r="S96" s="263"/>
    </row>
    <row r="97" ht="12.0" customHeight="1">
      <c r="A97" s="305"/>
      <c r="B97" s="261"/>
      <c r="C97" s="287"/>
      <c r="D97" s="287"/>
      <c r="E97" s="287"/>
      <c r="F97" s="287"/>
      <c r="G97" s="287"/>
      <c r="H97" s="317"/>
      <c r="I97" s="263"/>
      <c r="J97" s="263"/>
      <c r="K97" s="263"/>
      <c r="L97" s="312"/>
      <c r="N97" s="307"/>
      <c r="O97" s="261"/>
      <c r="P97" s="261"/>
      <c r="Q97" s="261"/>
      <c r="R97" s="262"/>
      <c r="S97" s="263"/>
    </row>
    <row r="98" ht="12.0" customHeight="1">
      <c r="A98" s="305"/>
      <c r="B98" s="261"/>
      <c r="C98" s="287"/>
      <c r="D98" s="287"/>
      <c r="E98" s="287"/>
      <c r="F98" s="287"/>
      <c r="G98" s="287"/>
      <c r="H98" s="317"/>
      <c r="I98" s="263"/>
      <c r="J98" s="263"/>
      <c r="K98" s="263"/>
      <c r="L98" s="312"/>
      <c r="N98" s="307"/>
      <c r="O98" s="261"/>
      <c r="P98" s="261"/>
      <c r="Q98" s="261"/>
      <c r="R98" s="262"/>
      <c r="S98" s="263"/>
    </row>
    <row r="99" ht="12.0" customHeight="1">
      <c r="A99" s="305"/>
      <c r="B99" s="261"/>
      <c r="C99" s="287"/>
      <c r="D99" s="287"/>
      <c r="E99" s="287"/>
      <c r="F99" s="287"/>
      <c r="G99" s="287"/>
      <c r="H99" s="317"/>
      <c r="I99" s="263"/>
      <c r="J99" s="263"/>
      <c r="K99" s="263"/>
      <c r="L99" s="312"/>
      <c r="N99" s="307"/>
      <c r="O99" s="261"/>
      <c r="P99" s="261"/>
      <c r="Q99" s="261"/>
      <c r="R99" s="262"/>
      <c r="S99" s="263"/>
    </row>
    <row r="100" ht="12.0" customHeight="1">
      <c r="A100" s="305"/>
      <c r="B100" s="261"/>
      <c r="C100" s="287"/>
      <c r="D100" s="287"/>
      <c r="E100" s="287"/>
      <c r="F100" s="287"/>
      <c r="G100" s="287"/>
      <c r="H100" s="317"/>
      <c r="I100" s="263"/>
      <c r="J100" s="263"/>
      <c r="K100" s="263"/>
      <c r="L100" s="312"/>
      <c r="N100" s="307"/>
      <c r="O100" s="261"/>
      <c r="P100" s="261"/>
      <c r="Q100" s="261"/>
      <c r="R100" s="262"/>
      <c r="S100" s="263"/>
    </row>
    <row r="101" ht="12.0" customHeight="1">
      <c r="A101" s="305"/>
      <c r="B101" s="261"/>
      <c r="C101" s="287"/>
      <c r="D101" s="287"/>
      <c r="E101" s="287"/>
      <c r="F101" s="287"/>
      <c r="G101" s="287"/>
      <c r="H101" s="317"/>
      <c r="I101" s="263"/>
      <c r="J101" s="263"/>
      <c r="K101" s="263"/>
      <c r="L101" s="312"/>
      <c r="N101" s="307"/>
      <c r="O101" s="261"/>
      <c r="P101" s="261"/>
      <c r="Q101" s="261"/>
      <c r="R101" s="262"/>
      <c r="S101" s="263"/>
    </row>
    <row r="102" ht="12.0" customHeight="1">
      <c r="A102" s="305"/>
      <c r="B102" s="261"/>
      <c r="C102" s="287"/>
      <c r="D102" s="287"/>
      <c r="E102" s="287"/>
      <c r="F102" s="287"/>
      <c r="G102" s="287"/>
      <c r="H102" s="317"/>
      <c r="I102" s="263"/>
      <c r="J102" s="263"/>
      <c r="K102" s="263"/>
      <c r="L102" s="312"/>
      <c r="N102" s="307"/>
      <c r="O102" s="261"/>
      <c r="P102" s="261"/>
      <c r="Q102" s="261"/>
      <c r="R102" s="262"/>
      <c r="S102" s="263"/>
    </row>
    <row r="103" ht="12.0" customHeight="1">
      <c r="A103" s="305"/>
      <c r="B103" s="261"/>
      <c r="C103" s="287"/>
      <c r="D103" s="287"/>
      <c r="E103" s="287"/>
      <c r="F103" s="287"/>
      <c r="G103" s="287"/>
      <c r="H103" s="317"/>
      <c r="I103" s="263"/>
      <c r="J103" s="263"/>
      <c r="K103" s="263"/>
      <c r="L103" s="312"/>
      <c r="N103" s="307"/>
      <c r="O103" s="261"/>
      <c r="P103" s="261"/>
      <c r="Q103" s="261"/>
      <c r="R103" s="262"/>
      <c r="S103" s="263"/>
    </row>
    <row r="104" ht="12.0" customHeight="1">
      <c r="A104" s="305"/>
      <c r="B104" s="261"/>
      <c r="C104" s="287"/>
      <c r="D104" s="287"/>
      <c r="E104" s="287"/>
      <c r="F104" s="287"/>
      <c r="G104" s="287"/>
      <c r="H104" s="317"/>
      <c r="I104" s="263"/>
      <c r="J104" s="263"/>
      <c r="K104" s="263"/>
      <c r="L104" s="312"/>
      <c r="N104" s="307"/>
      <c r="O104" s="261"/>
      <c r="P104" s="261"/>
      <c r="Q104" s="261"/>
      <c r="R104" s="262"/>
      <c r="S104" s="263"/>
    </row>
    <row r="105" ht="12.0" customHeight="1">
      <c r="A105" s="305"/>
      <c r="B105" s="261"/>
      <c r="C105" s="287"/>
      <c r="D105" s="287"/>
      <c r="E105" s="287"/>
      <c r="F105" s="287"/>
      <c r="G105" s="287"/>
      <c r="H105" s="317"/>
      <c r="I105" s="263"/>
      <c r="J105" s="263"/>
      <c r="K105" s="263"/>
      <c r="L105" s="312"/>
      <c r="N105" s="307"/>
      <c r="O105" s="261"/>
      <c r="P105" s="261"/>
      <c r="Q105" s="261"/>
      <c r="R105" s="262"/>
      <c r="S105" s="263"/>
    </row>
    <row r="106" ht="12.0" customHeight="1">
      <c r="A106" s="305"/>
      <c r="B106" s="261"/>
      <c r="C106" s="287"/>
      <c r="D106" s="287"/>
      <c r="E106" s="287"/>
      <c r="F106" s="287"/>
      <c r="G106" s="287"/>
      <c r="H106" s="317"/>
      <c r="I106" s="263"/>
      <c r="J106" s="263"/>
      <c r="K106" s="263"/>
      <c r="L106" s="312"/>
      <c r="N106" s="307"/>
      <c r="O106" s="261"/>
      <c r="P106" s="261"/>
      <c r="Q106" s="261"/>
      <c r="R106" s="262"/>
      <c r="S106" s="263"/>
    </row>
    <row r="107" ht="12.0" customHeight="1">
      <c r="A107" s="305"/>
      <c r="B107" s="261"/>
      <c r="C107" s="287"/>
      <c r="D107" s="287"/>
      <c r="E107" s="287"/>
      <c r="F107" s="287"/>
      <c r="G107" s="287"/>
      <c r="H107" s="317"/>
      <c r="I107" s="263"/>
      <c r="J107" s="263"/>
      <c r="K107" s="263"/>
      <c r="L107" s="312"/>
      <c r="N107" s="307"/>
      <c r="O107" s="261"/>
      <c r="P107" s="261"/>
      <c r="Q107" s="261"/>
      <c r="R107" s="262"/>
      <c r="S107" s="263"/>
    </row>
    <row r="108" ht="12.0" customHeight="1">
      <c r="A108" s="305"/>
      <c r="B108" s="261"/>
      <c r="C108" s="287"/>
      <c r="D108" s="287"/>
      <c r="E108" s="287"/>
      <c r="F108" s="287"/>
      <c r="G108" s="287"/>
      <c r="H108" s="317"/>
      <c r="I108" s="263"/>
      <c r="J108" s="263"/>
      <c r="K108" s="263"/>
      <c r="L108" s="312"/>
      <c r="N108" s="307"/>
      <c r="O108" s="261"/>
      <c r="P108" s="261"/>
      <c r="Q108" s="261"/>
      <c r="R108" s="262"/>
      <c r="S108" s="263"/>
    </row>
    <row r="109" ht="12.0" customHeight="1">
      <c r="A109" s="305"/>
      <c r="B109" s="261"/>
      <c r="C109" s="287"/>
      <c r="D109" s="287"/>
      <c r="E109" s="287"/>
      <c r="F109" s="287"/>
      <c r="G109" s="287"/>
      <c r="H109" s="317"/>
      <c r="I109" s="263"/>
      <c r="J109" s="263"/>
      <c r="K109" s="263"/>
      <c r="L109" s="312"/>
      <c r="N109" s="307"/>
      <c r="O109" s="261"/>
      <c r="P109" s="261"/>
      <c r="Q109" s="261"/>
      <c r="R109" s="262"/>
      <c r="S109" s="263"/>
    </row>
    <row r="110" ht="12.0" customHeight="1">
      <c r="A110" s="305"/>
      <c r="B110" s="261"/>
      <c r="C110" s="287"/>
      <c r="D110" s="287"/>
      <c r="E110" s="287"/>
      <c r="F110" s="287"/>
      <c r="G110" s="287"/>
      <c r="H110" s="317"/>
      <c r="I110" s="263"/>
      <c r="J110" s="263"/>
      <c r="K110" s="263"/>
      <c r="L110" s="312"/>
      <c r="N110" s="307"/>
      <c r="O110" s="261"/>
      <c r="P110" s="261"/>
      <c r="Q110" s="261"/>
      <c r="R110" s="262"/>
      <c r="S110" s="263"/>
    </row>
    <row r="111" ht="12.0" customHeight="1">
      <c r="A111" s="305"/>
      <c r="B111" s="261"/>
      <c r="C111" s="287"/>
      <c r="D111" s="287"/>
      <c r="E111" s="287"/>
      <c r="F111" s="287"/>
      <c r="G111" s="287"/>
      <c r="H111" s="317"/>
      <c r="I111" s="263"/>
      <c r="J111" s="263"/>
      <c r="K111" s="263"/>
      <c r="L111" s="312"/>
      <c r="N111" s="307"/>
      <c r="O111" s="261"/>
      <c r="P111" s="261"/>
      <c r="Q111" s="261"/>
      <c r="R111" s="262"/>
      <c r="S111" s="263"/>
    </row>
    <row r="112" ht="12.0" customHeight="1">
      <c r="A112" s="305"/>
      <c r="B112" s="261"/>
      <c r="C112" s="287"/>
      <c r="D112" s="287"/>
      <c r="E112" s="287"/>
      <c r="F112" s="287"/>
      <c r="G112" s="287"/>
      <c r="H112" s="317"/>
      <c r="I112" s="263"/>
      <c r="J112" s="263"/>
      <c r="K112" s="263"/>
      <c r="L112" s="312"/>
      <c r="N112" s="307"/>
      <c r="O112" s="261"/>
      <c r="P112" s="261"/>
      <c r="Q112" s="261"/>
      <c r="R112" s="262"/>
      <c r="S112" s="263"/>
    </row>
    <row r="113" ht="12.0" customHeight="1">
      <c r="A113" s="305"/>
      <c r="B113" s="261"/>
      <c r="C113" s="287"/>
      <c r="D113" s="287"/>
      <c r="E113" s="287"/>
      <c r="F113" s="287"/>
      <c r="G113" s="287"/>
      <c r="H113" s="317"/>
      <c r="I113" s="263"/>
      <c r="J113" s="263"/>
      <c r="K113" s="263"/>
      <c r="L113" s="312"/>
      <c r="N113" s="307"/>
      <c r="O113" s="261"/>
      <c r="P113" s="261"/>
      <c r="Q113" s="261"/>
      <c r="R113" s="262"/>
      <c r="S113" s="263"/>
    </row>
    <row r="114" ht="12.0" customHeight="1">
      <c r="A114" s="305"/>
      <c r="B114" s="261"/>
      <c r="C114" s="287"/>
      <c r="D114" s="287"/>
      <c r="E114" s="287"/>
      <c r="F114" s="287"/>
      <c r="G114" s="287"/>
      <c r="H114" s="317"/>
      <c r="I114" s="263"/>
      <c r="J114" s="263"/>
      <c r="K114" s="263"/>
      <c r="L114" s="312"/>
      <c r="N114" s="307"/>
      <c r="O114" s="261"/>
      <c r="P114" s="261"/>
      <c r="Q114" s="261"/>
      <c r="R114" s="262"/>
      <c r="S114" s="263"/>
    </row>
    <row r="115" ht="12.0" customHeight="1">
      <c r="A115" s="305"/>
      <c r="B115" s="261"/>
      <c r="C115" s="287"/>
      <c r="D115" s="287"/>
      <c r="E115" s="287"/>
      <c r="F115" s="287"/>
      <c r="G115" s="287"/>
      <c r="H115" s="317"/>
      <c r="I115" s="263"/>
      <c r="J115" s="263"/>
      <c r="K115" s="263"/>
      <c r="L115" s="312"/>
      <c r="N115" s="307"/>
      <c r="O115" s="261"/>
      <c r="P115" s="261"/>
      <c r="Q115" s="261"/>
      <c r="R115" s="262"/>
      <c r="S115" s="263"/>
    </row>
    <row r="116" ht="12.0" customHeight="1">
      <c r="A116" s="305"/>
      <c r="B116" s="261"/>
      <c r="C116" s="287"/>
      <c r="D116" s="287"/>
      <c r="E116" s="287"/>
      <c r="F116" s="287"/>
      <c r="G116" s="287"/>
      <c r="H116" s="317"/>
      <c r="I116" s="263"/>
      <c r="J116" s="263"/>
      <c r="K116" s="263"/>
      <c r="L116" s="312"/>
      <c r="N116" s="307"/>
      <c r="O116" s="261"/>
      <c r="P116" s="261"/>
      <c r="Q116" s="261"/>
      <c r="R116" s="262"/>
      <c r="S116" s="263"/>
    </row>
    <row r="117" ht="12.0" customHeight="1">
      <c r="A117" s="305"/>
      <c r="B117" s="261"/>
      <c r="C117" s="287"/>
      <c r="D117" s="287"/>
      <c r="E117" s="287"/>
      <c r="F117" s="287"/>
      <c r="G117" s="287"/>
      <c r="H117" s="317"/>
      <c r="I117" s="263"/>
      <c r="J117" s="263"/>
      <c r="K117" s="263"/>
      <c r="L117" s="312"/>
      <c r="N117" s="307"/>
      <c r="O117" s="261"/>
      <c r="P117" s="261"/>
      <c r="Q117" s="261"/>
      <c r="R117" s="262"/>
      <c r="S117" s="263"/>
    </row>
    <row r="118" ht="12.0" customHeight="1">
      <c r="A118" s="305"/>
      <c r="B118" s="261"/>
      <c r="C118" s="287"/>
      <c r="D118" s="287"/>
      <c r="E118" s="287"/>
      <c r="F118" s="287"/>
      <c r="G118" s="287"/>
      <c r="H118" s="317"/>
      <c r="I118" s="263"/>
      <c r="J118" s="263"/>
      <c r="K118" s="263"/>
      <c r="L118" s="312"/>
      <c r="N118" s="307"/>
      <c r="O118" s="261"/>
      <c r="P118" s="261"/>
      <c r="Q118" s="261"/>
      <c r="R118" s="262"/>
      <c r="S118" s="263"/>
    </row>
    <row r="119" ht="12.0" customHeight="1">
      <c r="A119" s="305"/>
      <c r="B119" s="261"/>
      <c r="C119" s="287"/>
      <c r="D119" s="287"/>
      <c r="E119" s="287"/>
      <c r="F119" s="287"/>
      <c r="G119" s="287"/>
      <c r="H119" s="317"/>
      <c r="I119" s="263"/>
      <c r="J119" s="263"/>
      <c r="K119" s="263"/>
      <c r="L119" s="312"/>
      <c r="N119" s="307"/>
      <c r="O119" s="261"/>
      <c r="P119" s="261"/>
      <c r="Q119" s="261"/>
      <c r="R119" s="262"/>
      <c r="S119" s="263"/>
    </row>
    <row r="120" ht="12.0" customHeight="1">
      <c r="A120" s="305"/>
      <c r="B120" s="261"/>
      <c r="C120" s="287"/>
      <c r="D120" s="287"/>
      <c r="E120" s="287"/>
      <c r="F120" s="287"/>
      <c r="G120" s="287"/>
      <c r="H120" s="317"/>
      <c r="I120" s="263"/>
      <c r="J120" s="263"/>
      <c r="K120" s="263"/>
      <c r="L120" s="312"/>
      <c r="N120" s="307"/>
      <c r="O120" s="261"/>
      <c r="P120" s="261"/>
      <c r="Q120" s="261"/>
      <c r="R120" s="262"/>
      <c r="S120" s="263"/>
    </row>
    <row r="121" ht="12.0" customHeight="1">
      <c r="A121" s="305"/>
      <c r="B121" s="261"/>
      <c r="C121" s="287"/>
      <c r="D121" s="287"/>
      <c r="E121" s="287"/>
      <c r="F121" s="287"/>
      <c r="G121" s="287"/>
      <c r="H121" s="317"/>
      <c r="I121" s="263"/>
      <c r="J121" s="263"/>
      <c r="K121" s="263"/>
      <c r="L121" s="312"/>
      <c r="N121" s="307"/>
      <c r="O121" s="261"/>
      <c r="P121" s="261"/>
      <c r="Q121" s="261"/>
      <c r="R121" s="262"/>
      <c r="S121" s="263"/>
    </row>
    <row r="122" ht="12.0" customHeight="1">
      <c r="A122" s="305"/>
      <c r="B122" s="261"/>
      <c r="C122" s="287"/>
      <c r="D122" s="287"/>
      <c r="E122" s="287"/>
      <c r="F122" s="287"/>
      <c r="G122" s="287"/>
      <c r="H122" s="317"/>
      <c r="I122" s="263"/>
      <c r="J122" s="263"/>
      <c r="K122" s="263"/>
      <c r="L122" s="312"/>
      <c r="N122" s="307"/>
      <c r="O122" s="261"/>
      <c r="P122" s="261"/>
      <c r="Q122" s="261"/>
      <c r="R122" s="262"/>
      <c r="S122" s="263"/>
    </row>
    <row r="123" ht="12.0" customHeight="1">
      <c r="A123" s="305"/>
      <c r="B123" s="261"/>
      <c r="C123" s="287"/>
      <c r="D123" s="287"/>
      <c r="E123" s="287"/>
      <c r="F123" s="287"/>
      <c r="G123" s="287"/>
      <c r="H123" s="317"/>
      <c r="I123" s="263"/>
      <c r="J123" s="263"/>
      <c r="K123" s="263"/>
      <c r="L123" s="312"/>
      <c r="N123" s="307"/>
      <c r="O123" s="261"/>
      <c r="P123" s="261"/>
      <c r="Q123" s="261"/>
      <c r="R123" s="262"/>
      <c r="S123" s="263"/>
    </row>
    <row r="124" ht="12.0" customHeight="1">
      <c r="A124" s="305"/>
      <c r="B124" s="261"/>
      <c r="C124" s="287"/>
      <c r="D124" s="287"/>
      <c r="E124" s="287"/>
      <c r="F124" s="287"/>
      <c r="G124" s="287"/>
      <c r="H124" s="317"/>
      <c r="I124" s="263"/>
      <c r="J124" s="263"/>
      <c r="K124" s="263"/>
      <c r="L124" s="312"/>
      <c r="N124" s="307"/>
      <c r="O124" s="261"/>
      <c r="P124" s="261"/>
      <c r="Q124" s="261"/>
      <c r="R124" s="262"/>
      <c r="S124" s="263"/>
    </row>
    <row r="125" ht="12.0" customHeight="1">
      <c r="A125" s="305"/>
      <c r="B125" s="261"/>
      <c r="C125" s="287"/>
      <c r="D125" s="287"/>
      <c r="E125" s="287"/>
      <c r="F125" s="287"/>
      <c r="G125" s="287"/>
      <c r="H125" s="317"/>
      <c r="I125" s="263"/>
      <c r="J125" s="263"/>
      <c r="K125" s="263"/>
      <c r="L125" s="312"/>
      <c r="N125" s="307"/>
      <c r="O125" s="261"/>
      <c r="P125" s="261"/>
      <c r="Q125" s="261"/>
      <c r="R125" s="262"/>
      <c r="S125" s="263"/>
    </row>
    <row r="126" ht="12.0" customHeight="1">
      <c r="A126" s="305"/>
      <c r="B126" s="261"/>
      <c r="C126" s="287"/>
      <c r="D126" s="287"/>
      <c r="E126" s="287"/>
      <c r="F126" s="287"/>
      <c r="G126" s="287"/>
      <c r="H126" s="317"/>
      <c r="I126" s="263"/>
      <c r="J126" s="263"/>
      <c r="K126" s="263"/>
      <c r="L126" s="312"/>
      <c r="N126" s="307"/>
      <c r="O126" s="261"/>
      <c r="P126" s="261"/>
      <c r="Q126" s="261"/>
      <c r="R126" s="262"/>
      <c r="S126" s="263"/>
    </row>
    <row r="127" ht="12.0" customHeight="1">
      <c r="A127" s="305"/>
      <c r="B127" s="261"/>
      <c r="C127" s="287"/>
      <c r="D127" s="287"/>
      <c r="E127" s="287"/>
      <c r="F127" s="287"/>
      <c r="G127" s="287"/>
      <c r="H127" s="317"/>
      <c r="I127" s="263"/>
      <c r="J127" s="263"/>
      <c r="K127" s="263"/>
      <c r="L127" s="312"/>
      <c r="N127" s="307"/>
      <c r="O127" s="261"/>
      <c r="P127" s="261"/>
      <c r="Q127" s="261"/>
      <c r="R127" s="262"/>
      <c r="S127" s="263"/>
    </row>
    <row r="128" ht="12.0" customHeight="1">
      <c r="A128" s="305"/>
      <c r="B128" s="261"/>
      <c r="C128" s="287"/>
      <c r="D128" s="287"/>
      <c r="E128" s="287"/>
      <c r="F128" s="287"/>
      <c r="G128" s="287"/>
      <c r="H128" s="317"/>
      <c r="I128" s="263"/>
      <c r="J128" s="263"/>
      <c r="K128" s="263"/>
      <c r="L128" s="312"/>
      <c r="N128" s="307"/>
      <c r="O128" s="261"/>
      <c r="P128" s="261"/>
      <c r="Q128" s="261"/>
      <c r="R128" s="262"/>
      <c r="S128" s="263"/>
    </row>
    <row r="129" ht="12.0" customHeight="1">
      <c r="A129" s="305"/>
      <c r="B129" s="261"/>
      <c r="C129" s="287"/>
      <c r="D129" s="287"/>
      <c r="E129" s="287"/>
      <c r="F129" s="287"/>
      <c r="G129" s="287"/>
      <c r="H129" s="317"/>
      <c r="I129" s="263"/>
      <c r="J129" s="263"/>
      <c r="K129" s="263"/>
      <c r="L129" s="312"/>
      <c r="N129" s="307"/>
      <c r="O129" s="261"/>
      <c r="P129" s="261"/>
      <c r="Q129" s="261"/>
      <c r="R129" s="262"/>
      <c r="S129" s="263"/>
    </row>
    <row r="130" ht="12.0" customHeight="1">
      <c r="A130" s="305"/>
      <c r="B130" s="261"/>
      <c r="C130" s="287"/>
      <c r="D130" s="287"/>
      <c r="E130" s="287"/>
      <c r="F130" s="287"/>
      <c r="G130" s="287"/>
      <c r="H130" s="317"/>
      <c r="I130" s="263"/>
      <c r="J130" s="263"/>
      <c r="K130" s="263"/>
      <c r="L130" s="312"/>
      <c r="N130" s="307"/>
      <c r="O130" s="261"/>
      <c r="P130" s="261"/>
      <c r="Q130" s="261"/>
      <c r="R130" s="262"/>
      <c r="S130" s="263"/>
    </row>
    <row r="131" ht="12.0" customHeight="1">
      <c r="A131" s="305"/>
      <c r="B131" s="261"/>
      <c r="C131" s="287"/>
      <c r="D131" s="287"/>
      <c r="E131" s="287"/>
      <c r="F131" s="287"/>
      <c r="G131" s="287"/>
      <c r="H131" s="317"/>
      <c r="I131" s="263"/>
      <c r="J131" s="263"/>
      <c r="K131" s="263"/>
      <c r="L131" s="312"/>
      <c r="N131" s="307"/>
      <c r="O131" s="261"/>
      <c r="P131" s="261"/>
      <c r="Q131" s="261"/>
      <c r="R131" s="262"/>
      <c r="S131" s="263"/>
    </row>
    <row r="132" ht="12.0" customHeight="1">
      <c r="A132" s="305"/>
      <c r="B132" s="261"/>
      <c r="C132" s="287"/>
      <c r="D132" s="287"/>
      <c r="E132" s="287"/>
      <c r="F132" s="287"/>
      <c r="G132" s="287"/>
      <c r="H132" s="317"/>
      <c r="I132" s="263"/>
      <c r="J132" s="263"/>
      <c r="K132" s="263"/>
      <c r="L132" s="312"/>
      <c r="N132" s="307"/>
      <c r="O132" s="261"/>
      <c r="P132" s="261"/>
      <c r="Q132" s="261"/>
      <c r="R132" s="262"/>
      <c r="S132" s="263"/>
    </row>
    <row r="133" ht="12.0" customHeight="1">
      <c r="A133" s="305"/>
      <c r="B133" s="261"/>
      <c r="C133" s="287"/>
      <c r="D133" s="287"/>
      <c r="E133" s="287"/>
      <c r="F133" s="287"/>
      <c r="G133" s="287"/>
      <c r="H133" s="317"/>
      <c r="I133" s="263"/>
      <c r="J133" s="263"/>
      <c r="K133" s="263"/>
      <c r="L133" s="312"/>
      <c r="N133" s="307"/>
      <c r="O133" s="261"/>
      <c r="P133" s="261"/>
      <c r="Q133" s="261"/>
      <c r="R133" s="262"/>
      <c r="S133" s="263"/>
    </row>
    <row r="134" ht="12.0" customHeight="1">
      <c r="A134" s="305"/>
      <c r="B134" s="261"/>
      <c r="C134" s="287"/>
      <c r="D134" s="287"/>
      <c r="E134" s="287"/>
      <c r="F134" s="287"/>
      <c r="G134" s="287"/>
      <c r="H134" s="317"/>
      <c r="I134" s="263"/>
      <c r="J134" s="263"/>
      <c r="K134" s="263"/>
      <c r="L134" s="312"/>
      <c r="N134" s="307"/>
      <c r="O134" s="261"/>
      <c r="P134" s="261"/>
      <c r="Q134" s="261"/>
      <c r="R134" s="262"/>
      <c r="S134" s="263"/>
    </row>
    <row r="135" ht="12.0" customHeight="1">
      <c r="A135" s="305"/>
      <c r="B135" s="261"/>
      <c r="C135" s="287"/>
      <c r="D135" s="287"/>
      <c r="E135" s="287"/>
      <c r="F135" s="287"/>
      <c r="G135" s="287"/>
      <c r="H135" s="317"/>
      <c r="I135" s="263"/>
      <c r="J135" s="263"/>
      <c r="K135" s="263"/>
      <c r="L135" s="312"/>
      <c r="N135" s="307"/>
      <c r="O135" s="261"/>
      <c r="P135" s="261"/>
      <c r="Q135" s="261"/>
      <c r="R135" s="262"/>
      <c r="S135" s="263"/>
    </row>
    <row r="136" ht="12.0" customHeight="1">
      <c r="A136" s="305"/>
      <c r="B136" s="261"/>
      <c r="C136" s="287"/>
      <c r="D136" s="287"/>
      <c r="E136" s="287"/>
      <c r="F136" s="287"/>
      <c r="G136" s="287"/>
      <c r="H136" s="317"/>
      <c r="I136" s="263"/>
      <c r="J136" s="263"/>
      <c r="K136" s="263"/>
      <c r="L136" s="312"/>
      <c r="N136" s="307"/>
      <c r="O136" s="261"/>
      <c r="P136" s="261"/>
      <c r="Q136" s="261"/>
      <c r="R136" s="262"/>
      <c r="S136" s="263"/>
    </row>
    <row r="137" ht="12.0" customHeight="1">
      <c r="A137" s="305"/>
      <c r="B137" s="261"/>
      <c r="C137" s="287"/>
      <c r="D137" s="287"/>
      <c r="E137" s="287"/>
      <c r="F137" s="287"/>
      <c r="G137" s="287"/>
      <c r="H137" s="317"/>
      <c r="I137" s="263"/>
      <c r="J137" s="263"/>
      <c r="K137" s="263"/>
      <c r="L137" s="312"/>
      <c r="N137" s="307"/>
      <c r="O137" s="261"/>
      <c r="P137" s="261"/>
      <c r="Q137" s="261"/>
      <c r="R137" s="262"/>
      <c r="S137" s="263"/>
    </row>
    <row r="138" ht="12.0" customHeight="1">
      <c r="A138" s="305"/>
      <c r="B138" s="261"/>
      <c r="C138" s="287"/>
      <c r="D138" s="287"/>
      <c r="E138" s="287"/>
      <c r="F138" s="287"/>
      <c r="G138" s="287"/>
      <c r="H138" s="317"/>
      <c r="I138" s="263"/>
      <c r="J138" s="263"/>
      <c r="K138" s="263"/>
      <c r="L138" s="312"/>
      <c r="N138" s="307"/>
      <c r="O138" s="261"/>
      <c r="P138" s="261"/>
      <c r="Q138" s="261"/>
      <c r="R138" s="262"/>
      <c r="S138" s="263"/>
    </row>
    <row r="139" ht="12.0" customHeight="1">
      <c r="A139" s="305"/>
      <c r="B139" s="261"/>
      <c r="C139" s="287"/>
      <c r="D139" s="287"/>
      <c r="E139" s="287"/>
      <c r="F139" s="287"/>
      <c r="G139" s="287"/>
      <c r="H139" s="317"/>
      <c r="I139" s="263"/>
      <c r="J139" s="263"/>
      <c r="K139" s="263"/>
      <c r="L139" s="312"/>
      <c r="N139" s="307"/>
      <c r="O139" s="261"/>
      <c r="P139" s="261"/>
      <c r="Q139" s="261"/>
      <c r="R139" s="262"/>
      <c r="S139" s="263"/>
    </row>
    <row r="140" ht="12.0" customHeight="1">
      <c r="A140" s="305"/>
      <c r="B140" s="261"/>
      <c r="C140" s="287"/>
      <c r="D140" s="287"/>
      <c r="E140" s="287"/>
      <c r="F140" s="287"/>
      <c r="G140" s="287"/>
      <c r="H140" s="317"/>
      <c r="I140" s="263"/>
      <c r="J140" s="263"/>
      <c r="K140" s="263"/>
      <c r="L140" s="312"/>
      <c r="N140" s="307"/>
      <c r="O140" s="261"/>
      <c r="P140" s="261"/>
      <c r="Q140" s="261"/>
      <c r="R140" s="262"/>
      <c r="S140" s="263"/>
    </row>
    <row r="141" ht="12.0" customHeight="1">
      <c r="A141" s="305"/>
      <c r="B141" s="261"/>
      <c r="C141" s="287"/>
      <c r="D141" s="287"/>
      <c r="E141" s="287"/>
      <c r="F141" s="287"/>
      <c r="G141" s="287"/>
      <c r="H141" s="317"/>
      <c r="I141" s="263"/>
      <c r="J141" s="263"/>
      <c r="K141" s="263"/>
      <c r="L141" s="312"/>
      <c r="N141" s="307"/>
      <c r="O141" s="261"/>
      <c r="P141" s="261"/>
      <c r="Q141" s="261"/>
      <c r="R141" s="262"/>
      <c r="S141" s="263"/>
    </row>
    <row r="142" ht="12.0" customHeight="1">
      <c r="A142" s="305"/>
      <c r="B142" s="261"/>
      <c r="C142" s="287"/>
      <c r="D142" s="287"/>
      <c r="E142" s="287"/>
      <c r="F142" s="287"/>
      <c r="G142" s="287"/>
      <c r="H142" s="317"/>
      <c r="I142" s="263"/>
      <c r="J142" s="263"/>
      <c r="K142" s="263"/>
      <c r="L142" s="312"/>
      <c r="N142" s="307"/>
      <c r="O142" s="261"/>
      <c r="P142" s="261"/>
      <c r="Q142" s="261"/>
      <c r="R142" s="262"/>
      <c r="S142" s="263"/>
    </row>
    <row r="143" ht="12.0" customHeight="1">
      <c r="A143" s="305"/>
      <c r="B143" s="261"/>
      <c r="C143" s="287"/>
      <c r="D143" s="287"/>
      <c r="E143" s="287"/>
      <c r="F143" s="287"/>
      <c r="G143" s="287"/>
      <c r="H143" s="317"/>
      <c r="I143" s="263"/>
      <c r="J143" s="263"/>
      <c r="K143" s="263"/>
      <c r="L143" s="312"/>
      <c r="N143" s="307"/>
      <c r="O143" s="261"/>
      <c r="P143" s="261"/>
      <c r="Q143" s="261"/>
      <c r="R143" s="262"/>
      <c r="S143" s="263"/>
    </row>
    <row r="144" ht="12.0" customHeight="1">
      <c r="A144" s="305"/>
      <c r="B144" s="261"/>
      <c r="C144" s="287"/>
      <c r="D144" s="287"/>
      <c r="E144" s="287"/>
      <c r="F144" s="287"/>
      <c r="G144" s="287"/>
      <c r="H144" s="317"/>
      <c r="I144" s="263"/>
      <c r="J144" s="263"/>
      <c r="K144" s="263"/>
      <c r="L144" s="312"/>
      <c r="N144" s="307"/>
      <c r="O144" s="261"/>
      <c r="P144" s="261"/>
      <c r="Q144" s="261"/>
      <c r="R144" s="262"/>
      <c r="S144" s="263"/>
    </row>
    <row r="145" ht="12.0" customHeight="1">
      <c r="A145" s="305"/>
      <c r="B145" s="261"/>
      <c r="C145" s="287"/>
      <c r="D145" s="287"/>
      <c r="E145" s="287"/>
      <c r="F145" s="287"/>
      <c r="G145" s="287"/>
      <c r="H145" s="317"/>
      <c r="I145" s="263"/>
      <c r="J145" s="263"/>
      <c r="K145" s="263"/>
      <c r="L145" s="312"/>
      <c r="N145" s="307"/>
      <c r="O145" s="261"/>
      <c r="P145" s="261"/>
      <c r="Q145" s="261"/>
      <c r="R145" s="262"/>
      <c r="S145" s="263"/>
    </row>
    <row r="146" ht="12.0" customHeight="1">
      <c r="A146" s="305"/>
      <c r="B146" s="261"/>
      <c r="C146" s="287"/>
      <c r="D146" s="287"/>
      <c r="E146" s="287"/>
      <c r="F146" s="287"/>
      <c r="G146" s="287"/>
      <c r="H146" s="317"/>
      <c r="I146" s="263"/>
      <c r="J146" s="263"/>
      <c r="K146" s="263"/>
      <c r="L146" s="312"/>
      <c r="N146" s="307"/>
      <c r="O146" s="261"/>
      <c r="P146" s="261"/>
      <c r="Q146" s="261"/>
      <c r="R146" s="262"/>
      <c r="S146" s="263"/>
    </row>
    <row r="147" ht="12.0" customHeight="1">
      <c r="A147" s="305"/>
      <c r="B147" s="261"/>
      <c r="C147" s="287"/>
      <c r="D147" s="287"/>
      <c r="E147" s="287"/>
      <c r="F147" s="287"/>
      <c r="G147" s="287"/>
      <c r="H147" s="317"/>
      <c r="I147" s="263"/>
      <c r="J147" s="263"/>
      <c r="K147" s="263"/>
      <c r="L147" s="312"/>
      <c r="N147" s="307"/>
      <c r="O147" s="261"/>
      <c r="P147" s="261"/>
      <c r="Q147" s="261"/>
      <c r="R147" s="262"/>
      <c r="S147" s="263"/>
    </row>
    <row r="148" ht="12.0" customHeight="1">
      <c r="A148" s="305"/>
      <c r="B148" s="261"/>
      <c r="C148" s="287"/>
      <c r="D148" s="287"/>
      <c r="E148" s="287"/>
      <c r="F148" s="287"/>
      <c r="G148" s="287"/>
      <c r="H148" s="317"/>
      <c r="I148" s="263"/>
      <c r="J148" s="263"/>
      <c r="K148" s="263"/>
      <c r="L148" s="312"/>
      <c r="N148" s="307"/>
      <c r="O148" s="261"/>
      <c r="P148" s="261"/>
      <c r="Q148" s="261"/>
      <c r="R148" s="262"/>
      <c r="S148" s="263"/>
    </row>
    <row r="149" ht="12.0" customHeight="1">
      <c r="A149" s="305"/>
      <c r="B149" s="261"/>
      <c r="C149" s="287"/>
      <c r="D149" s="287"/>
      <c r="E149" s="287"/>
      <c r="F149" s="287"/>
      <c r="G149" s="287"/>
      <c r="H149" s="317"/>
      <c r="I149" s="263"/>
      <c r="J149" s="263"/>
      <c r="K149" s="263"/>
      <c r="L149" s="312"/>
      <c r="N149" s="307"/>
      <c r="O149" s="261"/>
      <c r="P149" s="261"/>
      <c r="Q149" s="261"/>
      <c r="R149" s="262"/>
      <c r="S149" s="263"/>
    </row>
    <row r="150" ht="12.0" customHeight="1">
      <c r="A150" s="305"/>
      <c r="B150" s="261"/>
      <c r="C150" s="287"/>
      <c r="D150" s="287"/>
      <c r="E150" s="287"/>
      <c r="F150" s="287"/>
      <c r="G150" s="287"/>
      <c r="H150" s="317"/>
      <c r="I150" s="263"/>
      <c r="J150" s="263"/>
      <c r="K150" s="263"/>
      <c r="L150" s="312"/>
      <c r="N150" s="307"/>
      <c r="O150" s="261"/>
      <c r="P150" s="261"/>
      <c r="Q150" s="261"/>
      <c r="R150" s="262"/>
      <c r="S150" s="263"/>
    </row>
    <row r="151" ht="12.0" customHeight="1">
      <c r="A151" s="305"/>
      <c r="B151" s="261"/>
      <c r="C151" s="287"/>
      <c r="D151" s="287"/>
      <c r="E151" s="287"/>
      <c r="F151" s="287"/>
      <c r="G151" s="287"/>
      <c r="H151" s="317"/>
      <c r="I151" s="263"/>
      <c r="J151" s="263"/>
      <c r="K151" s="263"/>
      <c r="L151" s="312"/>
      <c r="N151" s="307"/>
      <c r="O151" s="261"/>
      <c r="P151" s="261"/>
      <c r="Q151" s="261"/>
      <c r="R151" s="262"/>
      <c r="S151" s="263"/>
    </row>
    <row r="152" ht="12.0" customHeight="1">
      <c r="A152" s="305"/>
      <c r="B152" s="261"/>
      <c r="C152" s="287"/>
      <c r="D152" s="287"/>
      <c r="E152" s="287"/>
      <c r="F152" s="287"/>
      <c r="G152" s="287"/>
      <c r="H152" s="317"/>
      <c r="I152" s="263"/>
      <c r="J152" s="263"/>
      <c r="K152" s="263"/>
      <c r="L152" s="312"/>
      <c r="N152" s="307"/>
      <c r="O152" s="261"/>
      <c r="P152" s="261"/>
      <c r="Q152" s="261"/>
      <c r="R152" s="262"/>
      <c r="S152" s="263"/>
    </row>
    <row r="153" ht="12.0" customHeight="1">
      <c r="A153" s="305"/>
      <c r="B153" s="261"/>
      <c r="C153" s="287"/>
      <c r="D153" s="287"/>
      <c r="E153" s="287"/>
      <c r="F153" s="287"/>
      <c r="G153" s="287"/>
      <c r="H153" s="317"/>
      <c r="I153" s="263"/>
      <c r="J153" s="263"/>
      <c r="K153" s="263"/>
      <c r="L153" s="312"/>
      <c r="N153" s="307"/>
      <c r="O153" s="261"/>
      <c r="P153" s="261"/>
      <c r="Q153" s="261"/>
      <c r="R153" s="262"/>
      <c r="S153" s="263"/>
    </row>
    <row r="154" ht="12.0" customHeight="1">
      <c r="A154" s="305"/>
      <c r="B154" s="261"/>
      <c r="C154" s="287"/>
      <c r="D154" s="287"/>
      <c r="E154" s="287"/>
      <c r="F154" s="287"/>
      <c r="G154" s="287"/>
      <c r="H154" s="317"/>
      <c r="I154" s="263"/>
      <c r="J154" s="263"/>
      <c r="K154" s="263"/>
      <c r="L154" s="312"/>
      <c r="N154" s="307"/>
      <c r="O154" s="261"/>
      <c r="P154" s="261"/>
      <c r="Q154" s="261"/>
      <c r="R154" s="262"/>
      <c r="S154" s="263"/>
    </row>
    <row r="155" ht="12.0" customHeight="1">
      <c r="A155" s="305"/>
      <c r="B155" s="261"/>
      <c r="C155" s="287"/>
      <c r="D155" s="287"/>
      <c r="E155" s="287"/>
      <c r="F155" s="287"/>
      <c r="G155" s="287"/>
      <c r="H155" s="317"/>
      <c r="I155" s="263"/>
      <c r="J155" s="263"/>
      <c r="K155" s="263"/>
      <c r="L155" s="312"/>
      <c r="N155" s="307"/>
      <c r="O155" s="261"/>
      <c r="P155" s="261"/>
      <c r="Q155" s="261"/>
      <c r="R155" s="262"/>
      <c r="S155" s="263"/>
    </row>
    <row r="156" ht="12.0" customHeight="1">
      <c r="A156" s="305"/>
      <c r="B156" s="261"/>
      <c r="C156" s="287"/>
      <c r="D156" s="287"/>
      <c r="E156" s="287"/>
      <c r="F156" s="287"/>
      <c r="G156" s="287"/>
      <c r="H156" s="317"/>
      <c r="I156" s="263"/>
      <c r="J156" s="263"/>
      <c r="K156" s="263"/>
      <c r="L156" s="312"/>
      <c r="N156" s="307"/>
      <c r="O156" s="261"/>
      <c r="P156" s="261"/>
      <c r="Q156" s="261"/>
      <c r="R156" s="262"/>
      <c r="S156" s="263"/>
    </row>
    <row r="157" ht="12.0" customHeight="1">
      <c r="A157" s="305"/>
      <c r="B157" s="261"/>
      <c r="C157" s="287"/>
      <c r="D157" s="287"/>
      <c r="E157" s="287"/>
      <c r="F157" s="287"/>
      <c r="G157" s="287"/>
      <c r="H157" s="317"/>
      <c r="I157" s="263"/>
      <c r="J157" s="263"/>
      <c r="K157" s="263"/>
      <c r="L157" s="312"/>
      <c r="N157" s="307"/>
      <c r="O157" s="261"/>
      <c r="P157" s="261"/>
      <c r="Q157" s="261"/>
      <c r="R157" s="262"/>
      <c r="S157" s="263"/>
    </row>
    <row r="158" ht="12.0" customHeight="1">
      <c r="A158" s="305"/>
      <c r="B158" s="261"/>
      <c r="C158" s="287"/>
      <c r="D158" s="287"/>
      <c r="E158" s="287"/>
      <c r="F158" s="287"/>
      <c r="G158" s="287"/>
      <c r="H158" s="317"/>
      <c r="I158" s="263"/>
      <c r="J158" s="263"/>
      <c r="K158" s="263"/>
      <c r="L158" s="312"/>
      <c r="N158" s="307"/>
      <c r="O158" s="261"/>
      <c r="P158" s="261"/>
      <c r="Q158" s="261"/>
      <c r="R158" s="262"/>
      <c r="S158" s="263"/>
    </row>
    <row r="159" ht="12.0" customHeight="1">
      <c r="A159" s="305"/>
      <c r="B159" s="261"/>
      <c r="C159" s="287"/>
      <c r="D159" s="287"/>
      <c r="E159" s="287"/>
      <c r="F159" s="287"/>
      <c r="G159" s="287"/>
      <c r="H159" s="317"/>
      <c r="I159" s="263"/>
      <c r="J159" s="263"/>
      <c r="K159" s="263"/>
      <c r="L159" s="312"/>
      <c r="N159" s="307"/>
      <c r="O159" s="261"/>
      <c r="P159" s="261"/>
      <c r="Q159" s="261"/>
      <c r="R159" s="262"/>
      <c r="S159" s="263"/>
    </row>
    <row r="160" ht="12.0" customHeight="1">
      <c r="A160" s="305"/>
      <c r="B160" s="261"/>
      <c r="C160" s="287"/>
      <c r="D160" s="287"/>
      <c r="E160" s="287"/>
      <c r="F160" s="287"/>
      <c r="G160" s="287"/>
      <c r="H160" s="317"/>
      <c r="I160" s="263"/>
      <c r="J160" s="263"/>
      <c r="K160" s="263"/>
      <c r="L160" s="312"/>
      <c r="N160" s="307"/>
      <c r="O160" s="261"/>
      <c r="P160" s="261"/>
      <c r="Q160" s="261"/>
      <c r="R160" s="262"/>
      <c r="S160" s="263"/>
    </row>
    <row r="161" ht="12.0" customHeight="1">
      <c r="A161" s="305"/>
      <c r="B161" s="261"/>
      <c r="C161" s="287"/>
      <c r="D161" s="287"/>
      <c r="E161" s="287"/>
      <c r="F161" s="287"/>
      <c r="G161" s="287"/>
      <c r="H161" s="317"/>
      <c r="I161" s="263"/>
      <c r="J161" s="263"/>
      <c r="K161" s="263"/>
      <c r="L161" s="312"/>
      <c r="N161" s="307"/>
      <c r="O161" s="261"/>
      <c r="P161" s="261"/>
      <c r="Q161" s="261"/>
      <c r="R161" s="262"/>
      <c r="S161" s="263"/>
    </row>
    <row r="162" ht="12.0" customHeight="1">
      <c r="A162" s="305"/>
      <c r="B162" s="261"/>
      <c r="C162" s="287"/>
      <c r="D162" s="287"/>
      <c r="E162" s="287"/>
      <c r="F162" s="287"/>
      <c r="G162" s="287"/>
      <c r="H162" s="317"/>
      <c r="I162" s="263"/>
      <c r="J162" s="263"/>
      <c r="K162" s="263"/>
      <c r="L162" s="312"/>
      <c r="N162" s="307"/>
      <c r="O162" s="261"/>
      <c r="P162" s="261"/>
      <c r="Q162" s="261"/>
      <c r="R162" s="262"/>
      <c r="S162" s="263"/>
    </row>
    <row r="163" ht="12.0" customHeight="1">
      <c r="A163" s="305"/>
      <c r="B163" s="261"/>
      <c r="C163" s="287"/>
      <c r="D163" s="287"/>
      <c r="E163" s="287"/>
      <c r="F163" s="287"/>
      <c r="G163" s="287"/>
      <c r="H163" s="317"/>
      <c r="I163" s="263"/>
      <c r="J163" s="263"/>
      <c r="K163" s="263"/>
      <c r="L163" s="312"/>
      <c r="N163" s="307"/>
      <c r="O163" s="261"/>
      <c r="P163" s="261"/>
      <c r="Q163" s="261"/>
      <c r="R163" s="262"/>
      <c r="S163" s="263"/>
    </row>
    <row r="164" ht="12.0" customHeight="1">
      <c r="A164" s="305"/>
      <c r="B164" s="261"/>
      <c r="C164" s="287"/>
      <c r="D164" s="287"/>
      <c r="E164" s="287"/>
      <c r="F164" s="287"/>
      <c r="G164" s="287"/>
      <c r="H164" s="317"/>
      <c r="I164" s="263"/>
      <c r="J164" s="263"/>
      <c r="K164" s="263"/>
      <c r="L164" s="312"/>
      <c r="N164" s="307"/>
      <c r="O164" s="261"/>
      <c r="P164" s="261"/>
      <c r="Q164" s="261"/>
      <c r="R164" s="262"/>
      <c r="S164" s="263"/>
    </row>
    <row r="165" ht="12.0" customHeight="1">
      <c r="A165" s="305"/>
      <c r="B165" s="261"/>
      <c r="C165" s="287"/>
      <c r="D165" s="287"/>
      <c r="E165" s="287"/>
      <c r="F165" s="287"/>
      <c r="G165" s="287"/>
      <c r="H165" s="317"/>
      <c r="I165" s="263"/>
      <c r="J165" s="263"/>
      <c r="K165" s="263"/>
      <c r="L165" s="312"/>
      <c r="N165" s="307"/>
      <c r="O165" s="261"/>
      <c r="P165" s="261"/>
      <c r="Q165" s="261"/>
      <c r="R165" s="262"/>
      <c r="S165" s="263"/>
    </row>
    <row r="166" ht="12.0" customHeight="1">
      <c r="A166" s="305"/>
      <c r="B166" s="261"/>
      <c r="C166" s="287"/>
      <c r="D166" s="287"/>
      <c r="E166" s="287"/>
      <c r="F166" s="287"/>
      <c r="G166" s="287"/>
      <c r="H166" s="317"/>
      <c r="I166" s="263"/>
      <c r="J166" s="263"/>
      <c r="K166" s="263"/>
      <c r="L166" s="312"/>
      <c r="N166" s="307"/>
      <c r="O166" s="261"/>
      <c r="P166" s="261"/>
      <c r="Q166" s="261"/>
      <c r="R166" s="262"/>
      <c r="S166" s="263"/>
    </row>
    <row r="167" ht="12.0" customHeight="1">
      <c r="A167" s="305"/>
      <c r="B167" s="261"/>
      <c r="C167" s="287"/>
      <c r="D167" s="287"/>
      <c r="E167" s="287"/>
      <c r="F167" s="287"/>
      <c r="G167" s="287"/>
      <c r="H167" s="317"/>
      <c r="I167" s="263"/>
      <c r="J167" s="263"/>
      <c r="K167" s="263"/>
      <c r="L167" s="312"/>
      <c r="N167" s="307"/>
      <c r="O167" s="261"/>
      <c r="P167" s="261"/>
      <c r="Q167" s="261"/>
      <c r="R167" s="262"/>
      <c r="S167" s="263"/>
    </row>
    <row r="168" ht="12.0" customHeight="1">
      <c r="A168" s="305"/>
      <c r="B168" s="261"/>
      <c r="C168" s="287"/>
      <c r="D168" s="287"/>
      <c r="E168" s="287"/>
      <c r="F168" s="287"/>
      <c r="G168" s="287"/>
      <c r="H168" s="317"/>
      <c r="I168" s="263"/>
      <c r="J168" s="263"/>
      <c r="K168" s="263"/>
      <c r="L168" s="312"/>
      <c r="N168" s="307"/>
      <c r="O168" s="261"/>
      <c r="P168" s="261"/>
      <c r="Q168" s="261"/>
      <c r="R168" s="262"/>
      <c r="S168" s="263"/>
    </row>
    <row r="169" ht="12.0" customHeight="1">
      <c r="A169" s="305"/>
      <c r="B169" s="261"/>
      <c r="C169" s="287"/>
      <c r="D169" s="287"/>
      <c r="E169" s="287"/>
      <c r="F169" s="287"/>
      <c r="G169" s="287"/>
      <c r="H169" s="317"/>
      <c r="I169" s="263"/>
      <c r="J169" s="263"/>
      <c r="K169" s="263"/>
      <c r="L169" s="312"/>
      <c r="N169" s="307"/>
      <c r="O169" s="261"/>
      <c r="P169" s="261"/>
      <c r="Q169" s="261"/>
      <c r="R169" s="262"/>
      <c r="S169" s="263"/>
    </row>
    <row r="170" ht="12.0" customHeight="1">
      <c r="A170" s="305"/>
      <c r="B170" s="261"/>
      <c r="C170" s="287"/>
      <c r="D170" s="287"/>
      <c r="E170" s="287"/>
      <c r="F170" s="287"/>
      <c r="G170" s="287"/>
      <c r="H170" s="317"/>
      <c r="I170" s="263"/>
      <c r="J170" s="263"/>
      <c r="K170" s="263"/>
      <c r="L170" s="312"/>
      <c r="N170" s="307"/>
      <c r="O170" s="261"/>
      <c r="P170" s="261"/>
      <c r="Q170" s="261"/>
      <c r="R170" s="262"/>
      <c r="S170" s="263"/>
    </row>
    <row r="171" ht="12.0" customHeight="1">
      <c r="A171" s="305"/>
      <c r="B171" s="261"/>
      <c r="C171" s="287"/>
      <c r="D171" s="287"/>
      <c r="E171" s="287"/>
      <c r="F171" s="287"/>
      <c r="G171" s="287"/>
      <c r="H171" s="317"/>
      <c r="I171" s="263"/>
      <c r="J171" s="263"/>
      <c r="K171" s="263"/>
      <c r="L171" s="312"/>
      <c r="N171" s="307"/>
      <c r="O171" s="261"/>
      <c r="P171" s="261"/>
      <c r="Q171" s="261"/>
      <c r="R171" s="262"/>
      <c r="S171" s="263"/>
    </row>
    <row r="172" ht="12.0" customHeight="1">
      <c r="A172" s="305"/>
      <c r="B172" s="261"/>
      <c r="C172" s="287"/>
      <c r="D172" s="287"/>
      <c r="E172" s="287"/>
      <c r="F172" s="287"/>
      <c r="G172" s="287"/>
      <c r="H172" s="317"/>
      <c r="I172" s="263"/>
      <c r="J172" s="263"/>
      <c r="K172" s="263"/>
      <c r="L172" s="312"/>
      <c r="N172" s="307"/>
      <c r="O172" s="261"/>
      <c r="P172" s="261"/>
      <c r="Q172" s="261"/>
      <c r="R172" s="262"/>
      <c r="S172" s="263"/>
    </row>
    <row r="173" ht="12.0" customHeight="1">
      <c r="A173" s="305"/>
      <c r="B173" s="261"/>
      <c r="C173" s="287"/>
      <c r="D173" s="287"/>
      <c r="E173" s="287"/>
      <c r="F173" s="287"/>
      <c r="G173" s="287"/>
      <c r="H173" s="317"/>
      <c r="I173" s="263"/>
      <c r="J173" s="263"/>
      <c r="K173" s="263"/>
      <c r="L173" s="312"/>
      <c r="N173" s="307"/>
      <c r="O173" s="261"/>
      <c r="P173" s="261"/>
      <c r="Q173" s="261"/>
      <c r="R173" s="262"/>
      <c r="S173" s="263"/>
    </row>
    <row r="174" ht="12.0" customHeight="1">
      <c r="A174" s="305"/>
      <c r="B174" s="261"/>
      <c r="C174" s="287"/>
      <c r="D174" s="287"/>
      <c r="E174" s="287"/>
      <c r="F174" s="287"/>
      <c r="G174" s="287"/>
      <c r="H174" s="317"/>
      <c r="I174" s="263"/>
      <c r="J174" s="263"/>
      <c r="K174" s="263"/>
      <c r="L174" s="312"/>
      <c r="N174" s="307"/>
      <c r="O174" s="261"/>
      <c r="P174" s="261"/>
      <c r="Q174" s="261"/>
      <c r="R174" s="262"/>
      <c r="S174" s="263"/>
    </row>
    <row r="175" ht="12.0" customHeight="1">
      <c r="A175" s="305"/>
      <c r="B175" s="261"/>
      <c r="C175" s="287"/>
      <c r="D175" s="287"/>
      <c r="E175" s="287"/>
      <c r="F175" s="287"/>
      <c r="G175" s="287"/>
      <c r="H175" s="317"/>
      <c r="I175" s="263"/>
      <c r="J175" s="263"/>
      <c r="K175" s="263"/>
      <c r="L175" s="312"/>
      <c r="N175" s="307"/>
      <c r="O175" s="261"/>
      <c r="P175" s="261"/>
      <c r="Q175" s="261"/>
      <c r="R175" s="262"/>
      <c r="S175" s="263"/>
    </row>
    <row r="176" ht="12.0" customHeight="1">
      <c r="A176" s="305"/>
      <c r="B176" s="261"/>
      <c r="C176" s="287"/>
      <c r="D176" s="287"/>
      <c r="E176" s="287"/>
      <c r="F176" s="287"/>
      <c r="G176" s="287"/>
      <c r="H176" s="317"/>
      <c r="I176" s="263"/>
      <c r="J176" s="263"/>
      <c r="K176" s="263"/>
      <c r="L176" s="312"/>
      <c r="N176" s="307"/>
      <c r="O176" s="261"/>
      <c r="P176" s="261"/>
      <c r="Q176" s="261"/>
      <c r="R176" s="262"/>
      <c r="S176" s="263"/>
    </row>
    <row r="177" ht="12.0" customHeight="1">
      <c r="A177" s="305"/>
      <c r="B177" s="261"/>
      <c r="C177" s="287"/>
      <c r="D177" s="287"/>
      <c r="E177" s="287"/>
      <c r="F177" s="287"/>
      <c r="G177" s="287"/>
      <c r="H177" s="317"/>
      <c r="I177" s="263"/>
      <c r="J177" s="263"/>
      <c r="K177" s="263"/>
      <c r="L177" s="312"/>
      <c r="N177" s="307"/>
      <c r="O177" s="261"/>
      <c r="P177" s="261"/>
      <c r="Q177" s="261"/>
      <c r="R177" s="262"/>
      <c r="S177" s="263"/>
    </row>
    <row r="178" ht="12.0" customHeight="1">
      <c r="A178" s="305"/>
      <c r="B178" s="261"/>
      <c r="C178" s="287"/>
      <c r="D178" s="287"/>
      <c r="E178" s="287"/>
      <c r="F178" s="287"/>
      <c r="G178" s="287"/>
      <c r="H178" s="317"/>
      <c r="I178" s="263"/>
      <c r="J178" s="263"/>
      <c r="K178" s="263"/>
      <c r="L178" s="312"/>
      <c r="N178" s="307"/>
      <c r="O178" s="261"/>
      <c r="P178" s="261"/>
      <c r="Q178" s="261"/>
      <c r="R178" s="262"/>
      <c r="S178" s="263"/>
    </row>
    <row r="179" ht="12.0" customHeight="1">
      <c r="A179" s="305"/>
      <c r="B179" s="261"/>
      <c r="C179" s="287"/>
      <c r="D179" s="287"/>
      <c r="E179" s="287"/>
      <c r="F179" s="287"/>
      <c r="G179" s="287"/>
      <c r="H179" s="317"/>
      <c r="I179" s="263"/>
      <c r="J179" s="263"/>
      <c r="K179" s="263"/>
      <c r="L179" s="312"/>
      <c r="N179" s="307"/>
      <c r="O179" s="261"/>
      <c r="P179" s="261"/>
      <c r="Q179" s="261"/>
      <c r="R179" s="262"/>
      <c r="S179" s="263"/>
    </row>
    <row r="180" ht="12.0" customHeight="1">
      <c r="A180" s="305"/>
      <c r="B180" s="261"/>
      <c r="C180" s="287"/>
      <c r="D180" s="287"/>
      <c r="E180" s="287"/>
      <c r="F180" s="287"/>
      <c r="G180" s="287"/>
      <c r="H180" s="317"/>
      <c r="I180" s="263"/>
      <c r="J180" s="263"/>
      <c r="K180" s="263"/>
      <c r="L180" s="312"/>
      <c r="N180" s="307"/>
      <c r="O180" s="261"/>
      <c r="P180" s="261"/>
      <c r="Q180" s="261"/>
      <c r="R180" s="262"/>
      <c r="S180" s="263"/>
    </row>
    <row r="181" ht="12.0" customHeight="1">
      <c r="A181" s="305"/>
      <c r="B181" s="261"/>
      <c r="C181" s="287"/>
      <c r="D181" s="287"/>
      <c r="E181" s="287"/>
      <c r="F181" s="287"/>
      <c r="G181" s="287"/>
      <c r="H181" s="317"/>
      <c r="I181" s="263"/>
      <c r="J181" s="263"/>
      <c r="K181" s="263"/>
      <c r="L181" s="312"/>
      <c r="N181" s="307"/>
      <c r="O181" s="261"/>
      <c r="P181" s="261"/>
      <c r="Q181" s="261"/>
      <c r="R181" s="262"/>
      <c r="S181" s="263"/>
    </row>
    <row r="182" ht="12.0" customHeight="1">
      <c r="A182" s="305"/>
      <c r="B182" s="261"/>
      <c r="C182" s="287"/>
      <c r="D182" s="287"/>
      <c r="E182" s="287"/>
      <c r="F182" s="287"/>
      <c r="G182" s="287"/>
      <c r="H182" s="317"/>
      <c r="I182" s="263"/>
      <c r="J182" s="263"/>
      <c r="K182" s="263"/>
      <c r="L182" s="312"/>
      <c r="N182" s="307"/>
      <c r="O182" s="261"/>
      <c r="P182" s="261"/>
      <c r="Q182" s="261"/>
      <c r="R182" s="262"/>
      <c r="S182" s="263"/>
    </row>
    <row r="183" ht="12.0" customHeight="1">
      <c r="A183" s="305"/>
      <c r="B183" s="261"/>
      <c r="C183" s="287"/>
      <c r="D183" s="287"/>
      <c r="E183" s="287"/>
      <c r="F183" s="287"/>
      <c r="G183" s="287"/>
      <c r="H183" s="317"/>
      <c r="I183" s="263"/>
      <c r="J183" s="263"/>
      <c r="K183" s="263"/>
      <c r="L183" s="312"/>
      <c r="N183" s="307"/>
      <c r="O183" s="261"/>
      <c r="P183" s="261"/>
      <c r="Q183" s="261"/>
      <c r="R183" s="262"/>
      <c r="S183" s="263"/>
    </row>
    <row r="184" ht="12.0" customHeight="1">
      <c r="A184" s="305"/>
      <c r="B184" s="261"/>
      <c r="C184" s="287"/>
      <c r="D184" s="287"/>
      <c r="E184" s="287"/>
      <c r="F184" s="287"/>
      <c r="G184" s="287"/>
      <c r="H184" s="317"/>
      <c r="I184" s="263"/>
      <c r="J184" s="263"/>
      <c r="K184" s="263"/>
      <c r="L184" s="312"/>
      <c r="N184" s="307"/>
      <c r="O184" s="261"/>
      <c r="P184" s="261"/>
      <c r="Q184" s="261"/>
      <c r="R184" s="262"/>
      <c r="S184" s="263"/>
    </row>
    <row r="185" ht="12.0" customHeight="1">
      <c r="A185" s="305"/>
      <c r="B185" s="261"/>
      <c r="C185" s="287"/>
      <c r="D185" s="287"/>
      <c r="E185" s="287"/>
      <c r="F185" s="287"/>
      <c r="G185" s="287"/>
      <c r="H185" s="317"/>
      <c r="I185" s="263"/>
      <c r="J185" s="263"/>
      <c r="K185" s="263"/>
      <c r="L185" s="312"/>
      <c r="N185" s="307"/>
      <c r="O185" s="261"/>
      <c r="P185" s="261"/>
      <c r="Q185" s="261"/>
      <c r="R185" s="262"/>
      <c r="S185" s="263"/>
    </row>
    <row r="186" ht="12.0" customHeight="1">
      <c r="A186" s="305"/>
      <c r="B186" s="261"/>
      <c r="C186" s="287"/>
      <c r="D186" s="287"/>
      <c r="E186" s="287"/>
      <c r="F186" s="287"/>
      <c r="G186" s="287"/>
      <c r="H186" s="317"/>
      <c r="I186" s="263"/>
      <c r="J186" s="263"/>
      <c r="K186" s="263"/>
      <c r="L186" s="312"/>
      <c r="N186" s="307"/>
      <c r="O186" s="261"/>
      <c r="P186" s="261"/>
      <c r="Q186" s="261"/>
      <c r="R186" s="262"/>
      <c r="S186" s="263"/>
    </row>
    <row r="187" ht="12.0" customHeight="1">
      <c r="A187" s="305"/>
      <c r="B187" s="261"/>
      <c r="C187" s="287"/>
      <c r="D187" s="287"/>
      <c r="E187" s="287"/>
      <c r="F187" s="287"/>
      <c r="G187" s="287"/>
      <c r="H187" s="317"/>
      <c r="I187" s="263"/>
      <c r="J187" s="263"/>
      <c r="K187" s="263"/>
      <c r="L187" s="312"/>
      <c r="N187" s="307"/>
      <c r="O187" s="261"/>
      <c r="P187" s="261"/>
      <c r="Q187" s="261"/>
      <c r="R187" s="262"/>
      <c r="S187" s="263"/>
    </row>
    <row r="188" ht="12.0" customHeight="1">
      <c r="A188" s="305"/>
      <c r="B188" s="261"/>
      <c r="C188" s="287"/>
      <c r="D188" s="287"/>
      <c r="E188" s="287"/>
      <c r="F188" s="287"/>
      <c r="G188" s="287"/>
      <c r="H188" s="317"/>
      <c r="I188" s="263"/>
      <c r="J188" s="263"/>
      <c r="K188" s="263"/>
      <c r="L188" s="312"/>
      <c r="N188" s="307"/>
      <c r="O188" s="261"/>
      <c r="P188" s="261"/>
      <c r="Q188" s="261"/>
      <c r="R188" s="262"/>
      <c r="S188" s="263"/>
    </row>
    <row r="189" ht="12.0" customHeight="1">
      <c r="A189" s="305"/>
      <c r="B189" s="261"/>
      <c r="C189" s="287"/>
      <c r="D189" s="287"/>
      <c r="E189" s="287"/>
      <c r="F189" s="287"/>
      <c r="G189" s="287"/>
      <c r="H189" s="317"/>
      <c r="I189" s="263"/>
      <c r="J189" s="263"/>
      <c r="K189" s="263"/>
      <c r="L189" s="312"/>
      <c r="N189" s="307"/>
      <c r="O189" s="261"/>
      <c r="P189" s="261"/>
      <c r="Q189" s="261"/>
      <c r="R189" s="262"/>
      <c r="S189" s="263"/>
    </row>
    <row r="190" ht="12.0" customHeight="1">
      <c r="A190" s="305"/>
      <c r="B190" s="261"/>
      <c r="C190" s="287"/>
      <c r="D190" s="287"/>
      <c r="E190" s="287"/>
      <c r="F190" s="287"/>
      <c r="G190" s="287"/>
      <c r="H190" s="317"/>
      <c r="I190" s="263"/>
      <c r="J190" s="263"/>
      <c r="K190" s="263"/>
      <c r="L190" s="312"/>
      <c r="N190" s="307"/>
      <c r="O190" s="261"/>
      <c r="P190" s="261"/>
      <c r="Q190" s="261"/>
      <c r="R190" s="262"/>
      <c r="S190" s="263"/>
    </row>
    <row r="191" ht="12.0" customHeight="1">
      <c r="A191" s="305"/>
      <c r="B191" s="261"/>
      <c r="C191" s="287"/>
      <c r="D191" s="287"/>
      <c r="E191" s="287"/>
      <c r="F191" s="287"/>
      <c r="G191" s="287"/>
      <c r="H191" s="317"/>
      <c r="I191" s="263"/>
      <c r="J191" s="263"/>
      <c r="K191" s="263"/>
      <c r="L191" s="312"/>
      <c r="N191" s="307"/>
      <c r="O191" s="261"/>
      <c r="P191" s="261"/>
      <c r="Q191" s="261"/>
      <c r="R191" s="262"/>
      <c r="S191" s="263"/>
    </row>
    <row r="192" ht="12.0" customHeight="1">
      <c r="A192" s="305"/>
      <c r="B192" s="261"/>
      <c r="C192" s="287"/>
      <c r="D192" s="287"/>
      <c r="E192" s="287"/>
      <c r="F192" s="287"/>
      <c r="G192" s="287"/>
      <c r="H192" s="317"/>
      <c r="I192" s="263"/>
      <c r="J192" s="263"/>
      <c r="K192" s="263"/>
      <c r="L192" s="312"/>
      <c r="N192" s="307"/>
      <c r="O192" s="261"/>
      <c r="P192" s="261"/>
      <c r="Q192" s="261"/>
      <c r="R192" s="262"/>
      <c r="S192" s="263"/>
    </row>
    <row r="193" ht="12.0" customHeight="1">
      <c r="A193" s="305"/>
      <c r="B193" s="261"/>
      <c r="C193" s="287"/>
      <c r="D193" s="287"/>
      <c r="E193" s="287"/>
      <c r="F193" s="287"/>
      <c r="G193" s="287"/>
      <c r="H193" s="317"/>
      <c r="I193" s="263"/>
      <c r="J193" s="263"/>
      <c r="K193" s="263"/>
      <c r="L193" s="312"/>
      <c r="N193" s="307"/>
      <c r="O193" s="261"/>
      <c r="P193" s="261"/>
      <c r="Q193" s="261"/>
      <c r="R193" s="262"/>
      <c r="S193" s="263"/>
    </row>
    <row r="194" ht="12.0" customHeight="1">
      <c r="A194" s="305"/>
      <c r="B194" s="261"/>
      <c r="C194" s="287"/>
      <c r="D194" s="287"/>
      <c r="E194" s="287"/>
      <c r="F194" s="287"/>
      <c r="G194" s="287"/>
      <c r="H194" s="317"/>
      <c r="I194" s="263"/>
      <c r="J194" s="263"/>
      <c r="K194" s="263"/>
      <c r="L194" s="312"/>
      <c r="N194" s="307"/>
      <c r="O194" s="261"/>
      <c r="P194" s="261"/>
      <c r="Q194" s="261"/>
      <c r="R194" s="262"/>
      <c r="S194" s="263"/>
    </row>
    <row r="195" ht="12.0" customHeight="1">
      <c r="A195" s="305"/>
      <c r="B195" s="261"/>
      <c r="C195" s="287"/>
      <c r="D195" s="287"/>
      <c r="E195" s="287"/>
      <c r="F195" s="287"/>
      <c r="G195" s="287"/>
      <c r="H195" s="317"/>
      <c r="I195" s="263"/>
      <c r="J195" s="263"/>
      <c r="K195" s="263"/>
      <c r="L195" s="312"/>
      <c r="N195" s="307"/>
      <c r="O195" s="261"/>
      <c r="P195" s="261"/>
      <c r="Q195" s="261"/>
      <c r="R195" s="262"/>
      <c r="S195" s="263"/>
    </row>
    <row r="196" ht="12.0" customHeight="1">
      <c r="A196" s="305"/>
      <c r="B196" s="261"/>
      <c r="C196" s="287"/>
      <c r="D196" s="287"/>
      <c r="E196" s="287"/>
      <c r="F196" s="287"/>
      <c r="G196" s="287"/>
      <c r="H196" s="317"/>
      <c r="I196" s="263"/>
      <c r="J196" s="263"/>
      <c r="K196" s="263"/>
      <c r="L196" s="312"/>
      <c r="N196" s="307"/>
      <c r="O196" s="261"/>
      <c r="P196" s="261"/>
      <c r="Q196" s="261"/>
      <c r="R196" s="262"/>
      <c r="S196" s="263"/>
    </row>
    <row r="197" ht="12.0" customHeight="1">
      <c r="A197" s="305"/>
      <c r="B197" s="261"/>
      <c r="C197" s="287"/>
      <c r="D197" s="287"/>
      <c r="E197" s="287"/>
      <c r="F197" s="287"/>
      <c r="G197" s="287"/>
      <c r="H197" s="317"/>
      <c r="I197" s="263"/>
      <c r="J197" s="263"/>
      <c r="K197" s="263"/>
      <c r="L197" s="312"/>
      <c r="N197" s="307"/>
      <c r="O197" s="261"/>
      <c r="P197" s="261"/>
      <c r="Q197" s="261"/>
      <c r="R197" s="262"/>
      <c r="S197" s="263"/>
    </row>
    <row r="198" ht="12.0" customHeight="1">
      <c r="A198" s="305"/>
      <c r="B198" s="261"/>
      <c r="C198" s="287"/>
      <c r="D198" s="287"/>
      <c r="E198" s="287"/>
      <c r="F198" s="287"/>
      <c r="G198" s="287"/>
      <c r="H198" s="317"/>
      <c r="I198" s="263"/>
      <c r="J198" s="263"/>
      <c r="K198" s="263"/>
      <c r="L198" s="312"/>
      <c r="N198" s="307"/>
      <c r="O198" s="261"/>
      <c r="P198" s="261"/>
      <c r="Q198" s="261"/>
      <c r="R198" s="262"/>
      <c r="S198" s="263"/>
    </row>
    <row r="199" ht="12.0" customHeight="1">
      <c r="A199" s="305"/>
      <c r="B199" s="261"/>
      <c r="C199" s="287"/>
      <c r="D199" s="287"/>
      <c r="E199" s="287"/>
      <c r="F199" s="287"/>
      <c r="G199" s="287"/>
      <c r="H199" s="317"/>
      <c r="I199" s="263"/>
      <c r="J199" s="263"/>
      <c r="K199" s="263"/>
      <c r="L199" s="312"/>
      <c r="N199" s="307"/>
      <c r="O199" s="261"/>
      <c r="P199" s="261"/>
      <c r="Q199" s="261"/>
      <c r="R199" s="262"/>
      <c r="S199" s="263"/>
    </row>
    <row r="200" ht="12.0" customHeight="1">
      <c r="A200" s="305"/>
      <c r="B200" s="261"/>
      <c r="C200" s="287"/>
      <c r="D200" s="287"/>
      <c r="E200" s="287"/>
      <c r="F200" s="287"/>
      <c r="G200" s="287"/>
      <c r="H200" s="317"/>
      <c r="I200" s="263"/>
      <c r="J200" s="263"/>
      <c r="K200" s="263"/>
      <c r="L200" s="312"/>
      <c r="N200" s="307"/>
      <c r="O200" s="261"/>
      <c r="P200" s="261"/>
      <c r="Q200" s="261"/>
      <c r="R200" s="262"/>
      <c r="S200" s="263"/>
    </row>
    <row r="201" ht="12.0" customHeight="1">
      <c r="A201" s="305"/>
      <c r="B201" s="261"/>
      <c r="C201" s="287"/>
      <c r="D201" s="287"/>
      <c r="E201" s="287"/>
      <c r="F201" s="287"/>
      <c r="G201" s="287"/>
      <c r="H201" s="317"/>
      <c r="I201" s="263"/>
      <c r="J201" s="263"/>
      <c r="K201" s="263"/>
      <c r="L201" s="312"/>
      <c r="N201" s="307"/>
      <c r="O201" s="261"/>
      <c r="P201" s="261"/>
      <c r="Q201" s="261"/>
      <c r="R201" s="262"/>
      <c r="S201" s="263"/>
    </row>
    <row r="202" ht="12.0" customHeight="1">
      <c r="A202" s="305"/>
      <c r="B202" s="261"/>
      <c r="C202" s="287"/>
      <c r="D202" s="287"/>
      <c r="E202" s="287"/>
      <c r="F202" s="287"/>
      <c r="G202" s="287"/>
      <c r="H202" s="317"/>
      <c r="I202" s="263"/>
      <c r="J202" s="263"/>
      <c r="K202" s="263"/>
      <c r="L202" s="312"/>
      <c r="N202" s="307"/>
      <c r="O202" s="261"/>
      <c r="P202" s="261"/>
      <c r="Q202" s="261"/>
      <c r="R202" s="262"/>
      <c r="S202" s="263"/>
    </row>
    <row r="203" ht="12.0" customHeight="1">
      <c r="A203" s="305"/>
      <c r="B203" s="261"/>
      <c r="C203" s="287"/>
      <c r="D203" s="287"/>
      <c r="E203" s="287"/>
      <c r="F203" s="287"/>
      <c r="G203" s="287"/>
      <c r="H203" s="317"/>
      <c r="I203" s="263"/>
      <c r="J203" s="263"/>
      <c r="K203" s="263"/>
      <c r="L203" s="312"/>
      <c r="N203" s="307"/>
      <c r="O203" s="261"/>
      <c r="P203" s="261"/>
      <c r="Q203" s="261"/>
      <c r="R203" s="262"/>
      <c r="S203" s="263"/>
    </row>
    <row r="204" ht="12.0" customHeight="1">
      <c r="A204" s="305"/>
      <c r="B204" s="261"/>
      <c r="C204" s="287"/>
      <c r="D204" s="287"/>
      <c r="E204" s="287"/>
      <c r="F204" s="287"/>
      <c r="G204" s="287"/>
      <c r="H204" s="317"/>
      <c r="I204" s="263"/>
      <c r="J204" s="263"/>
      <c r="K204" s="263"/>
      <c r="L204" s="312"/>
      <c r="N204" s="307"/>
      <c r="O204" s="261"/>
      <c r="P204" s="261"/>
      <c r="Q204" s="261"/>
      <c r="R204" s="262"/>
      <c r="S204" s="263"/>
    </row>
    <row r="205" ht="12.0" customHeight="1">
      <c r="A205" s="305"/>
      <c r="B205" s="261"/>
      <c r="C205" s="287"/>
      <c r="D205" s="287"/>
      <c r="E205" s="287"/>
      <c r="F205" s="287"/>
      <c r="G205" s="287"/>
      <c r="H205" s="317"/>
      <c r="I205" s="263"/>
      <c r="J205" s="263"/>
      <c r="K205" s="263"/>
      <c r="L205" s="312"/>
      <c r="N205" s="307"/>
      <c r="O205" s="261"/>
      <c r="P205" s="261"/>
      <c r="Q205" s="261"/>
      <c r="R205" s="262"/>
      <c r="S205" s="263"/>
    </row>
    <row r="206" ht="12.0" customHeight="1">
      <c r="A206" s="305"/>
      <c r="B206" s="261"/>
      <c r="C206" s="287"/>
      <c r="D206" s="287"/>
      <c r="E206" s="287"/>
      <c r="F206" s="287"/>
      <c r="G206" s="287"/>
      <c r="H206" s="317"/>
      <c r="I206" s="263"/>
      <c r="J206" s="263"/>
      <c r="K206" s="263"/>
      <c r="L206" s="312"/>
      <c r="N206" s="307"/>
      <c r="O206" s="261"/>
      <c r="P206" s="261"/>
      <c r="Q206" s="261"/>
      <c r="R206" s="262"/>
      <c r="S206" s="263"/>
    </row>
    <row r="207" ht="12.0" customHeight="1">
      <c r="A207" s="305"/>
      <c r="B207" s="261"/>
      <c r="C207" s="287"/>
      <c r="D207" s="287"/>
      <c r="E207" s="287"/>
      <c r="F207" s="287"/>
      <c r="G207" s="287"/>
      <c r="H207" s="317"/>
      <c r="I207" s="263"/>
      <c r="J207" s="263"/>
      <c r="K207" s="263"/>
      <c r="L207" s="312"/>
      <c r="N207" s="307"/>
      <c r="O207" s="261"/>
      <c r="P207" s="261"/>
      <c r="Q207" s="261"/>
      <c r="R207" s="262"/>
      <c r="S207" s="263"/>
    </row>
    <row r="208" ht="12.0" customHeight="1">
      <c r="A208" s="305"/>
      <c r="B208" s="261"/>
      <c r="C208" s="287"/>
      <c r="D208" s="287"/>
      <c r="E208" s="287"/>
      <c r="F208" s="287"/>
      <c r="G208" s="287"/>
      <c r="H208" s="317"/>
      <c r="I208" s="263"/>
      <c r="J208" s="263"/>
      <c r="K208" s="263"/>
      <c r="L208" s="312"/>
      <c r="N208" s="307"/>
      <c r="O208" s="261"/>
      <c r="P208" s="261"/>
      <c r="Q208" s="261"/>
      <c r="R208" s="262"/>
      <c r="S208" s="263"/>
    </row>
    <row r="209" ht="12.0" customHeight="1">
      <c r="A209" s="305"/>
      <c r="B209" s="261"/>
      <c r="C209" s="287"/>
      <c r="D209" s="287"/>
      <c r="E209" s="287"/>
      <c r="F209" s="287"/>
      <c r="G209" s="287"/>
      <c r="H209" s="317"/>
      <c r="I209" s="263"/>
      <c r="J209" s="263"/>
      <c r="K209" s="263"/>
      <c r="L209" s="312"/>
      <c r="N209" s="307"/>
      <c r="O209" s="261"/>
      <c r="P209" s="261"/>
      <c r="Q209" s="261"/>
      <c r="R209" s="262"/>
      <c r="S209" s="263"/>
    </row>
    <row r="210" ht="12.0" customHeight="1">
      <c r="A210" s="305"/>
      <c r="B210" s="261"/>
      <c r="C210" s="287"/>
      <c r="D210" s="287"/>
      <c r="E210" s="287"/>
      <c r="F210" s="287"/>
      <c r="G210" s="287"/>
      <c r="H210" s="317"/>
      <c r="I210" s="263"/>
      <c r="J210" s="263"/>
      <c r="K210" s="263"/>
      <c r="L210" s="312"/>
      <c r="N210" s="307"/>
      <c r="O210" s="261"/>
      <c r="P210" s="261"/>
      <c r="Q210" s="261"/>
      <c r="R210" s="262"/>
      <c r="S210" s="263"/>
    </row>
    <row r="211" ht="12.0" customHeight="1">
      <c r="A211" s="305"/>
      <c r="B211" s="261"/>
      <c r="C211" s="287"/>
      <c r="D211" s="287"/>
      <c r="E211" s="287"/>
      <c r="F211" s="287"/>
      <c r="G211" s="287"/>
      <c r="H211" s="317"/>
      <c r="I211" s="263"/>
      <c r="J211" s="263"/>
      <c r="K211" s="263"/>
      <c r="L211" s="312"/>
      <c r="N211" s="307"/>
      <c r="O211" s="261"/>
      <c r="P211" s="261"/>
      <c r="Q211" s="261"/>
      <c r="R211" s="262"/>
      <c r="S211" s="263"/>
    </row>
    <row r="212" ht="12.0" customHeight="1">
      <c r="A212" s="305"/>
      <c r="B212" s="261"/>
      <c r="C212" s="287"/>
      <c r="D212" s="287"/>
      <c r="E212" s="287"/>
      <c r="F212" s="287"/>
      <c r="G212" s="287"/>
      <c r="H212" s="317"/>
      <c r="I212" s="263"/>
      <c r="J212" s="263"/>
      <c r="K212" s="263"/>
      <c r="L212" s="312"/>
      <c r="N212" s="307"/>
      <c r="O212" s="261"/>
      <c r="P212" s="261"/>
      <c r="Q212" s="261"/>
      <c r="R212" s="262"/>
      <c r="S212" s="263"/>
    </row>
    <row r="213" ht="12.0" customHeight="1">
      <c r="A213" s="305"/>
      <c r="B213" s="261"/>
      <c r="C213" s="287"/>
      <c r="D213" s="287"/>
      <c r="E213" s="287"/>
      <c r="F213" s="287"/>
      <c r="G213" s="287"/>
      <c r="H213" s="317"/>
      <c r="I213" s="263"/>
      <c r="J213" s="263"/>
      <c r="K213" s="263"/>
      <c r="L213" s="312"/>
      <c r="N213" s="307"/>
      <c r="O213" s="261"/>
      <c r="P213" s="261"/>
      <c r="Q213" s="261"/>
      <c r="R213" s="262"/>
      <c r="S213" s="263"/>
    </row>
    <row r="214" ht="12.0" customHeight="1">
      <c r="A214" s="305"/>
      <c r="B214" s="261"/>
      <c r="C214" s="287"/>
      <c r="D214" s="287"/>
      <c r="E214" s="287"/>
      <c r="F214" s="287"/>
      <c r="G214" s="287"/>
      <c r="H214" s="317"/>
      <c r="I214" s="263"/>
      <c r="J214" s="263"/>
      <c r="K214" s="263"/>
      <c r="L214" s="312"/>
      <c r="N214" s="307"/>
      <c r="O214" s="261"/>
      <c r="P214" s="261"/>
      <c r="Q214" s="261"/>
      <c r="R214" s="262"/>
      <c r="S214" s="263"/>
    </row>
    <row r="215" ht="12.0" customHeight="1">
      <c r="A215" s="305"/>
      <c r="B215" s="261"/>
      <c r="C215" s="287"/>
      <c r="D215" s="287"/>
      <c r="E215" s="287"/>
      <c r="F215" s="287"/>
      <c r="G215" s="287"/>
      <c r="H215" s="317"/>
      <c r="I215" s="263"/>
      <c r="J215" s="263"/>
      <c r="K215" s="263"/>
      <c r="L215" s="312"/>
      <c r="N215" s="307"/>
      <c r="O215" s="261"/>
      <c r="P215" s="261"/>
      <c r="Q215" s="261"/>
      <c r="R215" s="262"/>
      <c r="S215" s="263"/>
    </row>
    <row r="216" ht="12.0" customHeight="1">
      <c r="A216" s="305"/>
      <c r="B216" s="261"/>
      <c r="C216" s="287"/>
      <c r="D216" s="287"/>
      <c r="E216" s="287"/>
      <c r="F216" s="287"/>
      <c r="G216" s="287"/>
      <c r="H216" s="317"/>
      <c r="I216" s="263"/>
      <c r="J216" s="263"/>
      <c r="K216" s="263"/>
      <c r="L216" s="312"/>
      <c r="N216" s="307"/>
      <c r="O216" s="261"/>
      <c r="P216" s="261"/>
      <c r="Q216" s="261"/>
      <c r="R216" s="262"/>
      <c r="S216" s="263"/>
    </row>
    <row r="217" ht="12.0" customHeight="1">
      <c r="A217" s="305"/>
      <c r="B217" s="261"/>
      <c r="C217" s="287"/>
      <c r="D217" s="287"/>
      <c r="E217" s="287"/>
      <c r="F217" s="287"/>
      <c r="G217" s="287"/>
      <c r="H217" s="317"/>
      <c r="I217" s="263"/>
      <c r="J217" s="263"/>
      <c r="K217" s="263"/>
      <c r="L217" s="312"/>
      <c r="N217" s="307"/>
      <c r="O217" s="261"/>
      <c r="P217" s="261"/>
      <c r="Q217" s="261"/>
      <c r="R217" s="262"/>
      <c r="S217" s="263"/>
    </row>
    <row r="218" ht="12.0" customHeight="1">
      <c r="A218" s="305"/>
      <c r="B218" s="261"/>
      <c r="C218" s="287"/>
      <c r="D218" s="287"/>
      <c r="E218" s="287"/>
      <c r="F218" s="287"/>
      <c r="G218" s="287"/>
      <c r="H218" s="317"/>
      <c r="I218" s="263"/>
      <c r="J218" s="263"/>
      <c r="K218" s="263"/>
      <c r="L218" s="312"/>
      <c r="N218" s="307"/>
      <c r="O218" s="261"/>
      <c r="P218" s="261"/>
      <c r="Q218" s="261"/>
      <c r="R218" s="262"/>
      <c r="S218" s="263"/>
    </row>
    <row r="219" ht="12.0" customHeight="1">
      <c r="A219" s="305"/>
      <c r="B219" s="261"/>
      <c r="C219" s="287"/>
      <c r="D219" s="287"/>
      <c r="E219" s="287"/>
      <c r="F219" s="287"/>
      <c r="G219" s="287"/>
      <c r="H219" s="317"/>
      <c r="I219" s="263"/>
      <c r="J219" s="263"/>
      <c r="K219" s="263"/>
      <c r="L219" s="312"/>
      <c r="N219" s="307"/>
      <c r="O219" s="261"/>
      <c r="P219" s="261"/>
      <c r="Q219" s="261"/>
      <c r="R219" s="262"/>
      <c r="S219" s="263"/>
    </row>
    <row r="220" ht="12.0" customHeight="1">
      <c r="A220" s="305"/>
      <c r="B220" s="261"/>
      <c r="C220" s="287"/>
      <c r="D220" s="287"/>
      <c r="E220" s="287"/>
      <c r="F220" s="287"/>
      <c r="G220" s="287"/>
      <c r="H220" s="317"/>
      <c r="I220" s="263"/>
      <c r="J220" s="263"/>
      <c r="K220" s="263"/>
      <c r="L220" s="312"/>
      <c r="N220" s="307"/>
      <c r="O220" s="261"/>
      <c r="P220" s="261"/>
      <c r="Q220" s="261"/>
      <c r="R220" s="262"/>
      <c r="S220" s="263"/>
    </row>
    <row r="221" ht="12.0" customHeight="1">
      <c r="A221" s="305"/>
      <c r="B221" s="261"/>
      <c r="C221" s="287"/>
      <c r="D221" s="287"/>
      <c r="E221" s="287"/>
      <c r="F221" s="287"/>
      <c r="G221" s="287"/>
      <c r="H221" s="317"/>
      <c r="I221" s="263"/>
      <c r="J221" s="263"/>
      <c r="K221" s="263"/>
      <c r="L221" s="312"/>
      <c r="N221" s="307"/>
      <c r="O221" s="261"/>
      <c r="P221" s="261"/>
      <c r="Q221" s="261"/>
      <c r="R221" s="262"/>
      <c r="S221" s="263"/>
    </row>
    <row r="222" ht="12.0" customHeight="1">
      <c r="A222" s="305"/>
      <c r="B222" s="261"/>
      <c r="C222" s="287"/>
      <c r="D222" s="287"/>
      <c r="E222" s="287"/>
      <c r="F222" s="287"/>
      <c r="G222" s="287"/>
      <c r="H222" s="317"/>
      <c r="I222" s="263"/>
      <c r="J222" s="263"/>
      <c r="K222" s="263"/>
      <c r="L222" s="312"/>
      <c r="N222" s="307"/>
      <c r="O222" s="261"/>
      <c r="P222" s="261"/>
      <c r="Q222" s="261"/>
      <c r="R222" s="262"/>
      <c r="S222" s="263"/>
    </row>
    <row r="223" ht="12.0" customHeight="1">
      <c r="A223" s="305"/>
      <c r="B223" s="261"/>
      <c r="C223" s="287"/>
      <c r="D223" s="287"/>
      <c r="E223" s="287"/>
      <c r="F223" s="287"/>
      <c r="G223" s="287"/>
      <c r="H223" s="317"/>
      <c r="I223" s="263"/>
      <c r="J223" s="263"/>
      <c r="K223" s="263"/>
      <c r="L223" s="312"/>
      <c r="N223" s="307"/>
      <c r="O223" s="261"/>
      <c r="P223" s="261"/>
      <c r="Q223" s="261"/>
      <c r="R223" s="262"/>
      <c r="S223" s="263"/>
    </row>
    <row r="224" ht="12.0" customHeight="1">
      <c r="A224" s="305"/>
      <c r="B224" s="261"/>
      <c r="C224" s="287"/>
      <c r="D224" s="287"/>
      <c r="E224" s="287"/>
      <c r="F224" s="287"/>
      <c r="G224" s="287"/>
      <c r="H224" s="317"/>
      <c r="I224" s="263"/>
      <c r="J224" s="263"/>
      <c r="K224" s="263"/>
      <c r="L224" s="312"/>
      <c r="N224" s="307"/>
      <c r="O224" s="261"/>
      <c r="P224" s="261"/>
      <c r="Q224" s="261"/>
      <c r="R224" s="262"/>
      <c r="S224" s="263"/>
    </row>
    <row r="225" ht="12.0" customHeight="1">
      <c r="A225" s="305"/>
      <c r="B225" s="261"/>
      <c r="C225" s="287"/>
      <c r="D225" s="287"/>
      <c r="E225" s="287"/>
      <c r="F225" s="287"/>
      <c r="G225" s="287"/>
      <c r="H225" s="317"/>
      <c r="I225" s="263"/>
      <c r="J225" s="263"/>
      <c r="K225" s="263"/>
      <c r="L225" s="312"/>
      <c r="N225" s="307"/>
      <c r="O225" s="261"/>
      <c r="P225" s="261"/>
      <c r="Q225" s="261"/>
      <c r="R225" s="262"/>
      <c r="S225" s="263"/>
    </row>
    <row r="226" ht="12.0" customHeight="1">
      <c r="A226" s="305"/>
      <c r="B226" s="261"/>
      <c r="C226" s="287"/>
      <c r="D226" s="287"/>
      <c r="E226" s="287"/>
      <c r="F226" s="287"/>
      <c r="G226" s="287"/>
      <c r="H226" s="317"/>
      <c r="I226" s="263"/>
      <c r="J226" s="263"/>
      <c r="K226" s="263"/>
      <c r="L226" s="312"/>
      <c r="N226" s="307"/>
      <c r="O226" s="261"/>
      <c r="P226" s="261"/>
      <c r="Q226" s="261"/>
      <c r="R226" s="262"/>
      <c r="S226" s="263"/>
    </row>
    <row r="227" ht="12.0" customHeight="1">
      <c r="A227" s="305"/>
      <c r="B227" s="261"/>
      <c r="C227" s="287"/>
      <c r="D227" s="287"/>
      <c r="E227" s="287"/>
      <c r="F227" s="287"/>
      <c r="G227" s="287"/>
      <c r="H227" s="317"/>
      <c r="I227" s="263"/>
      <c r="J227" s="263"/>
      <c r="K227" s="263"/>
      <c r="L227" s="312"/>
      <c r="N227" s="307"/>
      <c r="O227" s="261"/>
      <c r="P227" s="261"/>
      <c r="Q227" s="261"/>
      <c r="R227" s="262"/>
      <c r="S227" s="263"/>
    </row>
    <row r="228" ht="12.0" customHeight="1">
      <c r="A228" s="305"/>
      <c r="B228" s="261"/>
      <c r="C228" s="287"/>
      <c r="D228" s="287"/>
      <c r="E228" s="287"/>
      <c r="F228" s="287"/>
      <c r="G228" s="287"/>
      <c r="H228" s="317"/>
      <c r="I228" s="263"/>
      <c r="J228" s="263"/>
      <c r="K228" s="263"/>
      <c r="L228" s="312"/>
      <c r="N228" s="307"/>
      <c r="O228" s="261"/>
      <c r="P228" s="261"/>
      <c r="Q228" s="261"/>
      <c r="R228" s="262"/>
      <c r="S228" s="263"/>
    </row>
    <row r="229" ht="12.0" customHeight="1">
      <c r="A229" s="305"/>
      <c r="B229" s="261"/>
      <c r="C229" s="287"/>
      <c r="D229" s="287"/>
      <c r="E229" s="287"/>
      <c r="F229" s="287"/>
      <c r="G229" s="287"/>
      <c r="H229" s="317"/>
      <c r="I229" s="263"/>
      <c r="J229" s="263"/>
      <c r="K229" s="263"/>
      <c r="L229" s="312"/>
      <c r="N229" s="307"/>
      <c r="O229" s="261"/>
      <c r="P229" s="261"/>
      <c r="Q229" s="261"/>
      <c r="R229" s="262"/>
      <c r="S229" s="263"/>
    </row>
    <row r="230" ht="12.0" customHeight="1">
      <c r="A230" s="305"/>
      <c r="B230" s="261"/>
      <c r="C230" s="287"/>
      <c r="D230" s="287"/>
      <c r="E230" s="287"/>
      <c r="F230" s="287"/>
      <c r="G230" s="287"/>
      <c r="H230" s="317"/>
      <c r="I230" s="263"/>
      <c r="J230" s="263"/>
      <c r="K230" s="263"/>
      <c r="L230" s="312"/>
      <c r="N230" s="307"/>
      <c r="O230" s="261"/>
      <c r="P230" s="261"/>
      <c r="Q230" s="261"/>
      <c r="R230" s="262"/>
      <c r="S230" s="263"/>
    </row>
    <row r="231" ht="12.0" customHeight="1">
      <c r="A231" s="305"/>
      <c r="B231" s="261"/>
      <c r="C231" s="287"/>
      <c r="D231" s="287"/>
      <c r="E231" s="287"/>
      <c r="F231" s="287"/>
      <c r="G231" s="287"/>
      <c r="H231" s="317"/>
      <c r="I231" s="263"/>
      <c r="J231" s="263"/>
      <c r="K231" s="263"/>
      <c r="L231" s="312"/>
      <c r="N231" s="307"/>
      <c r="O231" s="261"/>
      <c r="P231" s="261"/>
      <c r="Q231" s="261"/>
      <c r="R231" s="262"/>
      <c r="S231" s="263"/>
    </row>
    <row r="232" ht="12.0" customHeight="1">
      <c r="A232" s="305"/>
      <c r="B232" s="261"/>
      <c r="C232" s="287"/>
      <c r="D232" s="287"/>
      <c r="E232" s="287"/>
      <c r="F232" s="287"/>
      <c r="G232" s="287"/>
      <c r="H232" s="317"/>
      <c r="I232" s="263"/>
      <c r="J232" s="263"/>
      <c r="K232" s="263"/>
      <c r="L232" s="312"/>
      <c r="N232" s="307"/>
      <c r="O232" s="261"/>
      <c r="P232" s="261"/>
      <c r="Q232" s="261"/>
      <c r="R232" s="262"/>
      <c r="S232" s="263"/>
    </row>
    <row r="233" ht="12.0" customHeight="1">
      <c r="A233" s="305"/>
      <c r="B233" s="261"/>
      <c r="C233" s="287"/>
      <c r="D233" s="287"/>
      <c r="E233" s="287"/>
      <c r="F233" s="287"/>
      <c r="G233" s="287"/>
      <c r="H233" s="317"/>
      <c r="I233" s="263"/>
      <c r="J233" s="263"/>
      <c r="K233" s="263"/>
      <c r="L233" s="312"/>
      <c r="N233" s="307"/>
      <c r="O233" s="261"/>
      <c r="P233" s="261"/>
      <c r="Q233" s="261"/>
      <c r="R233" s="262"/>
      <c r="S233" s="263"/>
    </row>
    <row r="234" ht="12.0" customHeight="1">
      <c r="A234" s="305"/>
      <c r="B234" s="261"/>
      <c r="C234" s="287"/>
      <c r="D234" s="287"/>
      <c r="E234" s="287"/>
      <c r="F234" s="287"/>
      <c r="G234" s="287"/>
      <c r="H234" s="317"/>
      <c r="I234" s="263"/>
      <c r="J234" s="263"/>
      <c r="K234" s="263"/>
      <c r="L234" s="312"/>
      <c r="N234" s="307"/>
      <c r="O234" s="261"/>
      <c r="P234" s="261"/>
      <c r="Q234" s="261"/>
      <c r="R234" s="262"/>
      <c r="S234" s="263"/>
    </row>
    <row r="235" ht="12.0" customHeight="1">
      <c r="A235" s="305"/>
      <c r="B235" s="261"/>
      <c r="C235" s="287"/>
      <c r="D235" s="287"/>
      <c r="E235" s="287"/>
      <c r="F235" s="287"/>
      <c r="G235" s="287"/>
      <c r="H235" s="317"/>
      <c r="I235" s="263"/>
      <c r="J235" s="263"/>
      <c r="K235" s="263"/>
      <c r="L235" s="312"/>
      <c r="N235" s="307"/>
      <c r="O235" s="261"/>
      <c r="P235" s="261"/>
      <c r="Q235" s="261"/>
      <c r="R235" s="262"/>
      <c r="S235" s="263"/>
    </row>
    <row r="236" ht="12.0" customHeight="1">
      <c r="A236" s="305"/>
      <c r="B236" s="261"/>
      <c r="C236" s="287"/>
      <c r="D236" s="287"/>
      <c r="E236" s="287"/>
      <c r="F236" s="287"/>
      <c r="G236" s="287"/>
      <c r="H236" s="317"/>
      <c r="I236" s="263"/>
      <c r="J236" s="263"/>
      <c r="K236" s="263"/>
      <c r="L236" s="312"/>
      <c r="N236" s="307"/>
      <c r="O236" s="261"/>
      <c r="P236" s="261"/>
      <c r="Q236" s="261"/>
      <c r="R236" s="262"/>
      <c r="S236" s="263"/>
    </row>
    <row r="237" ht="12.0" customHeight="1">
      <c r="A237" s="305"/>
      <c r="B237" s="261"/>
      <c r="C237" s="287"/>
      <c r="D237" s="287"/>
      <c r="E237" s="287"/>
      <c r="F237" s="287"/>
      <c r="G237" s="287"/>
      <c r="H237" s="317"/>
      <c r="I237" s="263"/>
      <c r="J237" s="263"/>
      <c r="K237" s="263"/>
      <c r="L237" s="312"/>
      <c r="N237" s="307"/>
      <c r="O237" s="261"/>
      <c r="P237" s="261"/>
      <c r="Q237" s="261"/>
      <c r="R237" s="262"/>
      <c r="S237" s="263"/>
    </row>
    <row r="238" ht="12.0" customHeight="1">
      <c r="A238" s="305"/>
      <c r="B238" s="261"/>
      <c r="C238" s="287"/>
      <c r="D238" s="287"/>
      <c r="E238" s="287"/>
      <c r="F238" s="287"/>
      <c r="G238" s="287"/>
      <c r="H238" s="317"/>
      <c r="I238" s="263"/>
      <c r="J238" s="263"/>
      <c r="K238" s="263"/>
      <c r="L238" s="312"/>
      <c r="N238" s="307"/>
      <c r="O238" s="261"/>
      <c r="P238" s="261"/>
      <c r="Q238" s="261"/>
      <c r="R238" s="262"/>
      <c r="S238" s="263"/>
    </row>
    <row r="239" ht="12.0" customHeight="1">
      <c r="A239" s="305"/>
      <c r="B239" s="261"/>
      <c r="C239" s="287"/>
      <c r="D239" s="287"/>
      <c r="E239" s="287"/>
      <c r="F239" s="287"/>
      <c r="G239" s="287"/>
      <c r="H239" s="317"/>
      <c r="I239" s="263"/>
      <c r="J239" s="263"/>
      <c r="K239" s="263"/>
      <c r="L239" s="312"/>
      <c r="N239" s="307"/>
      <c r="O239" s="261"/>
      <c r="P239" s="261"/>
      <c r="Q239" s="261"/>
      <c r="R239" s="262"/>
      <c r="S239" s="26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8:H38"/>
    <mergeCell ref="G39:H39"/>
  </mergeCells>
  <printOptions/>
  <pageMargins bottom="0.75" footer="0.0" header="0.0" left="0.7" right="0.7" top="0.75"/>
  <pageSetup orientation="landscape"/>
  <drawing r:id="rId1"/>
</worksheet>
</file>