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PLANI CUBIERTOS" sheetId="3" r:id="rId6"/>
  </sheets>
  <definedNames/>
  <calcPr/>
</workbook>
</file>

<file path=xl/sharedStrings.xml><?xml version="1.0" encoding="utf-8"?>
<sst xmlns="http://schemas.openxmlformats.org/spreadsheetml/2006/main" count="275" uniqueCount="106">
  <si>
    <t>-</t>
  </si>
  <si>
    <t>mayo 24</t>
  </si>
  <si>
    <t>DOLCE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</si>
  <si>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</si>
  <si>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</si>
  <si>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</si>
  <si>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</si>
  <si>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</si>
  <si>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</si>
  <si>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</si>
  <si>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</si>
  <si>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</si>
  <si>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</si>
  <si>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</si>
  <si>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</si>
  <si>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</si>
  <si>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</si>
  <si>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</si>
  <si>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caja ant</t>
  </si>
  <si>
    <t>19-2 pago 20000</t>
  </si>
  <si>
    <t>vale andres hume</t>
  </si>
  <si>
    <t>5400 se encontro</t>
  </si>
  <si>
    <t>vale eder gonzalez</t>
  </si>
  <si>
    <t>champi</t>
  </si>
  <si>
    <t>precursor</t>
  </si>
  <si>
    <t>propina</t>
  </si>
  <si>
    <t>medio turno santino</t>
  </si>
  <si>
    <t>faltante</t>
  </si>
  <si>
    <t>don pedro</t>
  </si>
  <si>
    <t>party pack</t>
  </si>
  <si>
    <t>3 dias trab miguel pa</t>
  </si>
  <si>
    <t>extra eder</t>
  </si>
  <si>
    <t>pionono</t>
  </si>
  <si>
    <t>bidon agua</t>
  </si>
  <si>
    <t>flores para las mesas</t>
  </si>
  <si>
    <t>/</t>
  </si>
  <si>
    <t>extra santino</t>
  </si>
  <si>
    <t>propinas</t>
  </si>
  <si>
    <t>paltas</t>
  </si>
  <si>
    <t>cargador balanza</t>
  </si>
  <si>
    <t>prop m7</t>
  </si>
  <si>
    <t>gasto transporte santino</t>
  </si>
  <si>
    <t>carrefour</t>
  </si>
  <si>
    <t>a caja grande</t>
  </si>
  <si>
    <t xml:space="preserve">prop </t>
  </si>
  <si>
    <t>ferreteria sierra</t>
  </si>
  <si>
    <t>limpieza vidrios</t>
  </si>
  <si>
    <t>gas butano</t>
  </si>
  <si>
    <t>prop</t>
  </si>
  <si>
    <t>cajas para torta</t>
  </si>
  <si>
    <t>tortilla para los wap</t>
  </si>
  <si>
    <t>lamparas willy</t>
  </si>
  <si>
    <t>prestamo a pedraza para premium meat</t>
  </si>
  <si>
    <t>dia trab gaston pare</t>
  </si>
  <si>
    <t>vale fede avalos</t>
  </si>
  <si>
    <t>dia y medio trab gaston pare</t>
  </si>
  <si>
    <t>vale nestor bernal</t>
  </si>
  <si>
    <t>pago 6800</t>
  </si>
  <si>
    <t>vale angel gomez</t>
  </si>
  <si>
    <t xml:space="preserve">dif visa </t>
  </si>
  <si>
    <t>galletitas</t>
  </si>
  <si>
    <t>elementos de griferia para bacha cocina sierra</t>
  </si>
  <si>
    <t>almacen</t>
  </si>
  <si>
    <t>extra eder 21 y 22</t>
  </si>
  <si>
    <t>extra y dia trab gaston pare</t>
  </si>
  <si>
    <t>dia turno santino 24-5</t>
  </si>
  <si>
    <t>franco trab eder 24-5</t>
  </si>
  <si>
    <t>dif don pedro</t>
  </si>
  <si>
    <t>extra eder gonzalez</t>
  </si>
  <si>
    <t>medio turno fede avalos</t>
  </si>
  <si>
    <t>extra mas dia trab gaston pare</t>
  </si>
  <si>
    <t>30-5 y 31-5 don pedro</t>
  </si>
  <si>
    <t>VTA TOTAL</t>
  </si>
  <si>
    <t>vta tarjeta</t>
  </si>
  <si>
    <t>vta efectivo</t>
  </si>
  <si>
    <t xml:space="preserve"> </t>
  </si>
  <si>
    <t>DIA</t>
  </si>
  <si>
    <t>VISA</t>
  </si>
  <si>
    <t>ELECTRON</t>
  </si>
  <si>
    <t>MASTER</t>
  </si>
  <si>
    <t>MAESTRO</t>
  </si>
  <si>
    <t>AMEX</t>
  </si>
  <si>
    <t>M PAGO</t>
  </si>
  <si>
    <t>PEDIDOS YA</t>
  </si>
  <si>
    <t>CABAL</t>
  </si>
  <si>
    <t>MODO</t>
  </si>
  <si>
    <t>TTL GRAL</t>
  </si>
  <si>
    <t>COMISION</t>
  </si>
  <si>
    <t>COBRADO NETO</t>
  </si>
  <si>
    <t>jueves</t>
  </si>
  <si>
    <t>viernes</t>
  </si>
  <si>
    <t>sabado</t>
  </si>
  <si>
    <t>domingo</t>
  </si>
  <si>
    <t>lunes</t>
  </si>
  <si>
    <t>martes</t>
  </si>
  <si>
    <t>miercoles</t>
  </si>
  <si>
    <t>CUBIERTOS</t>
  </si>
  <si>
    <t>TOTAL</t>
  </si>
  <si>
    <t>TARJ</t>
  </si>
  <si>
    <t>EFECT</t>
  </si>
  <si>
    <t>CUBIER</t>
  </si>
  <si>
    <t>PROM</t>
  </si>
  <si>
    <t>NOCHE</t>
  </si>
  <si>
    <t>GENERAL</t>
  </si>
  <si>
    <t>TTL</t>
  </si>
  <si>
    <t>TOTAL CUB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</si>
</sst>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_ &quot;$&quot;\ * #,##0.00_ ;_ &quot;$&quot;\ * \-#,##0.00_ ;_ &quot;$&quot;\ * &quot;-&quot;??_ ;_ @_ "/>
    <numFmt numFmtId="165" formatCode="&quot;$&quot;\ #,##0.00"/>
    <numFmt numFmtId="166" formatCode="dd/MM/yyyy"/>
    <numFmt numFmtId="167" formatCode="dd/mm/yyyy"/>
    <numFmt numFmtId="168" formatCode="_ &quot;$&quot;\ * #,##0.000_ ;_ &quot;$&quot;\ * \-#,##0.000_ ;_ &quot;$&quot;\ * &quot;-&quot;??.0_ ;_ @_ "/>
    <numFmt numFmtId="169" formatCode="d-m"/>
    <numFmt numFmtId="170" formatCode="dd/mm/yy"/>
    <numFmt numFmtId="171" formatCode="dd-mm"/>
    <numFmt numFmtId="172" formatCode="dd/mm"/>
    <numFmt numFmtId="173" formatCode="d/m/yy"/>
    <numFmt numFmtId="174" formatCode="d/m"/>
    <numFmt numFmtId="175" formatCode="M/d/yyyy"/>
  </numFmts>
  <fonts count="17">
    <font>
      <sz val="10.0"/>
      <color rgb="FF000000"/>
      <name val="Calibri"/>
      <scheme val="minor"/>
    </font>
    <font>
      <b/>
      <color rgb="FF000000"/>
      <name val="Arial"/>
    </font>
    <font>
      <color theme="1"/>
      <name val="Calibri"/>
    </font>
    <font>
      <b/>
      <color rgb="FFDD0806"/>
      <name val="Arial"/>
    </font>
    <font>
      <b/>
      <sz val="10.0"/>
      <color rgb="FF000000"/>
      <name val="Arial"/>
    </font>
    <font>
      <sz val="12.0"/>
      <color rgb="FF202124"/>
      <name val="Arial"/>
    </font>
    <font>
      <b/>
      <sz val="10.0"/>
      <color rgb="FFDD0806"/>
      <name val="Arial"/>
    </font>
    <font>
      <b/>
      <sz val="10.0"/>
      <color rgb="FFFF0000"/>
      <name val="Arial"/>
    </font>
    <font>
      <b/>
      <sz val="10.0"/>
      <color rgb="FFFFFF00"/>
      <name val="Arial"/>
    </font>
    <font>
      <b/>
      <sz val="10.0"/>
      <color theme="1"/>
      <name val="Arial"/>
    </font>
    <font>
      <b/>
      <color theme="1"/>
      <name val="Arial"/>
    </font>
    <font>
      <b/>
      <sz val="10.0"/>
      <color rgb="FFFCF305"/>
      <name val="Arial"/>
    </font>
    <font>
      <color theme="1"/>
      <name val="Calibri"/>
      <scheme val="minor"/>
    </font>
    <font>
      <sz val="10.0"/>
      <color rgb="FF000000"/>
      <name val="Arial"/>
    </font>
    <font/>
    <font>
      <color theme="1"/>
      <name val="Arial"/>
    </font>
    <font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BDBDBD"/>
        <bgColor rgb="FFBDBDBD"/>
      </patternFill>
    </fill>
    <fill>
      <patternFill patternType="solid">
        <fgColor rgb="FF993300"/>
        <bgColor rgb="FF993300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2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/>
      <bottom style="medium">
        <color rgb="FF000000"/>
      </bottom>
    </border>
    <border>
      <left/>
      <top/>
      <bottom/>
    </border>
    <border>
      <left/>
      <right/>
      <bottom/>
    </border>
    <border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2" fillId="2" fontId="2" numFmtId="164" xfId="0" applyAlignment="1" applyBorder="1" applyFont="1" applyNumberFormat="1">
      <alignment vertical="bottom"/>
    </xf>
    <xf borderId="2" fillId="2" fontId="1" numFmtId="164" xfId="0" applyAlignment="1" applyBorder="1" applyFont="1" applyNumberFormat="1">
      <alignment horizontal="right" vertical="bottom"/>
    </xf>
    <xf borderId="2" fillId="0" fontId="2" numFmtId="165" xfId="0" applyAlignment="1" applyBorder="1" applyFont="1" applyNumberFormat="1">
      <alignment vertical="bottom"/>
    </xf>
    <xf borderId="2" fillId="3" fontId="3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vertical="bottom"/>
    </xf>
    <xf borderId="2" fillId="3" fontId="2" numFmtId="166" xfId="0" applyAlignment="1" applyBorder="1" applyFont="1" applyNumberFormat="1">
      <alignment vertical="bottom"/>
    </xf>
    <xf borderId="2" fillId="3" fontId="3" numFmtId="164" xfId="0" applyAlignment="1" applyBorder="1" applyFont="1" applyNumberFormat="1">
      <alignment horizontal="center" readingOrder="0" vertical="bottom"/>
    </xf>
    <xf borderId="0" fillId="0" fontId="2" numFmtId="164" xfId="0" applyAlignment="1" applyFont="1" applyNumberFormat="1">
      <alignment vertical="bottom"/>
    </xf>
    <xf borderId="2" fillId="0" fontId="2" numFmtId="16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2" fillId="4" fontId="1" numFmtId="0" xfId="0" applyAlignment="1" applyBorder="1" applyFill="1" applyFont="1">
      <alignment horizontal="left" shrinkToFit="0" vertical="bottom" wrapText="0"/>
    </xf>
    <xf borderId="2" fillId="4" fontId="2" numFmtId="165" xfId="0" applyAlignment="1" applyBorder="1" applyFont="1" applyNumberFormat="1">
      <alignment vertical="bottom"/>
    </xf>
    <xf borderId="2" fillId="4" fontId="1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vertical="bottom"/>
    </xf>
    <xf borderId="0" fillId="0" fontId="2" numFmtId="166" xfId="0" applyAlignment="1" applyFont="1" applyNumberFormat="1">
      <alignment vertical="bottom"/>
    </xf>
    <xf borderId="2" fillId="5" fontId="1" numFmtId="164" xfId="0" applyAlignment="1" applyBorder="1" applyFill="1" applyFont="1" applyNumberFormat="1">
      <alignment horizontal="center" vertical="bottom"/>
    </xf>
    <xf borderId="2" fillId="6" fontId="1" numFmtId="164" xfId="0" applyAlignment="1" applyBorder="1" applyFill="1" applyFont="1" applyNumberFormat="1">
      <alignment horizontal="left" shrinkToFit="0" vertical="bottom" wrapText="0"/>
    </xf>
    <xf borderId="2" fillId="6" fontId="2" numFmtId="164" xfId="0" applyAlignment="1" applyBorder="1" applyFont="1" applyNumberFormat="1">
      <alignment vertical="bottom"/>
    </xf>
    <xf borderId="1" fillId="6" fontId="4" numFmtId="164" xfId="0" applyAlignment="1" applyBorder="1" applyFont="1" applyNumberFormat="1">
      <alignment horizontal="right" shrinkToFit="0" vertical="bottom" wrapText="0"/>
    </xf>
    <xf borderId="2" fillId="7" fontId="1" numFmtId="0" xfId="0" applyAlignment="1" applyBorder="1" applyFill="1" applyFont="1">
      <alignment horizontal="center" vertical="bottom"/>
    </xf>
    <xf borderId="2" fillId="5" fontId="1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horizontal="left" vertical="bottom"/>
    </xf>
    <xf borderId="2" fillId="0" fontId="2" numFmtId="164" xfId="0" applyAlignment="1" applyBorder="1" applyFont="1" applyNumberFormat="1">
      <alignment horizontal="right" vertical="bottom"/>
    </xf>
    <xf borderId="2" fillId="0" fontId="2" numFmtId="166" xfId="0" applyAlignment="1" applyBorder="1" applyFont="1" applyNumberFormat="1">
      <alignment vertical="bottom"/>
    </xf>
    <xf borderId="2" fillId="8" fontId="1" numFmtId="165" xfId="0" applyAlignment="1" applyBorder="1" applyFill="1" applyFont="1" applyNumberFormat="1">
      <alignment horizontal="center" vertical="bottom"/>
    </xf>
    <xf borderId="3" fillId="0" fontId="2" numFmtId="164" xfId="0" applyAlignment="1" applyBorder="1" applyFont="1" applyNumberFormat="1">
      <alignment vertical="bottom"/>
    </xf>
    <xf borderId="2" fillId="0" fontId="2" numFmtId="0" xfId="0" applyAlignment="1" applyBorder="1" applyFont="1">
      <alignment horizontal="left" vertical="bottom"/>
    </xf>
    <xf borderId="2" fillId="9" fontId="1" numFmtId="164" xfId="0" applyAlignment="1" applyBorder="1" applyFill="1" applyFont="1" applyNumberFormat="1">
      <alignment horizontal="center" vertical="bottom"/>
    </xf>
    <xf borderId="2" fillId="9" fontId="1" numFmtId="164" xfId="0" applyAlignment="1" applyBorder="1" applyFont="1" applyNumberFormat="1">
      <alignment horizontal="right" vertical="bottom"/>
    </xf>
    <xf borderId="2" fillId="0" fontId="1" numFmtId="164" xfId="0" applyAlignment="1" applyBorder="1" applyFont="1" applyNumberFormat="1">
      <alignment horizontal="center" vertical="bottom"/>
    </xf>
    <xf borderId="2" fillId="9" fontId="1" numFmtId="4" xfId="0" applyAlignment="1" applyBorder="1" applyFont="1" applyNumberFormat="1">
      <alignment horizontal="center" vertical="bottom"/>
    </xf>
    <xf borderId="4" fillId="9" fontId="1" numFmtId="4" xfId="0" applyAlignment="1" applyBorder="1" applyFont="1" applyNumberFormat="1">
      <alignment horizontal="center" vertical="bottom"/>
    </xf>
    <xf borderId="2" fillId="10" fontId="1" numFmtId="167" xfId="0" applyAlignment="1" applyBorder="1" applyFill="1" applyFont="1" applyNumberFormat="1">
      <alignment horizontal="left" vertical="bottom"/>
    </xf>
    <xf borderId="2" fillId="10" fontId="1" numFmtId="165" xfId="0" applyAlignment="1" applyBorder="1" applyFont="1" applyNumberFormat="1">
      <alignment horizontal="center" vertical="bottom"/>
    </xf>
    <xf borderId="2" fillId="10" fontId="1" numFmtId="164" xfId="0" applyAlignment="1" applyBorder="1" applyFont="1" applyNumberFormat="1">
      <alignment horizontal="right" vertical="bottom"/>
    </xf>
    <xf borderId="2" fillId="10" fontId="1" numFmtId="164" xfId="0" applyAlignment="1" applyBorder="1" applyFont="1" applyNumberFormat="1">
      <alignment horizontal="center" vertical="bottom"/>
    </xf>
    <xf borderId="2" fillId="11" fontId="2" numFmtId="0" xfId="0" applyAlignment="1" applyBorder="1" applyFill="1" applyFont="1">
      <alignment vertical="bottom"/>
    </xf>
    <xf borderId="5" fillId="10" fontId="1" numFmtId="164" xfId="0" applyAlignment="1" applyBorder="1" applyFont="1" applyNumberFormat="1">
      <alignment horizontal="center" vertical="bottom"/>
    </xf>
    <xf borderId="0" fillId="12" fontId="5" numFmtId="164" xfId="0" applyAlignment="1" applyFill="1" applyFont="1" applyNumberFormat="1">
      <alignment vertical="bottom"/>
    </xf>
    <xf borderId="6" fillId="0" fontId="6" numFmtId="0" xfId="0" applyAlignment="1" applyBorder="1" applyFont="1">
      <alignment horizontal="left" readingOrder="0" shrinkToFit="0" vertical="bottom" wrapText="0"/>
    </xf>
    <xf borderId="2" fillId="0" fontId="6" numFmtId="165" xfId="0" applyAlignment="1" applyBorder="1" applyFont="1" applyNumberFormat="1">
      <alignment shrinkToFit="0" vertical="bottom" wrapText="0"/>
    </xf>
    <xf borderId="2" fillId="0" fontId="6" numFmtId="164" xfId="0" applyAlignment="1" applyBorder="1" applyFont="1" applyNumberFormat="1">
      <alignment horizontal="right" shrinkToFit="0" vertical="bottom" wrapText="0"/>
    </xf>
    <xf borderId="3" fillId="0" fontId="6" numFmtId="164" xfId="0" applyAlignment="1" applyBorder="1" applyFont="1" applyNumberFormat="1">
      <alignment shrinkToFit="0" vertical="bottom" wrapText="0"/>
    </xf>
    <xf borderId="3" fillId="7" fontId="4" numFmtId="164" xfId="0" applyAlignment="1" applyBorder="1" applyFont="1" applyNumberFormat="1">
      <alignment readingOrder="0" shrinkToFit="0" vertical="bottom" wrapText="0"/>
    </xf>
    <xf borderId="0" fillId="11" fontId="4" numFmtId="0" xfId="0" applyAlignment="1" applyFont="1">
      <alignment shrinkToFit="0" vertical="bottom" wrapText="0"/>
    </xf>
    <xf borderId="2" fillId="0" fontId="4" numFmtId="16" xfId="0" applyAlignment="1" applyBorder="1" applyFont="1" applyNumberFormat="1">
      <alignment shrinkToFit="0" vertical="bottom" wrapText="0"/>
    </xf>
    <xf borderId="2" fillId="0" fontId="7" numFmtId="0" xfId="0" applyAlignment="1" applyBorder="1" applyFont="1">
      <alignment readingOrder="0" shrinkToFit="0" vertical="bottom" wrapText="0"/>
    </xf>
    <xf borderId="2" fillId="0" fontId="4" numFmtId="164" xfId="0" applyAlignment="1" applyBorder="1" applyFont="1" applyNumberFormat="1">
      <alignment shrinkToFit="0" vertical="bottom" wrapText="0"/>
    </xf>
    <xf borderId="3" fillId="0" fontId="4" numFmtId="164" xfId="0" applyAlignment="1" applyBorder="1" applyFont="1" applyNumberFormat="1">
      <alignment shrinkToFit="0" vertical="bottom" wrapText="0"/>
    </xf>
    <xf borderId="0" fillId="13" fontId="8" numFmtId="164" xfId="0" applyAlignment="1" applyFill="1" applyFont="1" applyNumberFormat="1">
      <alignment horizontal="center" readingOrder="0" shrinkToFit="0" vertical="bottom" wrapText="0"/>
    </xf>
    <xf borderId="0" fillId="8" fontId="4" numFmtId="164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5" fontId="5" numFmtId="164" xfId="0" applyAlignment="1" applyFont="1" applyNumberForma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7" fillId="0" fontId="6" numFmtId="0" xfId="0" applyAlignment="1" applyBorder="1" applyFont="1">
      <alignment horizontal="left" readingOrder="0" shrinkToFit="0" vertical="bottom" wrapText="0"/>
    </xf>
    <xf borderId="8" fillId="7" fontId="7" numFmtId="168" xfId="0" applyAlignment="1" applyBorder="1" applyFont="1" applyNumberFormat="1">
      <alignment readingOrder="0" shrinkToFit="0" vertical="bottom" wrapText="0"/>
    </xf>
    <xf borderId="1" fillId="11" fontId="4" numFmtId="0" xfId="0" applyAlignment="1" applyBorder="1" applyFont="1">
      <alignment shrinkToFit="0" vertical="bottom" wrapText="0"/>
    </xf>
    <xf borderId="2" fillId="7" fontId="4" numFmtId="167" xfId="0" applyAlignment="1" applyBorder="1" applyFont="1" applyNumberFormat="1">
      <alignment readingOrder="0" shrinkToFit="0" vertical="bottom" wrapText="0"/>
    </xf>
    <xf borderId="2" fillId="12" fontId="4" numFmtId="0" xfId="0" applyAlignment="1" applyBorder="1" applyFont="1">
      <alignment readingOrder="0" shrinkToFit="0" vertical="bottom" wrapText="0"/>
    </xf>
    <xf borderId="3" fillId="12" fontId="4" numFmtId="164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2" fillId="0" fontId="6" numFmtId="165" xfId="0" applyAlignment="1" applyBorder="1" applyFont="1" applyNumberFormat="1">
      <alignment readingOrder="0" shrinkToFit="0" vertical="bottom" wrapText="0"/>
    </xf>
    <xf borderId="2" fillId="0" fontId="6" numFmtId="164" xfId="0" applyAlignment="1" applyBorder="1" applyFont="1" applyNumberFormat="1">
      <alignment shrinkToFit="0" vertical="bottom" wrapText="0"/>
    </xf>
    <xf borderId="8" fillId="7" fontId="4" numFmtId="164" xfId="0" applyAlignment="1" applyBorder="1" applyFont="1" applyNumberFormat="1">
      <alignment readingOrder="0" shrinkToFit="0" vertical="bottom" wrapText="0"/>
    </xf>
    <xf borderId="2" fillId="0" fontId="4" numFmtId="167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3" fillId="0" fontId="4" numFmtId="164" xfId="0" applyAlignment="1" applyBorder="1" applyFont="1" applyNumberFormat="1">
      <alignment readingOrder="0" shrinkToFit="0" vertical="bottom" wrapText="0"/>
    </xf>
    <xf borderId="1" fillId="13" fontId="4" numFmtId="164" xfId="0" applyAlignment="1" applyBorder="1" applyFont="1" applyNumberFormat="1">
      <alignment horizontal="center" shrinkToFit="0" vertical="bottom" wrapText="0"/>
    </xf>
    <xf borderId="1" fillId="8" fontId="6" numFmtId="164" xfId="0" applyAlignment="1" applyBorder="1" applyFont="1" applyNumberFormat="1">
      <alignment shrinkToFit="0" vertical="bottom" wrapText="0"/>
    </xf>
    <xf borderId="2" fillId="0" fontId="4" numFmtId="165" xfId="0" applyAlignment="1" applyBorder="1" applyFont="1" applyNumberFormat="1">
      <alignment readingOrder="0" shrinkToFit="0" vertical="bottom" wrapText="0"/>
    </xf>
    <xf borderId="2" fillId="0" fontId="4" numFmtId="164" xfId="0" applyAlignment="1" applyBorder="1" applyFont="1" applyNumberFormat="1">
      <alignment horizontal="right" shrinkToFit="0" vertical="bottom" wrapText="0"/>
    </xf>
    <xf borderId="2" fillId="0" fontId="4" numFmtId="164" xfId="0" applyAlignment="1" applyBorder="1" applyFont="1" applyNumberFormat="1">
      <alignment readingOrder="0" shrinkToFit="0" vertical="bottom" wrapText="0"/>
    </xf>
    <xf borderId="7" fillId="0" fontId="4" numFmtId="167" xfId="0" applyAlignment="1" applyBorder="1" applyFont="1" applyNumberFormat="1">
      <alignment readingOrder="0" shrinkToFit="0" vertical="bottom" wrapText="0"/>
    </xf>
    <xf borderId="1" fillId="13" fontId="4" numFmtId="164" xfId="0" applyAlignment="1" applyBorder="1" applyFont="1" applyNumberFormat="1">
      <alignment horizontal="center" readingOrder="0" shrinkToFit="0" vertical="bottom" wrapText="0"/>
    </xf>
    <xf borderId="7" fillId="14" fontId="4" numFmtId="167" xfId="0" applyAlignment="1" applyBorder="1" applyFill="1" applyFont="1" applyNumberFormat="1">
      <alignment readingOrder="0" shrinkToFit="0" vertical="bottom" wrapText="0"/>
    </xf>
    <xf borderId="2" fillId="14" fontId="4" numFmtId="0" xfId="0" applyAlignment="1" applyBorder="1" applyFont="1">
      <alignment readingOrder="0" shrinkToFit="0" vertical="bottom" wrapText="0"/>
    </xf>
    <xf borderId="3" fillId="14" fontId="4" numFmtId="164" xfId="0" applyAlignment="1" applyBorder="1" applyFont="1" applyNumberFormat="1">
      <alignment readingOrder="0" shrinkToFit="0" vertical="bottom" wrapText="0"/>
    </xf>
    <xf borderId="7" fillId="14" fontId="4" numFmtId="169" xfId="0" applyAlignment="1" applyBorder="1" applyFont="1" applyNumberFormat="1">
      <alignment readingOrder="0" shrinkToFit="0" vertical="bottom" wrapText="0"/>
    </xf>
    <xf borderId="2" fillId="14" fontId="4" numFmtId="0" xfId="0" applyAlignment="1" applyBorder="1" applyFont="1">
      <alignment horizontal="left" readingOrder="0" shrinkToFit="0" vertical="bottom" wrapText="0"/>
    </xf>
    <xf borderId="2" fillId="14" fontId="4" numFmtId="165" xfId="0" applyAlignment="1" applyBorder="1" applyFont="1" applyNumberFormat="1">
      <alignment readingOrder="0" shrinkToFit="0" vertical="bottom" wrapText="0"/>
    </xf>
    <xf borderId="2" fillId="14" fontId="4" numFmtId="165" xfId="0" applyAlignment="1" applyBorder="1" applyFont="1" applyNumberFormat="1">
      <alignment horizontal="right" readingOrder="0" shrinkToFit="0" vertical="bottom" wrapText="0"/>
    </xf>
    <xf borderId="2" fillId="14" fontId="4" numFmtId="164" xfId="0" applyAlignment="1" applyBorder="1" applyFont="1" applyNumberFormat="1">
      <alignment readingOrder="0" shrinkToFit="0" vertical="bottom" wrapText="0"/>
    </xf>
    <xf borderId="7" fillId="12" fontId="4" numFmtId="167" xfId="0" applyAlignment="1" applyBorder="1" applyFont="1" applyNumberFormat="1">
      <alignment readingOrder="0" shrinkToFit="0" vertical="bottom" wrapText="0"/>
    </xf>
    <xf borderId="2" fillId="15" fontId="4" numFmtId="166" xfId="0" applyAlignment="1" applyBorder="1" applyFill="1" applyFont="1" applyNumberFormat="1">
      <alignment horizontal="left" readingOrder="0" shrinkToFit="0" vertical="bottom" wrapText="0"/>
    </xf>
    <xf borderId="2" fillId="15" fontId="4" numFmtId="165" xfId="0" applyAlignment="1" applyBorder="1" applyFont="1" applyNumberFormat="1">
      <alignment readingOrder="0" shrinkToFit="0" vertical="bottom" wrapText="0"/>
    </xf>
    <xf borderId="2" fillId="15" fontId="4" numFmtId="165" xfId="0" applyAlignment="1" applyBorder="1" applyFont="1" applyNumberFormat="1">
      <alignment horizontal="right" readingOrder="0" shrinkToFit="0" vertical="bottom" wrapText="0"/>
    </xf>
    <xf borderId="2" fillId="15" fontId="4" numFmtId="164" xfId="0" applyAlignment="1" applyBorder="1" applyFont="1" applyNumberFormat="1">
      <alignment readingOrder="0" shrinkToFit="0" vertical="bottom" wrapText="0"/>
    </xf>
    <xf borderId="8" fillId="15" fontId="4" numFmtId="164" xfId="0" applyAlignment="1" applyBorder="1" applyFont="1" applyNumberFormat="1">
      <alignment shrinkToFit="0" vertical="bottom" wrapText="0"/>
    </xf>
    <xf borderId="2" fillId="0" fontId="4" numFmtId="170" xfId="0" applyAlignment="1" applyBorder="1" applyFont="1" applyNumberFormat="1">
      <alignment readingOrder="0" shrinkToFit="0" vertical="bottom" wrapText="0"/>
    </xf>
    <xf borderId="2" fillId="14" fontId="4" numFmtId="166" xfId="0" applyAlignment="1" applyBorder="1" applyFont="1" applyNumberFormat="1">
      <alignment horizontal="left" readingOrder="0" shrinkToFit="0" vertical="bottom" wrapText="0"/>
    </xf>
    <xf borderId="2" fillId="0" fontId="4" numFmtId="165" xfId="0" applyAlignment="1" applyBorder="1" applyFont="1" applyNumberFormat="1">
      <alignment horizontal="right" readingOrder="0" shrinkToFit="0" vertical="bottom" wrapText="0"/>
    </xf>
    <xf borderId="8" fillId="7" fontId="4" numFmtId="164" xfId="0" applyAlignment="1" applyBorder="1" applyFont="1" applyNumberFormat="1">
      <alignment shrinkToFit="0" vertical="bottom" wrapText="0"/>
    </xf>
    <xf borderId="3" fillId="7" fontId="4" numFmtId="164" xfId="0" applyAlignment="1" applyBorder="1" applyFont="1" applyNumberFormat="1">
      <alignment shrinkToFit="0" vertical="bottom" wrapText="0"/>
    </xf>
    <xf borderId="1" fillId="8" fontId="6" numFmtId="164" xfId="0" applyAlignment="1" applyBorder="1" applyFont="1" applyNumberFormat="1">
      <alignment horizontal="right" shrinkToFit="0" vertical="bottom" wrapText="0"/>
    </xf>
    <xf borderId="2" fillId="14" fontId="4" numFmtId="170" xfId="0" applyAlignment="1" applyBorder="1" applyFont="1" applyNumberFormat="1">
      <alignment horizontal="left" readingOrder="0" shrinkToFit="0" vertical="bottom" wrapText="0"/>
    </xf>
    <xf borderId="2" fillId="14" fontId="4" numFmtId="164" xfId="0" applyAlignment="1" applyBorder="1" applyFont="1" applyNumberFormat="1">
      <alignment horizontal="right" readingOrder="0" shrinkToFit="0" vertical="bottom" wrapText="0"/>
    </xf>
    <xf borderId="2" fillId="14" fontId="4" numFmtId="169" xfId="0" applyAlignment="1" applyBorder="1" applyFont="1" applyNumberFormat="1">
      <alignment horizontal="left" readingOrder="0" shrinkToFit="0" vertical="bottom" wrapText="0"/>
    </xf>
    <xf borderId="3" fillId="12" fontId="4" numFmtId="164" xfId="0" applyAlignment="1" applyBorder="1" applyFont="1" applyNumberFormat="1">
      <alignment shrinkToFit="0" vertical="bottom" wrapText="0"/>
    </xf>
    <xf borderId="2" fillId="7" fontId="4" numFmtId="164" xfId="0" applyAlignment="1" applyBorder="1" applyFont="1" applyNumberFormat="1">
      <alignment shrinkToFit="0" vertical="bottom" wrapText="0"/>
    </xf>
    <xf borderId="1" fillId="7" fontId="4" numFmtId="164" xfId="0" applyAlignment="1" applyBorder="1" applyFont="1" applyNumberFormat="1">
      <alignment horizontal="center" shrinkToFit="0" vertical="bottom" wrapText="0"/>
    </xf>
    <xf borderId="2" fillId="14" fontId="9" numFmtId="0" xfId="0" applyAlignment="1" applyBorder="1" applyFont="1">
      <alignment readingOrder="0" shrinkToFit="0" vertical="bottom" wrapText="0"/>
    </xf>
    <xf borderId="3" fillId="14" fontId="9" numFmtId="164" xfId="0" applyAlignment="1" applyBorder="1" applyFont="1" applyNumberFormat="1">
      <alignment readingOrder="0" shrinkToFit="0" vertical="bottom" wrapText="0"/>
    </xf>
    <xf borderId="2" fillId="12" fontId="4" numFmtId="164" xfId="0" applyAlignment="1" applyBorder="1" applyFont="1" applyNumberFormat="1">
      <alignment shrinkToFit="0" vertical="bottom" wrapText="0"/>
    </xf>
    <xf borderId="7" fillId="14" fontId="4" numFmtId="170" xfId="0" applyAlignment="1" applyBorder="1" applyFont="1" applyNumberFormat="1">
      <alignment readingOrder="0" shrinkToFit="0" vertical="bottom" wrapText="0"/>
    </xf>
    <xf borderId="5" fillId="14" fontId="4" numFmtId="165" xfId="0" applyAlignment="1" applyBorder="1" applyFont="1" applyNumberFormat="1">
      <alignment readingOrder="0" shrinkToFit="0" vertical="bottom" wrapText="0"/>
    </xf>
    <xf borderId="5" fillId="14" fontId="4" numFmtId="164" xfId="0" applyAlignment="1" applyBorder="1" applyFont="1" applyNumberFormat="1">
      <alignment horizontal="right" readingOrder="0" shrinkToFit="0" vertical="bottom" wrapText="0"/>
    </xf>
    <xf borderId="5" fillId="14" fontId="4" numFmtId="164" xfId="0" applyAlignment="1" applyBorder="1" applyFont="1" applyNumberFormat="1">
      <alignment readingOrder="0" shrinkToFit="0" vertical="bottom" wrapText="0"/>
    </xf>
    <xf borderId="2" fillId="14" fontId="4" numFmtId="171" xfId="0" applyAlignment="1" applyBorder="1" applyFont="1" applyNumberFormat="1">
      <alignment horizontal="left" readingOrder="0" shrinkToFit="0" vertical="bottom" wrapText="0"/>
    </xf>
    <xf borderId="2" fillId="8" fontId="4" numFmtId="164" xfId="0" applyAlignment="1" applyBorder="1" applyFont="1" applyNumberFormat="1">
      <alignment shrinkToFit="0" vertical="bottom" wrapText="0"/>
    </xf>
    <xf borderId="1" fillId="11" fontId="4" numFmtId="0" xfId="0" applyAlignment="1" applyBorder="1" applyFont="1">
      <alignment readingOrder="0" shrinkToFit="0" vertical="bottom" wrapText="0"/>
    </xf>
    <xf borderId="2" fillId="14" fontId="4" numFmtId="164" xfId="0" applyAlignment="1" applyBorder="1" applyFont="1" applyNumberFormat="1">
      <alignment shrinkToFit="0" vertical="bottom" wrapText="0"/>
    </xf>
    <xf borderId="1" fillId="8" fontId="4" numFmtId="164" xfId="0" applyAlignment="1" applyBorder="1" applyFont="1" applyNumberFormat="1">
      <alignment shrinkToFit="0" vertical="bottom" wrapText="0"/>
    </xf>
    <xf borderId="0" fillId="14" fontId="10" numFmtId="170" xfId="0" applyAlignment="1" applyFont="1" applyNumberFormat="1">
      <alignment horizontal="left" readingOrder="0"/>
    </xf>
    <xf borderId="7" fillId="7" fontId="4" numFmtId="167" xfId="0" applyAlignment="1" applyBorder="1" applyFont="1" applyNumberFormat="1">
      <alignment readingOrder="0" shrinkToFit="0" vertical="bottom" wrapText="0"/>
    </xf>
    <xf borderId="2" fillId="14" fontId="4" numFmtId="167" xfId="0" applyAlignment="1" applyBorder="1" applyFont="1" applyNumberFormat="1">
      <alignment horizontal="left" readingOrder="0" shrinkToFit="0" vertical="bottom" wrapText="0"/>
    </xf>
    <xf borderId="9" fillId="14" fontId="4" numFmtId="164" xfId="0" applyAlignment="1" applyBorder="1" applyFont="1" applyNumberFormat="1">
      <alignment readingOrder="0" shrinkToFit="0" vertical="bottom" wrapText="0"/>
    </xf>
    <xf borderId="10" fillId="14" fontId="4" numFmtId="167" xfId="0" applyAlignment="1" applyBorder="1" applyFont="1" applyNumberFormat="1">
      <alignment readingOrder="0" shrinkToFit="0" vertical="bottom" wrapText="0"/>
    </xf>
    <xf borderId="1" fillId="13" fontId="11" numFmtId="164" xfId="0" applyAlignment="1" applyBorder="1" applyFont="1" applyNumberFormat="1">
      <alignment shrinkToFit="0" vertical="bottom" wrapText="0"/>
    </xf>
    <xf borderId="10" fillId="14" fontId="4" numFmtId="169" xfId="0" applyAlignment="1" applyBorder="1" applyFont="1" applyNumberFormat="1">
      <alignment horizontal="left" readingOrder="0" shrinkToFit="0" vertical="bottom" wrapText="0"/>
    </xf>
    <xf borderId="11" fillId="14" fontId="4" numFmtId="167" xfId="0" applyAlignment="1" applyBorder="1" applyFont="1" applyNumberFormat="1">
      <alignment readingOrder="0" shrinkToFit="0" vertical="bottom" wrapText="0"/>
    </xf>
    <xf borderId="12" fillId="14" fontId="4" numFmtId="164" xfId="0" applyAlignment="1" applyBorder="1" applyFont="1" applyNumberFormat="1">
      <alignment readingOrder="0" shrinkToFit="0" vertical="bottom" wrapText="0"/>
    </xf>
    <xf borderId="9" fillId="14" fontId="4" numFmtId="164" xfId="0" applyAlignment="1" applyBorder="1" applyFont="1" applyNumberFormat="1">
      <alignment shrinkToFit="0" vertical="bottom" wrapText="0"/>
    </xf>
    <xf borderId="10" fillId="14" fontId="4" numFmtId="167" xfId="0" applyAlignment="1" applyBorder="1" applyFont="1" applyNumberFormat="1">
      <alignment horizontal="left" readingOrder="0" shrinkToFit="0" vertical="bottom" wrapText="0"/>
    </xf>
    <xf borderId="9" fillId="12" fontId="4" numFmtId="164" xfId="0" applyAlignment="1" applyBorder="1" applyFont="1" applyNumberFormat="1">
      <alignment readingOrder="0" shrinkToFit="0" vertical="bottom" wrapText="0"/>
    </xf>
    <xf borderId="10" fillId="14" fontId="4" numFmtId="170" xfId="0" applyAlignment="1" applyBorder="1" applyFont="1" applyNumberFormat="1">
      <alignment horizontal="left" readingOrder="0" shrinkToFit="0" vertical="bottom" wrapText="0"/>
    </xf>
    <xf borderId="11" fillId="14" fontId="4" numFmtId="169" xfId="0" applyAlignment="1" applyBorder="1" applyFont="1" applyNumberFormat="1">
      <alignment readingOrder="0" shrinkToFit="0" vertical="bottom" wrapText="0"/>
    </xf>
    <xf borderId="11" fillId="14" fontId="4" numFmtId="170" xfId="0" applyAlignment="1" applyBorder="1" applyFont="1" applyNumberFormat="1">
      <alignment readingOrder="0" shrinkToFit="0" vertical="bottom" wrapText="0"/>
    </xf>
    <xf borderId="10" fillId="14" fontId="4" numFmtId="171" xfId="0" applyAlignment="1" applyBorder="1" applyFont="1" applyNumberFormat="1">
      <alignment horizontal="left" readingOrder="0"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13" fillId="14" fontId="4" numFmtId="170" xfId="0" applyAlignment="1" applyBorder="1" applyFont="1" applyNumberFormat="1">
      <alignment horizontal="left" readingOrder="0" shrinkToFit="0" vertical="bottom" wrapText="0"/>
    </xf>
    <xf borderId="0" fillId="14" fontId="4" numFmtId="164" xfId="0" applyAlignment="1" applyFont="1" applyNumberFormat="1">
      <alignment readingOrder="0" shrinkToFit="0" vertical="bottom" wrapText="0"/>
    </xf>
    <xf borderId="2" fillId="14" fontId="4" numFmtId="167" xfId="0" applyAlignment="1" applyBorder="1" applyFont="1" applyNumberFormat="1">
      <alignment horizontal="left" shrinkToFit="0" vertical="bottom" wrapText="0"/>
    </xf>
    <xf borderId="2" fillId="14" fontId="4" numFmtId="165" xfId="0" applyAlignment="1" applyBorder="1" applyFont="1" applyNumberFormat="1">
      <alignment shrinkToFit="0" vertical="bottom" wrapText="0"/>
    </xf>
    <xf borderId="0" fillId="14" fontId="4" numFmtId="164" xfId="0" applyAlignment="1" applyFont="1" applyNumberFormat="1">
      <alignment horizontal="right" shrinkToFit="0" vertical="bottom" wrapText="0"/>
    </xf>
    <xf borderId="10" fillId="14" fontId="4" numFmtId="169" xfId="0" applyAlignment="1" applyBorder="1" applyFont="1" applyNumberFormat="1">
      <alignment readingOrder="0" shrinkToFit="0" vertical="bottom" wrapText="0"/>
    </xf>
    <xf borderId="2" fillId="14" fontId="4" numFmtId="164" xfId="0" applyAlignment="1" applyBorder="1" applyFont="1" applyNumberFormat="1">
      <alignment horizontal="right" shrinkToFit="0" vertical="bottom" wrapText="0"/>
    </xf>
    <xf borderId="2" fillId="14" fontId="10" numFmtId="0" xfId="0" applyAlignment="1" applyBorder="1" applyFont="1">
      <alignment readingOrder="0"/>
    </xf>
    <xf borderId="1" fillId="13" fontId="6" numFmtId="164" xfId="0" applyAlignment="1" applyBorder="1" applyFont="1" applyNumberFormat="1">
      <alignment horizontal="center" shrinkToFit="0" vertical="bottom" wrapText="0"/>
    </xf>
    <xf borderId="0" fillId="0" fontId="4" numFmtId="164" xfId="0" applyAlignment="1" applyFont="1" applyNumberFormat="1">
      <alignment shrinkToFit="0" vertical="bottom" wrapText="0"/>
    </xf>
    <xf borderId="2" fillId="0" fontId="10" numFmtId="0" xfId="0" applyAlignment="1" applyBorder="1" applyFont="1">
      <alignment readingOrder="0"/>
    </xf>
    <xf borderId="2" fillId="0" fontId="4" numFmtId="167" xfId="0" applyAlignment="1" applyBorder="1" applyFont="1" applyNumberFormat="1">
      <alignment horizontal="left" shrinkToFit="0" vertical="bottom" wrapText="0"/>
    </xf>
    <xf borderId="2" fillId="0" fontId="4" numFmtId="165" xfId="0" applyAlignment="1" applyBorder="1" applyFont="1" applyNumberFormat="1">
      <alignment shrinkToFit="0" vertical="bottom" wrapText="0"/>
    </xf>
    <xf borderId="11" fillId="12" fontId="4" numFmtId="167" xfId="0" applyAlignment="1" applyBorder="1" applyFont="1" applyNumberFormat="1">
      <alignment readingOrder="0" shrinkToFit="0" vertical="bottom" wrapText="0"/>
    </xf>
    <xf borderId="11" fillId="12" fontId="4" numFmtId="170" xfId="0" applyAlignment="1" applyBorder="1" applyFont="1" applyNumberFormat="1">
      <alignment readingOrder="0" shrinkToFit="0" vertical="bottom" wrapText="0"/>
    </xf>
    <xf borderId="1" fillId="13" fontId="4" numFmtId="164" xfId="0" applyAlignment="1" applyBorder="1" applyFont="1" applyNumberFormat="1">
      <alignment shrinkToFit="0" vertical="bottom" wrapText="0"/>
    </xf>
    <xf borderId="2" fillId="14" fontId="4" numFmtId="169" xfId="0" applyAlignment="1" applyBorder="1" applyFont="1" applyNumberFormat="1">
      <alignment readingOrder="0" shrinkToFit="0" vertical="bottom" wrapText="0"/>
    </xf>
    <xf borderId="14" fillId="14" fontId="4" numFmtId="164" xfId="0" applyAlignment="1" applyBorder="1" applyFont="1" applyNumberFormat="1">
      <alignment readingOrder="0" shrinkToFit="0" vertical="bottom" wrapText="0"/>
    </xf>
    <xf borderId="3" fillId="14" fontId="9" numFmtId="164" xfId="0" applyAlignment="1" applyBorder="1" applyFont="1" applyNumberFormat="1">
      <alignment shrinkToFit="0" vertical="bottom" wrapText="0"/>
    </xf>
    <xf borderId="2" fillId="12" fontId="4" numFmtId="167" xfId="0" applyAlignment="1" applyBorder="1" applyFont="1" applyNumberFormat="1">
      <alignment readingOrder="0" shrinkToFit="0" vertical="bottom" wrapText="0"/>
    </xf>
    <xf borderId="14" fillId="12" fontId="4" numFmtId="164" xfId="0" applyAlignment="1" applyBorder="1" applyFont="1" applyNumberFormat="1">
      <alignment readingOrder="0" shrinkToFit="0" vertical="bottom" wrapText="0"/>
    </xf>
    <xf borderId="2" fillId="14" fontId="4" numFmtId="167" xfId="0" applyAlignment="1" applyBorder="1" applyFont="1" applyNumberFormat="1">
      <alignment readingOrder="0" shrinkToFit="0" vertical="bottom" wrapText="0"/>
    </xf>
    <xf borderId="1" fillId="13" fontId="11" numFmtId="164" xfId="0" applyAlignment="1" applyBorder="1" applyFont="1" applyNumberFormat="1">
      <alignment horizontal="center" shrinkToFit="0" vertical="bottom" wrapText="0"/>
    </xf>
    <xf borderId="5" fillId="0" fontId="4" numFmtId="167" xfId="0" applyAlignment="1" applyBorder="1" applyFont="1" applyNumberFormat="1">
      <alignment horizontal="left" shrinkToFit="0" vertical="bottom" wrapText="0"/>
    </xf>
    <xf borderId="5" fillId="0" fontId="4" numFmtId="165" xfId="0" applyAlignment="1" applyBorder="1" applyFont="1" applyNumberFormat="1">
      <alignment shrinkToFit="0" vertical="bottom" wrapText="0"/>
    </xf>
    <xf borderId="5" fillId="0" fontId="4" numFmtId="164" xfId="0" applyAlignment="1" applyBorder="1" applyFont="1" applyNumberFormat="1">
      <alignment horizontal="right" shrinkToFit="0" vertical="bottom" wrapText="0"/>
    </xf>
    <xf borderId="5" fillId="0" fontId="4" numFmtId="164" xfId="0" applyAlignment="1" applyBorder="1" applyFont="1" applyNumberFormat="1">
      <alignment shrinkToFit="0" vertical="bottom" wrapText="0"/>
    </xf>
    <xf borderId="9" fillId="0" fontId="4" numFmtId="164" xfId="0" applyAlignment="1" applyBorder="1" applyFont="1" applyNumberFormat="1">
      <alignment readingOrder="0" shrinkToFit="0" vertical="bottom" wrapText="0"/>
    </xf>
    <xf borderId="9" fillId="0" fontId="4" numFmtId="164" xfId="0" applyAlignment="1" applyBorder="1" applyFont="1" applyNumberFormat="1">
      <alignment shrinkToFit="0" vertical="bottom" wrapText="0"/>
    </xf>
    <xf borderId="12" fillId="12" fontId="4" numFmtId="164" xfId="0" applyAlignment="1" applyBorder="1" applyFont="1" applyNumberFormat="1">
      <alignment readingOrder="0" shrinkToFit="0" vertical="bottom" wrapText="0"/>
    </xf>
    <xf borderId="9" fillId="12" fontId="4" numFmtId="164" xfId="0" applyAlignment="1" applyBorder="1" applyFont="1" applyNumberFormat="1">
      <alignment shrinkToFit="0" vertical="bottom" wrapText="0"/>
    </xf>
    <xf borderId="1" fillId="8" fontId="4" numFmtId="164" xfId="0" applyAlignment="1" applyBorder="1" applyFont="1" applyNumberFormat="1">
      <alignment readingOrder="0" shrinkToFit="0" vertical="bottom" wrapText="0"/>
    </xf>
    <xf borderId="5" fillId="0" fontId="4" numFmtId="170" xfId="0" applyAlignment="1" applyBorder="1" applyFont="1" applyNumberFormat="1">
      <alignment readingOrder="0" shrinkToFit="0" vertical="bottom" wrapText="0"/>
    </xf>
    <xf borderId="5" fillId="0" fontId="4" numFmtId="167" xfId="0" applyAlignment="1" applyBorder="1" applyFont="1" applyNumberFormat="1">
      <alignment readingOrder="0" shrinkToFit="0" vertical="bottom" wrapText="0"/>
    </xf>
    <xf borderId="2" fillId="0" fontId="9" numFmtId="0" xfId="0" applyAlignment="1" applyBorder="1" applyFont="1">
      <alignment readingOrder="0" shrinkToFit="0" vertical="bottom" wrapText="0"/>
    </xf>
    <xf borderId="9" fillId="0" fontId="9" numFmtId="164" xfId="0" applyAlignment="1" applyBorder="1" applyFont="1" applyNumberFormat="1">
      <alignment readingOrder="0" shrinkToFit="0" vertical="bottom" wrapText="0"/>
    </xf>
    <xf borderId="5" fillId="12" fontId="4" numFmtId="167" xfId="0" applyAlignment="1" applyBorder="1" applyFont="1" applyNumberFormat="1">
      <alignment readingOrder="0" shrinkToFit="0" vertical="bottom" wrapText="0"/>
    </xf>
    <xf borderId="15" fillId="12" fontId="4" numFmtId="167" xfId="0" applyAlignment="1" applyBorder="1" applyFont="1" applyNumberFormat="1">
      <alignment readingOrder="0" shrinkToFit="0" vertical="bottom" wrapText="0"/>
    </xf>
    <xf borderId="15" fillId="12" fontId="4" numFmtId="170" xfId="0" applyAlignment="1" applyBorder="1" applyFont="1" applyNumberFormat="1">
      <alignment readingOrder="0" shrinkToFit="0" vertical="bottom" wrapText="0"/>
    </xf>
    <xf borderId="9" fillId="0" fontId="6" numFmtId="164" xfId="0" applyAlignment="1" applyBorder="1" applyFont="1" applyNumberFormat="1">
      <alignment shrinkToFit="0" vertical="bottom" wrapText="0"/>
    </xf>
    <xf borderId="0" fillId="0" fontId="4" numFmtId="16" xfId="0" applyAlignment="1" applyFont="1" applyNumberFormat="1">
      <alignment horizontal="center" shrinkToFit="0" vertical="bottom" wrapText="0"/>
    </xf>
    <xf borderId="5" fillId="14" fontId="4" numFmtId="167" xfId="0" applyAlignment="1" applyBorder="1" applyFont="1" applyNumberFormat="1">
      <alignment readingOrder="0" shrinkToFit="0" vertical="bottom" wrapText="0"/>
    </xf>
    <xf borderId="0" fillId="0" fontId="6" numFmtId="164" xfId="0" applyAlignment="1" applyFont="1" applyNumberFormat="1">
      <alignment horizontal="center" readingOrder="0" shrinkToFit="0" vertical="bottom" wrapText="0"/>
    </xf>
    <xf borderId="1" fillId="11" fontId="4" numFmtId="16" xfId="0" applyAlignment="1" applyBorder="1" applyFont="1" applyNumberFormat="1">
      <alignment shrinkToFit="0" vertical="bottom" wrapText="0"/>
    </xf>
    <xf borderId="0" fillId="0" fontId="12" numFmtId="0" xfId="0" applyAlignment="1" applyFont="1">
      <alignment readingOrder="0"/>
    </xf>
    <xf borderId="5" fillId="0" fontId="4" numFmtId="169" xfId="0" applyAlignment="1" applyBorder="1" applyFont="1" applyNumberFormat="1">
      <alignment readingOrder="0" shrinkToFit="0" vertical="bottom" wrapText="0"/>
    </xf>
    <xf borderId="2" fillId="16" fontId="10" numFmtId="166" xfId="0" applyAlignment="1" applyBorder="1" applyFill="1" applyFont="1" applyNumberFormat="1">
      <alignment horizontal="right" readingOrder="0" vertical="bottom"/>
    </xf>
    <xf borderId="2" fillId="0" fontId="10" numFmtId="0" xfId="0" applyAlignment="1" applyBorder="1" applyFont="1">
      <alignment readingOrder="0" vertical="bottom"/>
    </xf>
    <xf borderId="6" fillId="0" fontId="10" numFmtId="164" xfId="0" applyAlignment="1" applyBorder="1" applyFont="1" applyNumberFormat="1">
      <alignment horizontal="right" readingOrder="0" vertical="bottom"/>
    </xf>
    <xf borderId="5" fillId="0" fontId="4" numFmtId="0" xfId="0" applyAlignment="1" applyBorder="1" applyFont="1">
      <alignment horizontal="left" readingOrder="0" shrinkToFit="0" vertical="bottom" wrapText="0"/>
    </xf>
    <xf borderId="7" fillId="0" fontId="4" numFmtId="169" xfId="0" applyAlignment="1" applyBorder="1" applyFont="1" applyNumberFormat="1">
      <alignment readingOrder="0" shrinkToFit="0" vertical="bottom" wrapText="0"/>
    </xf>
    <xf borderId="16" fillId="0" fontId="4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17" fillId="0" fontId="4" numFmtId="165" xfId="0" applyAlignment="1" applyBorder="1" applyFont="1" applyNumberFormat="1">
      <alignment shrinkToFit="0" vertical="bottom" wrapText="0"/>
    </xf>
    <xf borderId="18" fillId="0" fontId="4" numFmtId="164" xfId="0" applyAlignment="1" applyBorder="1" applyFont="1" applyNumberFormat="1">
      <alignment horizontal="right" shrinkToFit="0" vertical="bottom" wrapText="0"/>
    </xf>
    <xf borderId="19" fillId="0" fontId="4" numFmtId="164" xfId="0" applyAlignment="1" applyBorder="1" applyFont="1" applyNumberFormat="1">
      <alignment shrinkToFit="0" vertical="bottom" wrapText="0"/>
    </xf>
    <xf borderId="7" fillId="0" fontId="4" numFmtId="170" xfId="0" applyAlignment="1" applyBorder="1" applyFont="1" applyNumberFormat="1">
      <alignment readingOrder="0"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1" fillId="6" fontId="4" numFmtId="165" xfId="0" applyAlignment="1" applyBorder="1" applyFont="1" applyNumberFormat="1">
      <alignment shrinkToFit="0" vertical="bottom" wrapText="0"/>
    </xf>
    <xf borderId="1" fillId="6" fontId="4" numFmtId="164" xfId="0" applyAlignment="1" applyBorder="1" applyFont="1" applyNumberFormat="1">
      <alignment shrinkToFit="0" vertical="bottom" wrapText="0"/>
    </xf>
    <xf borderId="1" fillId="17" fontId="4" numFmtId="165" xfId="0" applyAlignment="1" applyBorder="1" applyFill="1" applyFont="1" applyNumberFormat="1">
      <alignment shrinkToFit="0" vertical="bottom" wrapText="0"/>
    </xf>
    <xf borderId="1" fillId="17" fontId="4" numFmtId="164" xfId="0" applyAlignment="1" applyBorder="1" applyFont="1" applyNumberFormat="1">
      <alignment horizontal="right" shrinkToFit="0" vertical="bottom" wrapText="0"/>
    </xf>
    <xf borderId="1" fillId="17" fontId="4" numFmtId="164" xfId="0" applyAlignment="1" applyBorder="1" applyFont="1" applyNumberFormat="1">
      <alignment shrinkToFit="0" vertical="bottom" wrapText="0"/>
    </xf>
    <xf borderId="7" fillId="0" fontId="4" numFmtId="172" xfId="0" applyAlignment="1" applyBorder="1" applyFont="1" applyNumberFormat="1">
      <alignment readingOrder="0" shrinkToFit="0" vertical="bottom" wrapText="0"/>
    </xf>
    <xf borderId="1" fillId="2" fontId="4" numFmtId="165" xfId="0" applyAlignment="1" applyBorder="1" applyFont="1" applyNumberFormat="1">
      <alignment shrinkToFit="0" vertical="bottom" wrapText="0"/>
    </xf>
    <xf borderId="1" fillId="2" fontId="4" numFmtId="164" xfId="0" applyAlignment="1" applyBorder="1" applyFont="1" applyNumberFormat="1">
      <alignment horizontal="right" shrinkToFit="0" vertical="bottom" wrapText="0"/>
    </xf>
    <xf borderId="1" fillId="2" fontId="4" numFmtId="164" xfId="0" applyAlignment="1" applyBorder="1" applyFont="1" applyNumberFormat="1">
      <alignment shrinkToFit="0" vertical="bottom" wrapText="0"/>
    </xf>
    <xf borderId="7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7" fillId="0" fontId="4" numFmtId="173" xfId="0" applyAlignment="1" applyBorder="1" applyFont="1" applyNumberFormat="1">
      <alignment readingOrder="0" shrinkToFit="0" vertical="bottom" wrapText="0"/>
    </xf>
    <xf borderId="7" fillId="0" fontId="4" numFmtId="174" xfId="0" applyAlignment="1" applyBorder="1" applyFont="1" applyNumberFormat="1">
      <alignment readingOrder="0" shrinkToFit="0" vertical="bottom" wrapText="0"/>
    </xf>
    <xf borderId="2" fillId="0" fontId="13" numFmtId="0" xfId="0" applyAlignment="1" applyBorder="1" applyFont="1">
      <alignment readingOrder="0" shrinkToFit="0" vertical="bottom" wrapText="0"/>
    </xf>
    <xf borderId="10" fillId="0" fontId="4" numFmtId="167" xfId="0" applyAlignment="1" applyBorder="1" applyFont="1" applyNumberFormat="1">
      <alignment readingOrder="0" shrinkToFit="0" vertical="bottom" wrapText="0"/>
    </xf>
    <xf borderId="10" fillId="0" fontId="4" numFmtId="170" xfId="0" applyAlignment="1" applyBorder="1" applyFont="1" applyNumberFormat="1">
      <alignment readingOrder="0" shrinkToFit="0" vertical="bottom" wrapText="0"/>
    </xf>
    <xf borderId="1" fillId="13" fontId="11" numFmtId="164" xfId="0" applyAlignment="1" applyBorder="1" applyFont="1" applyNumberFormat="1">
      <alignment horizontal="center" readingOrder="0" shrinkToFit="0" vertical="bottom" wrapText="0"/>
    </xf>
    <xf borderId="2" fillId="0" fontId="4" numFmtId="167" xfId="0" applyAlignment="1" applyBorder="1" applyFont="1" applyNumberFormat="1">
      <alignment horizontal="center" readingOrder="0" shrinkToFit="0" vertical="bottom" wrapText="0"/>
    </xf>
    <xf borderId="2" fillId="0" fontId="4" numFmtId="173" xfId="0" applyAlignment="1" applyBorder="1" applyFont="1" applyNumberFormat="1">
      <alignment readingOrder="0" shrinkToFit="0" vertical="bottom" wrapText="0"/>
    </xf>
    <xf borderId="2" fillId="0" fontId="4" numFmtId="172" xfId="0" applyAlignment="1" applyBorder="1" applyFont="1" applyNumberFormat="1">
      <alignment readingOrder="0" shrinkToFit="0" vertical="bottom" wrapText="0"/>
    </xf>
    <xf borderId="2" fillId="0" fontId="4" numFmtId="167" xfId="0" applyAlignment="1" applyBorder="1" applyFont="1" applyNumberFormat="1">
      <alignment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2" fillId="0" fontId="6" numFmtId="170" xfId="0" applyAlignment="1" applyBorder="1" applyFont="1" applyNumberFormat="1">
      <alignment readingOrder="0" shrinkToFit="0" vertical="bottom" wrapText="0"/>
    </xf>
    <xf borderId="2" fillId="0" fontId="6" numFmtId="167" xfId="0" applyAlignment="1" applyBorder="1" applyFont="1" applyNumberFormat="1">
      <alignment horizontal="center" shrinkToFit="0" vertical="bottom" wrapText="0"/>
    </xf>
    <xf borderId="2" fillId="12" fontId="4" numFmtId="167" xfId="0" applyAlignment="1" applyBorder="1" applyFont="1" applyNumberFormat="1">
      <alignment shrinkToFit="0" vertical="bottom" wrapText="0"/>
    </xf>
    <xf borderId="2" fillId="12" fontId="4" numFmtId="0" xfId="0" applyAlignment="1" applyBorder="1" applyFont="1">
      <alignment shrinkToFit="0" vertical="bottom" wrapText="0"/>
    </xf>
    <xf borderId="14" fillId="12" fontId="4" numFmtId="164" xfId="0" applyAlignment="1" applyBorder="1" applyFont="1" applyNumberFormat="1">
      <alignment shrinkToFit="0" vertical="bottom" wrapText="0"/>
    </xf>
    <xf borderId="2" fillId="0" fontId="6" numFmtId="167" xfId="0" applyAlignment="1" applyBorder="1" applyFont="1" applyNumberFormat="1">
      <alignment shrinkToFit="0" vertical="bottom" wrapText="0"/>
    </xf>
    <xf borderId="2" fillId="0" fontId="6" numFmtId="0" xfId="0" applyAlignment="1" applyBorder="1" applyFont="1">
      <alignment shrinkToFit="0" vertical="bottom" wrapText="0"/>
    </xf>
    <xf borderId="20" fillId="18" fontId="4" numFmtId="164" xfId="0" applyAlignment="1" applyBorder="1" applyFill="1" applyFont="1" applyNumberFormat="1">
      <alignment shrinkToFit="0" vertical="bottom" wrapText="0"/>
    </xf>
    <xf borderId="3" fillId="0" fontId="4" numFmtId="164" xfId="0" applyAlignment="1" applyBorder="1" applyFont="1" applyNumberFormat="1">
      <alignment horizontal="center" shrinkToFit="0" vertical="bottom" wrapText="0"/>
    </xf>
    <xf borderId="6" fillId="0" fontId="14" numFmtId="0" xfId="0" applyBorder="1" applyFont="1"/>
    <xf borderId="21" fillId="0" fontId="4" numFmtId="164" xfId="0" applyAlignment="1" applyBorder="1" applyFont="1" applyNumberFormat="1">
      <alignment horizontal="center" shrinkToFit="0" vertical="bottom" wrapText="0"/>
    </xf>
    <xf borderId="1" fillId="0" fontId="4" numFmtId="164" xfId="0" applyAlignment="1" applyBorder="1" applyFont="1" applyNumberFormat="1">
      <alignment horizontal="center" shrinkToFit="0" vertical="bottom" wrapText="0"/>
    </xf>
    <xf borderId="2" fillId="8" fontId="4" numFmtId="165" xfId="0" applyAlignment="1" applyBorder="1" applyFont="1" applyNumberFormat="1">
      <alignment shrinkToFit="0" vertical="bottom" wrapText="0"/>
    </xf>
    <xf borderId="0" fillId="5" fontId="4" numFmtId="164" xfId="0" applyAlignment="1" applyFont="1" applyNumberFormat="1">
      <alignment shrinkToFit="0" vertical="bottom" wrapText="0"/>
    </xf>
    <xf borderId="21" fillId="0" fontId="4" numFmtId="0" xfId="0" applyAlignment="1" applyBorder="1" applyFont="1">
      <alignment shrinkToFit="0" vertical="bottom" wrapText="0"/>
    </xf>
    <xf borderId="0" fillId="0" fontId="12" numFmtId="0" xfId="0" applyAlignment="1" applyFont="1">
      <alignment horizontal="left"/>
    </xf>
    <xf borderId="0" fillId="0" fontId="2" numFmtId="0" xfId="0" applyAlignment="1" applyFont="1">
      <alignment horizontal="right"/>
    </xf>
    <xf borderId="2" fillId="0" fontId="12" numFmtId="0" xfId="0" applyBorder="1" applyFont="1"/>
    <xf borderId="0" fillId="0" fontId="12" numFmtId="0" xfId="0" applyAlignment="1" applyFont="1">
      <alignment horizontal="right"/>
    </xf>
    <xf borderId="0" fillId="15" fontId="2" numFmtId="0" xfId="0" applyAlignment="1" applyFont="1">
      <alignment readingOrder="0" vertical="bottom"/>
    </xf>
    <xf borderId="0" fillId="15" fontId="2" numFmtId="17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6" fillId="3" fontId="10" numFmtId="0" xfId="0" applyAlignment="1" applyBorder="1" applyFont="1">
      <alignment readingOrder="0" shrinkToFit="0" vertical="bottom" wrapText="0"/>
    </xf>
    <xf borderId="2" fillId="3" fontId="2" numFmtId="164" xfId="0" applyAlignment="1" applyBorder="1" applyFont="1" applyNumberFormat="1">
      <alignment vertical="bottom"/>
    </xf>
    <xf borderId="2" fillId="3" fontId="1" numFmtId="164" xfId="0" applyAlignment="1" applyBorder="1" applyFont="1" applyNumberFormat="1">
      <alignment horizontal="center" readingOrder="0" shrinkToFit="0" vertical="bottom" wrapText="0"/>
    </xf>
    <xf borderId="3" fillId="3" fontId="2" numFmtId="164" xfId="0" applyAlignment="1" applyBorder="1" applyFont="1" applyNumberFormat="1">
      <alignment vertical="bottom"/>
    </xf>
    <xf borderId="0" fillId="13" fontId="2" numFmtId="4" xfId="0" applyAlignment="1" applyFont="1" applyNumberFormat="1">
      <alignment vertical="bottom"/>
    </xf>
    <xf borderId="0" fillId="15" fontId="2" numFmtId="0" xfId="0" applyAlignment="1" applyFont="1">
      <alignment vertical="bottom"/>
    </xf>
    <xf borderId="2" fillId="13" fontId="4" numFmtId="4" xfId="0" applyAlignment="1" applyBorder="1" applyFont="1" applyNumberFormat="1">
      <alignment horizontal="center" shrinkToFit="0" vertical="bottom" wrapText="0"/>
    </xf>
    <xf borderId="2" fillId="15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vertical="bottom"/>
    </xf>
    <xf borderId="2" fillId="10" fontId="1" numFmtId="0" xfId="0" applyAlignment="1" applyBorder="1" applyFont="1">
      <alignment horizontal="center" vertical="bottom"/>
    </xf>
    <xf borderId="2" fillId="10" fontId="1" numFmtId="0" xfId="0" applyAlignment="1" applyBorder="1" applyFont="1">
      <alignment horizontal="center" readingOrder="0" vertical="bottom"/>
    </xf>
    <xf borderId="4" fillId="10" fontId="1" numFmtId="0" xfId="0" applyAlignment="1" applyBorder="1" applyFont="1">
      <alignment horizontal="center" readingOrder="0" vertical="bottom"/>
    </xf>
    <xf borderId="4" fillId="13" fontId="1" numFmtId="4" xfId="0" applyAlignment="1" applyBorder="1" applyFont="1" applyNumberFormat="1">
      <alignment horizontal="center" vertical="bottom"/>
    </xf>
    <xf borderId="4" fillId="10" fontId="2" numFmtId="0" xfId="0" applyAlignment="1" applyBorder="1" applyFont="1">
      <alignment vertical="bottom"/>
    </xf>
    <xf borderId="4" fillId="10" fontId="1" numFmtId="0" xfId="0" applyAlignment="1" applyBorder="1" applyFont="1">
      <alignment horizontal="center" vertical="bottom"/>
    </xf>
    <xf borderId="22" fillId="15" fontId="15" numFmtId="0" xfId="0" applyAlignment="1" applyBorder="1" applyFont="1">
      <alignment readingOrder="0" vertical="bottom"/>
    </xf>
    <xf borderId="1" fillId="15" fontId="13" numFmtId="166" xfId="0" applyAlignment="1" applyBorder="1" applyFont="1" applyNumberFormat="1">
      <alignment horizontal="center" readingOrder="0" shrinkToFit="0" vertical="bottom" wrapText="0"/>
    </xf>
    <xf borderId="2" fillId="14" fontId="13" numFmtId="164" xfId="0" applyAlignment="1" applyBorder="1" applyFont="1" applyNumberFormat="1">
      <alignment horizontal="center" readingOrder="0" shrinkToFit="0" vertical="bottom" wrapText="0"/>
    </xf>
    <xf borderId="2" fillId="14" fontId="13" numFmtId="164" xfId="0" applyAlignment="1" applyBorder="1" applyFont="1" applyNumberFormat="1">
      <alignment readingOrder="0" shrinkToFit="0" vertical="bottom" wrapText="0"/>
    </xf>
    <xf borderId="2" fillId="14" fontId="13" numFmtId="164" xfId="0" applyAlignment="1" applyBorder="1" applyFont="1" applyNumberFormat="1">
      <alignment horizontal="center" shrinkToFit="0" vertical="bottom" wrapText="0"/>
    </xf>
    <xf borderId="2" fillId="13" fontId="13" numFmtId="164" xfId="0" applyAlignment="1" applyBorder="1" applyFont="1" applyNumberFormat="1">
      <alignment horizontal="center" shrinkToFit="0" vertical="bottom" wrapText="0"/>
    </xf>
    <xf borderId="1" fillId="14" fontId="13" numFmtId="0" xfId="0" applyAlignment="1" applyBorder="1" applyFont="1">
      <alignment shrinkToFit="0" vertical="bottom" wrapText="0"/>
    </xf>
    <xf borderId="2" fillId="14" fontId="13" numFmtId="0" xfId="0" applyAlignment="1" applyBorder="1" applyFont="1">
      <alignment horizontal="center" shrinkToFit="0" vertical="bottom" wrapText="0"/>
    </xf>
    <xf borderId="0" fillId="14" fontId="13" numFmtId="0" xfId="0" applyAlignment="1" applyFont="1">
      <alignment shrinkToFit="0" vertical="bottom" wrapText="0"/>
    </xf>
    <xf borderId="2" fillId="14" fontId="13" numFmtId="16" xfId="0" applyAlignment="1" applyBorder="1" applyFont="1" applyNumberFormat="1">
      <alignment horizontal="center" shrinkToFit="0" vertical="bottom" wrapText="0"/>
    </xf>
    <xf borderId="0" fillId="14" fontId="12" numFmtId="0" xfId="0" applyFont="1"/>
    <xf borderId="1" fillId="15" fontId="15" numFmtId="0" xfId="0" applyAlignment="1" applyBorder="1" applyFont="1">
      <alignment readingOrder="0" vertical="bottom"/>
    </xf>
    <xf borderId="22" fillId="15" fontId="15" numFmtId="0" xfId="0" applyAlignment="1" applyBorder="1" applyFont="1">
      <alignment vertical="bottom"/>
    </xf>
    <xf borderId="0" fillId="15" fontId="2" numFmtId="0" xfId="0" applyFont="1"/>
    <xf borderId="2" fillId="14" fontId="13" numFmtId="164" xfId="0" applyAlignment="1" applyBorder="1" applyFont="1" applyNumberFormat="1">
      <alignment shrinkToFit="0" vertical="bottom" wrapText="0"/>
    </xf>
    <xf borderId="5" fillId="14" fontId="13" numFmtId="164" xfId="0" applyAlignment="1" applyBorder="1" applyFont="1" applyNumberFormat="1">
      <alignment horizontal="center" shrinkToFit="0" vertical="bottom" wrapText="0"/>
    </xf>
    <xf borderId="2" fillId="0" fontId="13" numFmtId="164" xfId="0" applyAlignment="1" applyBorder="1" applyFont="1" applyNumberFormat="1">
      <alignment horizontal="center" shrinkToFit="0" vertical="bottom" wrapText="0"/>
    </xf>
    <xf borderId="2" fillId="0" fontId="13" numFmtId="164" xfId="0" applyAlignment="1" applyBorder="1" applyFont="1" applyNumberFormat="1">
      <alignment shrinkToFit="0" vertical="bottom" wrapText="0"/>
    </xf>
    <xf borderId="23" fillId="19" fontId="13" numFmtId="0" xfId="0" applyAlignment="1" applyBorder="1" applyFill="1" applyFont="1">
      <alignment shrinkToFit="0" vertical="bottom" wrapText="0"/>
    </xf>
    <xf borderId="2" fillId="0" fontId="13" numFmtId="0" xfId="0" applyAlignment="1" applyBorder="1" applyFont="1">
      <alignment horizontal="center" shrinkToFit="0" vertical="bottom" wrapText="0"/>
    </xf>
    <xf borderId="0" fillId="15" fontId="4" numFmtId="175" xfId="0" applyAlignment="1" applyFont="1" applyNumberFormat="1">
      <alignment horizontal="center" shrinkToFit="0" vertical="bottom" wrapText="0"/>
    </xf>
    <xf borderId="0" fillId="0" fontId="13" numFmtId="2" xfId="0" applyAlignment="1" applyFont="1" applyNumberFormat="1">
      <alignment horizontal="center" shrinkToFit="0" vertical="bottom" wrapText="0"/>
    </xf>
    <xf borderId="0" fillId="0" fontId="13" numFmtId="2" xfId="0" applyAlignment="1" applyFont="1" applyNumberFormat="1">
      <alignment shrinkToFit="0" vertical="bottom" wrapText="0"/>
    </xf>
    <xf borderId="1" fillId="19" fontId="13" numFmtId="0" xfId="0" applyAlignment="1" applyBorder="1" applyFon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13" fontId="13" numFmtId="4" xfId="0" applyAlignment="1" applyFont="1" applyNumberFormat="1">
      <alignment horizontal="center" shrinkToFit="0" vertical="bottom" wrapText="0"/>
    </xf>
    <xf borderId="1" fillId="0" fontId="13" numFmtId="0" xfId="0" applyAlignment="1" applyBorder="1" applyFont="1">
      <alignment shrinkToFit="0" vertical="bottom" wrapText="0"/>
    </xf>
    <xf borderId="0" fillId="15" fontId="13" numFmtId="175" xfId="0" applyAlignment="1" applyFont="1" applyNumberFormat="1">
      <alignment horizontal="center" shrinkToFit="0" vertical="bottom" wrapText="0"/>
    </xf>
    <xf borderId="0" fillId="15" fontId="12" numFmtId="0" xfId="0" applyFont="1"/>
    <xf borderId="0" fillId="13" fontId="12" numFmtId="0" xfId="0" applyFont="1"/>
    <xf borderId="2" fillId="12" fontId="2" numFmtId="0" xfId="0" applyAlignment="1" applyBorder="1" applyFont="1">
      <alignment readingOrder="0" vertical="bottom"/>
    </xf>
    <xf borderId="2" fillId="3" fontId="10" numFmtId="0" xfId="0" applyAlignment="1" applyBorder="1" applyFont="1">
      <alignment readingOrder="0" shrinkToFit="0" vertical="bottom" wrapText="0"/>
    </xf>
    <xf borderId="2" fillId="0" fontId="2" numFmtId="4" xfId="0" applyAlignment="1" applyBorder="1" applyFont="1" applyNumberFormat="1">
      <alignment vertical="bottom"/>
    </xf>
    <xf borderId="2" fillId="0" fontId="2" numFmtId="2" xfId="0" applyAlignment="1" applyBorder="1" applyFont="1" applyNumberFormat="1">
      <alignment vertical="bottom"/>
    </xf>
    <xf borderId="0" fillId="14" fontId="2" numFmtId="0" xfId="0" applyAlignment="1" applyFont="1">
      <alignment vertical="bottom"/>
    </xf>
    <xf borderId="0" fillId="14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2" fillId="12" fontId="2" numFmtId="0" xfId="0" applyAlignment="1" applyBorder="1" applyFont="1">
      <alignment vertical="bottom"/>
    </xf>
    <xf borderId="3" fillId="0" fontId="1" numFmtId="0" xfId="0" applyAlignment="1" applyBorder="1" applyFont="1">
      <alignment horizontal="center" vertical="bottom"/>
    </xf>
    <xf borderId="24" fillId="0" fontId="14" numFmtId="0" xfId="0" applyBorder="1" applyFont="1"/>
    <xf borderId="2" fillId="0" fontId="1" numFmtId="0" xfId="0" applyAlignment="1" applyBorder="1" applyFont="1">
      <alignment vertical="bottom"/>
    </xf>
    <xf borderId="2" fillId="0" fontId="1" numFmtId="4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1" numFmtId="2" xfId="0" applyAlignment="1" applyBorder="1" applyFont="1" applyNumberFormat="1">
      <alignment horizontal="center" vertical="bottom"/>
    </xf>
    <xf borderId="2" fillId="13" fontId="16" numFmtId="0" xfId="0" applyAlignment="1" applyBorder="1" applyFont="1">
      <alignment vertical="bottom"/>
    </xf>
    <xf borderId="2" fillId="13" fontId="1" numFmtId="0" xfId="0" applyAlignment="1" applyBorder="1" applyFont="1">
      <alignment horizontal="center" vertical="bottom"/>
    </xf>
    <xf borderId="2" fillId="13" fontId="1" numFmtId="0" xfId="0" applyAlignment="1" applyBorder="1" applyFont="1">
      <alignment horizontal="center" vertical="bottom"/>
    </xf>
    <xf borderId="2" fillId="13" fontId="1" numFmtId="2" xfId="0" applyAlignment="1" applyBorder="1" applyFont="1" applyNumberFormat="1">
      <alignment horizontal="center" vertical="bottom"/>
    </xf>
    <xf borderId="2" fillId="13" fontId="2" numFmtId="164" xfId="0" applyAlignment="1" applyBorder="1" applyFont="1" applyNumberFormat="1">
      <alignment vertical="bottom"/>
    </xf>
    <xf borderId="2" fillId="13" fontId="1" numFmtId="4" xfId="0" applyAlignment="1" applyBorder="1" applyFont="1" applyNumberFormat="1">
      <alignment horizontal="center" vertical="bottom"/>
    </xf>
    <xf borderId="2" fillId="14" fontId="13" numFmtId="0" xfId="0" applyAlignment="1" applyBorder="1" applyFont="1">
      <alignment horizontal="center" readingOrder="0" shrinkToFit="0" vertical="bottom" wrapText="0"/>
    </xf>
    <xf borderId="2" fillId="14" fontId="13" numFmtId="2" xfId="0" applyAlignment="1" applyBorder="1" applyFont="1" applyNumberFormat="1">
      <alignment horizontal="center" shrinkToFit="0" vertical="bottom" wrapText="0"/>
    </xf>
    <xf borderId="2" fillId="14" fontId="13" numFmtId="4" xfId="0" applyAlignment="1" applyBorder="1" applyFont="1" applyNumberFormat="1">
      <alignment horizontal="center" shrinkToFit="0" vertical="bottom" wrapText="0"/>
    </xf>
    <xf borderId="25" fillId="14" fontId="13" numFmtId="164" xfId="0" applyAlignment="1" applyBorder="1" applyFont="1" applyNumberFormat="1">
      <alignment horizontal="center" shrinkToFit="0" vertical="bottom" wrapText="0"/>
    </xf>
    <xf borderId="0" fillId="14" fontId="13" numFmtId="164" xfId="0" applyAlignment="1" applyFont="1" applyNumberFormat="1">
      <alignment horizontal="center" shrinkToFit="0" vertical="bottom" wrapText="0"/>
    </xf>
    <xf borderId="0" fillId="15" fontId="13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2" fillId="12" fontId="13" numFmtId="0" xfId="0" applyAlignment="1" applyBorder="1" applyFont="1">
      <alignment horizontal="center" readingOrder="0" shrinkToFit="0" vertical="bottom" wrapText="0"/>
    </xf>
    <xf borderId="2" fillId="12" fontId="13" numFmtId="164" xfId="0" applyAlignment="1" applyBorder="1" applyFont="1" applyNumberFormat="1">
      <alignment horizontal="center" shrinkToFit="0" vertical="bottom" wrapText="0"/>
    </xf>
    <xf borderId="2" fillId="12" fontId="13" numFmtId="0" xfId="0" applyAlignment="1" applyBorder="1" applyFont="1">
      <alignment horizontal="center" shrinkToFit="0" vertical="bottom" wrapText="0"/>
    </xf>
    <xf borderId="2" fillId="12" fontId="13" numFmtId="2" xfId="0" applyAlignment="1" applyBorder="1" applyFont="1" applyNumberFormat="1">
      <alignment horizontal="center" shrinkToFit="0" vertical="bottom" wrapText="0"/>
    </xf>
    <xf borderId="2" fillId="12" fontId="13" numFmtId="164" xfId="0" applyAlignment="1" applyBorder="1" applyFont="1" applyNumberFormat="1">
      <alignment horizontal="center" readingOrder="0" shrinkToFit="0" vertical="bottom" wrapText="0"/>
    </xf>
    <xf borderId="0" fillId="13" fontId="13" numFmtId="0" xfId="0" applyAlignment="1" applyFont="1">
      <alignment shrinkToFit="0" vertical="bottom" wrapText="0"/>
    </xf>
    <xf borderId="2" fillId="13" fontId="13" numFmtId="0" xfId="0" applyAlignment="1" applyBorder="1" applyFont="1">
      <alignment readingOrder="0" shrinkToFit="0" vertical="bottom" wrapText="0"/>
    </xf>
    <xf borderId="23" fillId="14" fontId="13" numFmtId="0" xfId="0" applyAlignment="1" applyBorder="1" applyFont="1">
      <alignment shrinkToFit="0" vertical="bottom" wrapText="0"/>
    </xf>
    <xf borderId="1" fillId="15" fontId="13" numFmtId="0" xfId="0" applyAlignment="1" applyBorder="1" applyFont="1">
      <alignment shrinkToFit="0" vertical="bottom" wrapText="0"/>
    </xf>
    <xf borderId="2" fillId="15" fontId="1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13" numFmtId="164" xfId="0" applyAlignment="1" applyFont="1" applyNumberFormat="1">
      <alignment horizontal="center" shrinkToFit="0" vertical="bottom" wrapText="0"/>
    </xf>
    <xf borderId="0" fillId="0" fontId="13" numFmtId="4" xfId="0" applyAlignment="1" applyFont="1" applyNumberFormat="1">
      <alignment horizontal="center" shrinkToFit="0" vertical="bottom" wrapText="0"/>
    </xf>
    <xf borderId="26" fillId="0" fontId="4" numFmtId="0" xfId="0" applyAlignment="1" applyBorder="1" applyFont="1">
      <alignment horizontal="center" shrinkToFit="0" vertical="bottom" wrapText="0"/>
    </xf>
    <xf borderId="26" fillId="0" fontId="14" numFmtId="0" xfId="0" applyBorder="1" applyFont="1"/>
    <xf borderId="0" fillId="0" fontId="13" numFmtId="4" xfId="0" applyAlignment="1" applyFont="1" applyNumberFormat="1">
      <alignment shrinkToFit="0" vertical="bottom" wrapText="0"/>
    </xf>
    <xf borderId="27" fillId="0" fontId="6" numFmtId="0" xfId="0" applyAlignment="1" applyBorder="1" applyFont="1">
      <alignment horizontal="center" shrinkToFit="0" vertical="bottom" wrapText="0"/>
    </xf>
    <xf borderId="28" fillId="0" fontId="14" numFmtId="0" xfId="0" applyBorder="1" applyFont="1"/>
    <xf borderId="16" fillId="0" fontId="6" numFmtId="164" xfId="0" applyAlignment="1" applyBorder="1" applyFont="1" applyNumberFormat="1">
      <alignment horizontal="center" shrinkToFit="0" vertical="bottom" wrapText="0"/>
    </xf>
    <xf borderId="28" fillId="0" fontId="6" numFmtId="164" xfId="0" applyAlignment="1" applyBorder="1" applyFont="1" applyNumberFormat="1">
      <alignment horizontal="center" shrinkToFit="0" vertical="bottom" wrapText="0"/>
    </xf>
    <xf borderId="0" fillId="0" fontId="13" numFmtId="164" xfId="0" applyAlignment="1" applyFont="1" applyNumberFormat="1">
      <alignment shrinkToFit="0" vertical="bottom" wrapText="0"/>
    </xf>
    <xf borderId="1" fillId="12" fontId="13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71"/>
    <col customWidth="1" min="2" max="2" width="13.86"/>
    <col customWidth="1" min="3" max="3" width="14.71"/>
    <col customWidth="1" min="4" max="4" width="14.43"/>
    <col customWidth="1" min="5" max="5" width="14.29"/>
    <col customWidth="1" min="6" max="6" width="1.0"/>
    <col customWidth="1" min="7" max="7" width="10.0"/>
    <col customWidth="1" min="8" max="8" width="52.43"/>
    <col customWidth="1" min="10" max="10" width="1.71"/>
    <col customWidth="1" min="11" max="11" width="0.71"/>
    <col customWidth="1" min="12" max="12" width="13.14"/>
    <col customWidth="1" min="13" max="13" width="11.43"/>
    <col customWidth="1" min="14" max="14" width="4.0"/>
    <col customWidth="1" min="15" max="15" width="2.29"/>
    <col customWidth="1" min="16" max="16" width="13.0"/>
    <col customWidth="1" min="17" max="17" width="19.71"/>
    <col customWidth="1" min="18" max="27" width="10.0"/>
  </cols>
  <sheetData>
    <row r="1" ht="15.0" customHeight="1">
      <c r="A1" s="1" t="s">
        <v>0</v>
      </c>
      <c r="B1" s="2"/>
      <c r="C1" s="3">
        <f>E158</f>
        <v>3175000</v>
      </c>
      <c r="D1" s="4"/>
      <c r="E1" s="5" t="s">
        <v>1</v>
      </c>
      <c r="F1" s="6"/>
      <c r="G1" s="7"/>
      <c r="H1" s="8" t="s">
        <v>2</v>
      </c>
      <c r="I1" s="9"/>
      <c r="J1" s="9"/>
      <c r="K1" s="9"/>
      <c r="L1" s="10"/>
      <c r="M1" s="9"/>
      <c r="N1" s="9"/>
      <c r="O1" s="9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2.0" customHeight="1">
      <c r="A2" s="12" t="s">
        <v>3</v>
      </c>
      <c r="B2" s="13"/>
      <c r="C2" s="14">
        <f>E156</f>
        <v>9284000</v>
      </c>
      <c r="D2" s="9"/>
      <c r="E2" s="10"/>
      <c r="F2" s="15"/>
      <c r="G2" s="16"/>
      <c r="H2" s="15"/>
      <c r="I2" s="9"/>
      <c r="J2" s="9"/>
      <c r="K2" s="10"/>
      <c r="L2" s="17" t="s">
        <v>4</v>
      </c>
      <c r="M2" s="9"/>
      <c r="N2" s="9"/>
      <c r="O2" s="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2.0" customHeight="1">
      <c r="A3" s="18" t="s">
        <v>5</v>
      </c>
      <c r="B3" s="19"/>
      <c r="C3" s="20">
        <f>E154</f>
        <v>12459000</v>
      </c>
      <c r="D3" s="9"/>
      <c r="E3" s="9"/>
      <c r="F3" s="15"/>
      <c r="G3" s="15"/>
      <c r="H3" s="21" t="s">
        <v>6</v>
      </c>
      <c r="I3" s="9"/>
      <c r="J3" s="9"/>
      <c r="K3" s="10"/>
      <c r="L3" s="22">
        <f>P470</f>
        <v>275000</v>
      </c>
      <c r="M3" s="9"/>
      <c r="N3" s="9"/>
      <c r="O3" s="9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2.75" customHeight="1">
      <c r="A4" s="23"/>
      <c r="B4" s="10"/>
      <c r="C4" s="24"/>
      <c r="D4" s="10"/>
      <c r="E4" s="10"/>
      <c r="F4" s="15"/>
      <c r="G4" s="25"/>
      <c r="H4" s="26">
        <f>H470</f>
        <v>340791.3</v>
      </c>
      <c r="I4" s="10"/>
      <c r="J4" s="9"/>
      <c r="K4" s="10"/>
      <c r="L4" s="27"/>
      <c r="M4" s="9"/>
      <c r="N4" s="9"/>
      <c r="O4" s="9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2.0" customHeight="1">
      <c r="A5" s="28"/>
      <c r="B5" s="29">
        <f t="shared" ref="B5:E5" si="1">B152</f>
        <v>8287200</v>
      </c>
      <c r="C5" s="30">
        <f t="shared" si="1"/>
        <v>4171800</v>
      </c>
      <c r="D5" s="29">
        <f t="shared" si="1"/>
        <v>9284000</v>
      </c>
      <c r="E5" s="29">
        <f t="shared" si="1"/>
        <v>3314865.3</v>
      </c>
      <c r="F5" s="15"/>
      <c r="G5" s="25"/>
      <c r="H5" s="15"/>
      <c r="I5" s="29">
        <f>I466</f>
        <v>2974074</v>
      </c>
      <c r="J5" s="10"/>
      <c r="K5" s="31" t="s">
        <v>7</v>
      </c>
      <c r="L5" s="32">
        <f>SUM(L471)</f>
        <v>0</v>
      </c>
      <c r="M5" s="33">
        <f>SUM(M469)</f>
        <v>0</v>
      </c>
      <c r="N5" s="10"/>
      <c r="O5" s="9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0" customHeight="1">
      <c r="A6" s="34" t="s">
        <v>8</v>
      </c>
      <c r="B6" s="35" t="s">
        <v>9</v>
      </c>
      <c r="C6" s="36" t="s">
        <v>10</v>
      </c>
      <c r="D6" s="37" t="s">
        <v>11</v>
      </c>
      <c r="E6" s="37" t="s">
        <v>12</v>
      </c>
      <c r="F6" s="38"/>
      <c r="G6" s="37" t="s">
        <v>8</v>
      </c>
      <c r="H6" s="37" t="s">
        <v>13</v>
      </c>
      <c r="I6" s="37" t="s">
        <v>14</v>
      </c>
      <c r="J6" s="10"/>
      <c r="K6" s="10"/>
      <c r="L6" s="39" t="s">
        <v>15</v>
      </c>
      <c r="M6" s="39" t="s">
        <v>16</v>
      </c>
      <c r="N6" s="37" t="s">
        <v>17</v>
      </c>
      <c r="O6" s="10"/>
      <c r="P6" s="37" t="s">
        <v>4</v>
      </c>
      <c r="Q6" s="40" t="str">
        <f>IF(COUNTIF(H8,"*vale*"),MID(#REF!,5,70),"")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0" customHeight="1">
      <c r="A7" s="41" t="s">
        <v>18</v>
      </c>
      <c r="B7" s="42"/>
      <c r="C7" s="43"/>
      <c r="D7" s="44"/>
      <c r="E7" s="45">
        <v>139865.3</v>
      </c>
      <c r="F7" s="46"/>
      <c r="G7" s="47"/>
      <c r="H7" s="48"/>
      <c r="I7" s="49"/>
      <c r="J7" s="49"/>
      <c r="K7" s="50"/>
      <c r="L7" s="51"/>
      <c r="M7" s="52"/>
      <c r="N7" s="53"/>
      <c r="O7" s="54"/>
      <c r="P7" s="55"/>
      <c r="Q7" s="40"/>
      <c r="R7" s="56" t="s">
        <v>19</v>
      </c>
      <c r="S7" s="57"/>
      <c r="T7" s="57"/>
      <c r="U7" s="57"/>
      <c r="V7" s="57"/>
      <c r="W7" s="57"/>
      <c r="X7" s="57"/>
      <c r="Y7" s="57"/>
      <c r="Z7" s="57"/>
      <c r="AA7" s="57"/>
    </row>
    <row r="8" ht="12.0" customHeight="1">
      <c r="A8" s="58"/>
      <c r="B8" s="42"/>
      <c r="C8" s="43"/>
      <c r="D8" s="44"/>
      <c r="E8" s="59"/>
      <c r="F8" s="60"/>
      <c r="G8" s="61"/>
      <c r="H8" s="62"/>
      <c r="I8" s="63"/>
      <c r="J8" s="49"/>
      <c r="K8" s="50"/>
      <c r="L8" s="51"/>
      <c r="M8" s="52"/>
      <c r="N8" s="53"/>
      <c r="O8" s="54"/>
      <c r="P8" s="55" t="str">
        <f t="shared" ref="P8:P20" si="2">IF(COUNTIF(H8,"*vale*"),I8,"")</f>
        <v/>
      </c>
      <c r="Q8" s="40" t="str">
        <f t="shared" ref="Q8:Q20" si="3">IF(COUNTIF(H8,"*vale*"),MID(H8,5,70),"")</f>
        <v/>
      </c>
      <c r="R8" s="57"/>
      <c r="S8" s="57"/>
      <c r="T8" s="57"/>
      <c r="U8" s="57"/>
      <c r="V8" s="57"/>
      <c r="W8" s="57"/>
      <c r="X8" s="57"/>
      <c r="Y8" s="57"/>
      <c r="Z8" s="57"/>
      <c r="AA8" s="57"/>
    </row>
    <row r="9" ht="12.0" customHeight="1">
      <c r="A9" s="64"/>
      <c r="B9" s="65"/>
      <c r="C9" s="43"/>
      <c r="D9" s="66"/>
      <c r="E9" s="67"/>
      <c r="F9" s="60"/>
      <c r="G9" s="68"/>
      <c r="H9" s="69"/>
      <c r="I9" s="70"/>
      <c r="J9" s="50"/>
      <c r="K9" s="49"/>
      <c r="L9" s="71"/>
      <c r="M9" s="72"/>
      <c r="N9" s="54"/>
      <c r="O9" s="54"/>
      <c r="P9" s="55" t="str">
        <f t="shared" si="2"/>
        <v/>
      </c>
      <c r="Q9" s="40" t="str">
        <f t="shared" si="3"/>
        <v/>
      </c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ht="12.0" customHeight="1">
      <c r="A10" s="64"/>
      <c r="B10" s="73"/>
      <c r="C10" s="74"/>
      <c r="D10" s="75"/>
      <c r="E10" s="67"/>
      <c r="F10" s="60"/>
      <c r="G10" s="76"/>
      <c r="H10" s="69"/>
      <c r="I10" s="70"/>
      <c r="J10" s="50"/>
      <c r="K10" s="49"/>
      <c r="L10" s="77"/>
      <c r="M10" s="72"/>
      <c r="N10" s="53"/>
      <c r="O10" s="54"/>
      <c r="P10" s="55" t="str">
        <f t="shared" si="2"/>
        <v/>
      </c>
      <c r="Q10" s="40" t="str">
        <f t="shared" si="3"/>
        <v/>
      </c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ht="12.0" customHeight="1">
      <c r="A11" s="64"/>
      <c r="B11" s="73"/>
      <c r="C11" s="74"/>
      <c r="D11" s="49"/>
      <c r="E11" s="67"/>
      <c r="F11" s="60"/>
      <c r="G11" s="76"/>
      <c r="H11" s="69"/>
      <c r="I11" s="70"/>
      <c r="J11" s="50"/>
      <c r="K11" s="49"/>
      <c r="L11" s="71"/>
      <c r="M11" s="72"/>
      <c r="N11" s="54"/>
      <c r="O11" s="54"/>
      <c r="P11" s="55" t="str">
        <f t="shared" si="2"/>
        <v/>
      </c>
      <c r="Q11" s="40" t="str">
        <f t="shared" si="3"/>
        <v/>
      </c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ht="12.0" customHeight="1">
      <c r="A12" s="64"/>
      <c r="B12" s="73"/>
      <c r="C12" s="74"/>
      <c r="D12" s="49"/>
      <c r="E12" s="67"/>
      <c r="F12" s="60"/>
      <c r="G12" s="78"/>
      <c r="H12" s="79"/>
      <c r="I12" s="80"/>
      <c r="J12" s="50"/>
      <c r="K12" s="49"/>
      <c r="L12" s="71"/>
      <c r="M12" s="72"/>
      <c r="N12" s="54"/>
      <c r="O12" s="54"/>
      <c r="P12" s="55" t="str">
        <f t="shared" si="2"/>
        <v/>
      </c>
      <c r="Q12" s="40" t="str">
        <f t="shared" si="3"/>
        <v/>
      </c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ht="12.0" customHeight="1">
      <c r="A13" s="64"/>
      <c r="B13" s="73"/>
      <c r="C13" s="74"/>
      <c r="D13" s="49"/>
      <c r="E13" s="67"/>
      <c r="F13" s="60"/>
      <c r="G13" s="78"/>
      <c r="H13" s="79"/>
      <c r="I13" s="80"/>
      <c r="J13" s="50"/>
      <c r="K13" s="49"/>
      <c r="L13" s="71"/>
      <c r="M13" s="72"/>
      <c r="N13" s="54"/>
      <c r="O13" s="54"/>
      <c r="P13" s="55" t="str">
        <f t="shared" si="2"/>
        <v/>
      </c>
      <c r="Q13" s="40" t="str">
        <f t="shared" si="3"/>
        <v/>
      </c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ht="12.0" customHeight="1">
      <c r="A14" s="64"/>
      <c r="B14" s="73"/>
      <c r="C14" s="74"/>
      <c r="D14" s="49"/>
      <c r="E14" s="67"/>
      <c r="F14" s="60"/>
      <c r="G14" s="81">
        <v>45414.0</v>
      </c>
      <c r="H14" s="79" t="s">
        <v>20</v>
      </c>
      <c r="I14" s="80">
        <v>10000.0</v>
      </c>
      <c r="J14" s="50"/>
      <c r="K14" s="49"/>
      <c r="L14" s="71"/>
      <c r="M14" s="72"/>
      <c r="N14" s="54"/>
      <c r="O14" s="54"/>
      <c r="P14" s="55">
        <f t="shared" si="2"/>
        <v>10000</v>
      </c>
      <c r="Q14" s="40" t="str">
        <f t="shared" si="3"/>
        <v> andres hume</v>
      </c>
      <c r="R14" s="56" t="s">
        <v>21</v>
      </c>
      <c r="S14" s="57"/>
      <c r="T14" s="57"/>
      <c r="U14" s="57"/>
      <c r="V14" s="57"/>
      <c r="W14" s="57"/>
      <c r="X14" s="57"/>
      <c r="Y14" s="57"/>
      <c r="Z14" s="57"/>
      <c r="AA14" s="57"/>
    </row>
    <row r="15" ht="12.0" customHeight="1">
      <c r="A15" s="82"/>
      <c r="B15" s="83"/>
      <c r="C15" s="84"/>
      <c r="D15" s="85"/>
      <c r="E15" s="67"/>
      <c r="F15" s="60"/>
      <c r="G15" s="86"/>
      <c r="H15" s="62" t="s">
        <v>22</v>
      </c>
      <c r="I15" s="63">
        <v>10000.0</v>
      </c>
      <c r="J15" s="50"/>
      <c r="K15" s="49"/>
      <c r="L15" s="71"/>
      <c r="M15" s="72"/>
      <c r="N15" s="54"/>
      <c r="O15" s="54"/>
      <c r="P15" s="55">
        <f t="shared" si="2"/>
        <v>10000</v>
      </c>
      <c r="Q15" s="40" t="str">
        <f t="shared" si="3"/>
        <v> eder gonzalez</v>
      </c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ht="12.0" customHeight="1">
      <c r="A16" s="87"/>
      <c r="B16" s="88"/>
      <c r="C16" s="89"/>
      <c r="D16" s="90"/>
      <c r="E16" s="91"/>
      <c r="F16" s="60"/>
      <c r="G16" s="92">
        <v>45415.0</v>
      </c>
      <c r="H16" s="69" t="s">
        <v>23</v>
      </c>
      <c r="I16" s="70">
        <v>23800.0</v>
      </c>
      <c r="J16" s="50"/>
      <c r="K16" s="49"/>
      <c r="L16" s="71"/>
      <c r="M16" s="72"/>
      <c r="N16" s="54"/>
      <c r="O16" s="54"/>
      <c r="P16" s="55" t="str">
        <f t="shared" si="2"/>
        <v/>
      </c>
      <c r="Q16" s="40" t="str">
        <f t="shared" si="3"/>
        <v/>
      </c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ht="12.0" customHeight="1">
      <c r="A17" s="93">
        <v>45414.0</v>
      </c>
      <c r="B17" s="73">
        <v>263500.0</v>
      </c>
      <c r="C17" s="94">
        <v>179600.0</v>
      </c>
      <c r="D17" s="75">
        <v>298200.0</v>
      </c>
      <c r="E17" s="95">
        <f t="shared" ref="E17:E59" si="4">B17+C17-D17</f>
        <v>144900</v>
      </c>
      <c r="F17" s="60"/>
      <c r="G17" s="61">
        <v>45416.0</v>
      </c>
      <c r="H17" s="62" t="s">
        <v>24</v>
      </c>
      <c r="I17" s="63">
        <v>28000.0</v>
      </c>
      <c r="J17" s="96"/>
      <c r="K17" s="49"/>
      <c r="L17" s="71"/>
      <c r="M17" s="97"/>
      <c r="N17" s="54"/>
      <c r="O17" s="54"/>
      <c r="P17" s="55" t="str">
        <f t="shared" si="2"/>
        <v/>
      </c>
      <c r="Q17" s="40" t="str">
        <f t="shared" si="3"/>
        <v/>
      </c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ht="12.0" customHeight="1">
      <c r="A18" s="93">
        <v>45415.0</v>
      </c>
      <c r="B18" s="73">
        <v>185800.0</v>
      </c>
      <c r="C18" s="94">
        <v>226100.0</v>
      </c>
      <c r="D18" s="75">
        <v>239400.0</v>
      </c>
      <c r="E18" s="95">
        <f t="shared" si="4"/>
        <v>172500</v>
      </c>
      <c r="F18" s="60"/>
      <c r="G18" s="68">
        <v>45417.0</v>
      </c>
      <c r="H18" s="69" t="s">
        <v>25</v>
      </c>
      <c r="I18" s="70">
        <v>400.0</v>
      </c>
      <c r="J18" s="50"/>
      <c r="K18" s="49"/>
      <c r="L18" s="71"/>
      <c r="M18" s="72"/>
      <c r="N18" s="54"/>
      <c r="O18" s="54"/>
      <c r="P18" s="55" t="str">
        <f t="shared" si="2"/>
        <v/>
      </c>
      <c r="Q18" s="40" t="str">
        <f t="shared" si="3"/>
        <v/>
      </c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ht="12.0" customHeight="1">
      <c r="A19" s="98">
        <v>45416.0</v>
      </c>
      <c r="B19" s="83">
        <v>311200.0</v>
      </c>
      <c r="C19" s="99">
        <v>109400.0</v>
      </c>
      <c r="D19" s="85">
        <v>322700.0</v>
      </c>
      <c r="E19" s="95">
        <f t="shared" si="4"/>
        <v>97900</v>
      </c>
      <c r="F19" s="60"/>
      <c r="G19" s="76"/>
      <c r="H19" s="69" t="s">
        <v>25</v>
      </c>
      <c r="I19" s="70">
        <v>200.0</v>
      </c>
      <c r="J19" s="50"/>
      <c r="K19" s="49"/>
      <c r="L19" s="71"/>
      <c r="M19" s="72"/>
      <c r="N19" s="54"/>
      <c r="O19" s="54"/>
      <c r="P19" s="55" t="str">
        <f t="shared" si="2"/>
        <v/>
      </c>
      <c r="Q19" s="40" t="str">
        <f t="shared" si="3"/>
        <v/>
      </c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ht="12.0" customHeight="1">
      <c r="A20" s="93">
        <v>45417.0</v>
      </c>
      <c r="B20" s="83">
        <v>272100.0</v>
      </c>
      <c r="C20" s="99">
        <v>143100.0</v>
      </c>
      <c r="D20" s="85">
        <v>317800.0</v>
      </c>
      <c r="E20" s="95">
        <f t="shared" si="4"/>
        <v>97400</v>
      </c>
      <c r="F20" s="60"/>
      <c r="G20" s="76"/>
      <c r="H20" s="69" t="s">
        <v>26</v>
      </c>
      <c r="I20" s="70">
        <v>6000.0</v>
      </c>
      <c r="J20" s="50"/>
      <c r="K20" s="49"/>
      <c r="L20" s="71"/>
      <c r="M20" s="72"/>
      <c r="N20" s="54"/>
      <c r="O20" s="54"/>
      <c r="P20" s="55" t="str">
        <f t="shared" si="2"/>
        <v/>
      </c>
      <c r="Q20" s="40" t="str">
        <f t="shared" si="3"/>
        <v/>
      </c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ht="12.0" customHeight="1">
      <c r="A21" s="100">
        <v>45418.0</v>
      </c>
      <c r="B21" s="83">
        <v>283800.0</v>
      </c>
      <c r="C21" s="99">
        <v>69600.0</v>
      </c>
      <c r="D21" s="85">
        <v>300300.0</v>
      </c>
      <c r="E21" s="95">
        <f t="shared" si="4"/>
        <v>53100</v>
      </c>
      <c r="F21" s="60"/>
      <c r="G21" s="78"/>
      <c r="H21" s="79" t="s">
        <v>27</v>
      </c>
      <c r="I21" s="80">
        <v>1000.0</v>
      </c>
      <c r="J21" s="50"/>
      <c r="K21" s="49"/>
      <c r="L21" s="71"/>
      <c r="M21" s="72"/>
      <c r="N21" s="54"/>
      <c r="O21" s="54"/>
      <c r="P21" s="55"/>
      <c r="Q21" s="40"/>
      <c r="R21" s="57"/>
      <c r="S21" s="57"/>
      <c r="T21" s="57"/>
      <c r="U21" s="57"/>
      <c r="V21" s="57"/>
      <c r="W21" s="57"/>
      <c r="X21" s="57"/>
      <c r="Y21" s="57"/>
      <c r="Z21" s="57"/>
      <c r="AA21" s="57"/>
    </row>
    <row r="22" ht="12.0" customHeight="1">
      <c r="A22" s="100">
        <v>45419.0</v>
      </c>
      <c r="B22" s="83">
        <v>233300.0</v>
      </c>
      <c r="C22" s="99">
        <v>243700.0</v>
      </c>
      <c r="D22" s="85">
        <v>300800.0</v>
      </c>
      <c r="E22" s="95">
        <f t="shared" si="4"/>
        <v>176200</v>
      </c>
      <c r="F22" s="60"/>
      <c r="G22" s="78">
        <v>45418.0</v>
      </c>
      <c r="H22" s="79" t="s">
        <v>28</v>
      </c>
      <c r="I22" s="80">
        <v>54740.0</v>
      </c>
      <c r="J22" s="50"/>
      <c r="K22" s="49"/>
      <c r="L22" s="71"/>
      <c r="M22" s="72"/>
      <c r="N22" s="54"/>
      <c r="O22" s="54"/>
      <c r="P22" s="55" t="str">
        <f t="shared" ref="P22:P28" si="5">IF(COUNTIF(H22,"*vale*"),I22,"")</f>
        <v/>
      </c>
      <c r="Q22" s="40" t="str">
        <f t="shared" ref="Q22:Q28" si="6">IF(COUNTIF(H22,"*vale*"),MID(H22,5,70),"")</f>
        <v/>
      </c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ht="12.0" customHeight="1">
      <c r="A23" s="93">
        <v>45420.0</v>
      </c>
      <c r="B23" s="83">
        <v>285600.0</v>
      </c>
      <c r="C23" s="99">
        <v>132300.0</v>
      </c>
      <c r="D23" s="85">
        <v>307800.0</v>
      </c>
      <c r="E23" s="95">
        <f t="shared" si="4"/>
        <v>110100</v>
      </c>
      <c r="F23" s="60"/>
      <c r="G23" s="78">
        <v>45419.0</v>
      </c>
      <c r="H23" s="79" t="s">
        <v>29</v>
      </c>
      <c r="I23" s="80">
        <v>84670.0</v>
      </c>
      <c r="J23" s="50"/>
      <c r="K23" s="49"/>
      <c r="L23" s="77"/>
      <c r="M23" s="72"/>
      <c r="N23" s="54"/>
      <c r="O23" s="54"/>
      <c r="P23" s="55" t="str">
        <f t="shared" si="5"/>
        <v/>
      </c>
      <c r="Q23" s="40" t="str">
        <f t="shared" si="6"/>
        <v/>
      </c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 ht="12.0" customHeight="1">
      <c r="A24" s="100">
        <v>45421.0</v>
      </c>
      <c r="B24" s="83">
        <v>414300.0</v>
      </c>
      <c r="C24" s="99">
        <v>51300.0</v>
      </c>
      <c r="D24" s="85">
        <v>391100.0</v>
      </c>
      <c r="E24" s="95">
        <f t="shared" si="4"/>
        <v>74500</v>
      </c>
      <c r="F24" s="60"/>
      <c r="G24" s="78">
        <v>45418.0</v>
      </c>
      <c r="H24" s="79" t="s">
        <v>30</v>
      </c>
      <c r="I24" s="80">
        <v>18000.0</v>
      </c>
      <c r="J24" s="50"/>
      <c r="K24" s="49"/>
      <c r="L24" s="71"/>
      <c r="M24" s="72"/>
      <c r="N24" s="54"/>
      <c r="O24" s="54"/>
      <c r="P24" s="55" t="str">
        <f t="shared" si="5"/>
        <v/>
      </c>
      <c r="Q24" s="40" t="str">
        <f t="shared" si="6"/>
        <v/>
      </c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ht="12.0" customHeight="1">
      <c r="A25" s="93">
        <v>45422.0</v>
      </c>
      <c r="B25" s="83">
        <v>398000.0</v>
      </c>
      <c r="C25" s="99">
        <v>124500.0</v>
      </c>
      <c r="D25" s="85">
        <v>421800.0</v>
      </c>
      <c r="E25" s="95">
        <f t="shared" si="4"/>
        <v>100700</v>
      </c>
      <c r="F25" s="60"/>
      <c r="G25" s="86"/>
      <c r="H25" s="62" t="s">
        <v>31</v>
      </c>
      <c r="I25" s="63">
        <v>4000.0</v>
      </c>
      <c r="J25" s="101"/>
      <c r="K25" s="102"/>
      <c r="L25" s="71"/>
      <c r="M25" s="72"/>
      <c r="N25" s="54"/>
      <c r="O25" s="54"/>
      <c r="P25" s="55" t="str">
        <f t="shared" si="5"/>
        <v/>
      </c>
      <c r="Q25" s="40" t="str">
        <f t="shared" si="6"/>
        <v/>
      </c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ht="12.0" customHeight="1">
      <c r="A26" s="93">
        <v>45423.0</v>
      </c>
      <c r="B26" s="83">
        <v>434500.0</v>
      </c>
      <c r="C26" s="99">
        <v>208800.0</v>
      </c>
      <c r="D26" s="85">
        <v>526900.0</v>
      </c>
      <c r="E26" s="95">
        <f t="shared" si="4"/>
        <v>116400</v>
      </c>
      <c r="F26" s="60"/>
      <c r="G26" s="78">
        <v>45419.0</v>
      </c>
      <c r="H26" s="79" t="s">
        <v>32</v>
      </c>
      <c r="I26" s="80">
        <v>7000.0</v>
      </c>
      <c r="J26" s="50"/>
      <c r="K26" s="49"/>
      <c r="L26" s="71"/>
      <c r="M26" s="72"/>
      <c r="N26" s="54"/>
      <c r="O26" s="54"/>
      <c r="P26" s="55" t="str">
        <f t="shared" si="5"/>
        <v/>
      </c>
      <c r="Q26" s="40" t="str">
        <f t="shared" si="6"/>
        <v/>
      </c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ht="12.0" customHeight="1">
      <c r="A27" s="93">
        <v>45424.0</v>
      </c>
      <c r="B27" s="83">
        <v>254000.0</v>
      </c>
      <c r="C27" s="99">
        <v>144300.0</v>
      </c>
      <c r="D27" s="85">
        <v>298700.0</v>
      </c>
      <c r="E27" s="95">
        <f t="shared" si="4"/>
        <v>99600</v>
      </c>
      <c r="F27" s="60"/>
      <c r="G27" s="81"/>
      <c r="H27" s="79" t="s">
        <v>33</v>
      </c>
      <c r="I27" s="80">
        <v>5400.0</v>
      </c>
      <c r="J27" s="101"/>
      <c r="K27" s="49"/>
      <c r="L27" s="71"/>
      <c r="M27" s="72"/>
      <c r="N27" s="54"/>
      <c r="O27" s="54"/>
      <c r="P27" s="55" t="str">
        <f t="shared" si="5"/>
        <v/>
      </c>
      <c r="Q27" s="40" t="str">
        <f t="shared" si="6"/>
        <v/>
      </c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ht="12.0" customHeight="1">
      <c r="A28" s="93">
        <v>45425.0</v>
      </c>
      <c r="B28" s="83">
        <v>374800.0</v>
      </c>
      <c r="C28" s="99">
        <v>163500.0</v>
      </c>
      <c r="D28" s="85">
        <v>436700.0</v>
      </c>
      <c r="E28" s="95">
        <f t="shared" si="4"/>
        <v>101600</v>
      </c>
      <c r="F28" s="60"/>
      <c r="G28" s="86"/>
      <c r="H28" s="62" t="s">
        <v>26</v>
      </c>
      <c r="I28" s="63">
        <v>6000.0</v>
      </c>
      <c r="J28" s="101"/>
      <c r="K28" s="102"/>
      <c r="L28" s="103"/>
      <c r="M28" s="72"/>
      <c r="N28" s="54"/>
      <c r="O28" s="54"/>
      <c r="P28" s="55" t="str">
        <f t="shared" si="5"/>
        <v/>
      </c>
      <c r="Q28" s="40" t="str">
        <f t="shared" si="6"/>
        <v/>
      </c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 ht="12.0" customHeight="1">
      <c r="A29" s="93">
        <v>45426.0</v>
      </c>
      <c r="B29" s="83">
        <v>381000.0</v>
      </c>
      <c r="C29" s="99">
        <v>160300.0</v>
      </c>
      <c r="D29" s="85">
        <v>385900.0</v>
      </c>
      <c r="E29" s="95">
        <f t="shared" si="4"/>
        <v>155400</v>
      </c>
      <c r="F29" s="60"/>
      <c r="G29" s="78"/>
      <c r="H29" s="104" t="s">
        <v>25</v>
      </c>
      <c r="I29" s="105">
        <v>1500.0</v>
      </c>
      <c r="J29" s="101"/>
      <c r="K29" s="106"/>
      <c r="L29" s="71"/>
      <c r="M29" s="72"/>
      <c r="N29" s="54"/>
      <c r="O29" s="54"/>
      <c r="P29" s="55"/>
      <c r="Q29" s="40"/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 ht="12.0" customHeight="1">
      <c r="A30" s="100">
        <v>45427.0</v>
      </c>
      <c r="B30" s="83">
        <v>290500.0</v>
      </c>
      <c r="C30" s="99">
        <v>112900.0</v>
      </c>
      <c r="D30" s="85">
        <v>317300.0</v>
      </c>
      <c r="E30" s="95">
        <f t="shared" si="4"/>
        <v>86100</v>
      </c>
      <c r="F30" s="60"/>
      <c r="G30" s="107"/>
      <c r="H30" s="79" t="s">
        <v>34</v>
      </c>
      <c r="I30" s="80">
        <v>2000.0</v>
      </c>
      <c r="J30" s="101"/>
      <c r="K30" s="102"/>
      <c r="L30" s="77"/>
      <c r="M30" s="72"/>
      <c r="N30" s="54"/>
      <c r="O30" s="54"/>
      <c r="P30" s="55" t="str">
        <f t="shared" ref="P30:P46" si="7">IF(COUNTIF(H30,"*vale*"),I30,"")</f>
        <v/>
      </c>
      <c r="Q30" s="40" t="str">
        <f t="shared" ref="Q30:Q46" si="8">IF(COUNTIF(H30,"*vale*"),MID(H30,5,70),"")</f>
        <v/>
      </c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 ht="12.0" customHeight="1">
      <c r="A31" s="93">
        <v>45428.0</v>
      </c>
      <c r="B31" s="108">
        <v>201400.0</v>
      </c>
      <c r="C31" s="109">
        <v>124700.0</v>
      </c>
      <c r="D31" s="110">
        <v>225600.0</v>
      </c>
      <c r="E31" s="95">
        <f t="shared" si="4"/>
        <v>100500</v>
      </c>
      <c r="F31" s="60"/>
      <c r="G31" s="78">
        <v>45420.0</v>
      </c>
      <c r="H31" s="79" t="s">
        <v>28</v>
      </c>
      <c r="I31" s="80">
        <v>65550.0</v>
      </c>
      <c r="J31" s="101"/>
      <c r="K31" s="49"/>
      <c r="L31" s="77"/>
      <c r="M31" s="72"/>
      <c r="N31" s="54"/>
      <c r="O31" s="54"/>
      <c r="P31" s="55" t="str">
        <f t="shared" si="7"/>
        <v/>
      </c>
      <c r="Q31" s="40" t="str">
        <f t="shared" si="8"/>
        <v/>
      </c>
      <c r="R31" s="57"/>
      <c r="S31" s="57"/>
      <c r="T31" s="57"/>
      <c r="U31" s="57"/>
      <c r="V31" s="57"/>
      <c r="W31" s="57"/>
      <c r="X31" s="57"/>
      <c r="Y31" s="57"/>
      <c r="Z31" s="57"/>
      <c r="AA31" s="57"/>
    </row>
    <row r="32" ht="12.0" customHeight="1">
      <c r="A32" s="111">
        <v>45429.0</v>
      </c>
      <c r="B32" s="108">
        <v>311000.0</v>
      </c>
      <c r="C32" s="109">
        <v>172300.0</v>
      </c>
      <c r="D32" s="110">
        <v>348000.0</v>
      </c>
      <c r="E32" s="95">
        <f t="shared" si="4"/>
        <v>135300</v>
      </c>
      <c r="F32" s="60"/>
      <c r="G32" s="78">
        <v>45420.0</v>
      </c>
      <c r="H32" s="79" t="s">
        <v>25</v>
      </c>
      <c r="I32" s="80">
        <v>500.0</v>
      </c>
      <c r="J32" s="101"/>
      <c r="K32" s="112"/>
      <c r="L32" s="71"/>
      <c r="M32" s="72"/>
      <c r="N32" s="54"/>
      <c r="O32" s="54"/>
      <c r="P32" s="55" t="str">
        <f t="shared" si="7"/>
        <v/>
      </c>
      <c r="Q32" s="40" t="str">
        <f t="shared" si="8"/>
        <v/>
      </c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 ht="12.0" customHeight="1">
      <c r="A33" s="98">
        <v>45430.0</v>
      </c>
      <c r="B33" s="108">
        <v>401500.0</v>
      </c>
      <c r="C33" s="109">
        <v>157000.0</v>
      </c>
      <c r="D33" s="110">
        <v>411100.0</v>
      </c>
      <c r="E33" s="95">
        <f t="shared" si="4"/>
        <v>147400</v>
      </c>
      <c r="F33" s="113" t="s">
        <v>35</v>
      </c>
      <c r="G33" s="107"/>
      <c r="H33" s="79" t="s">
        <v>36</v>
      </c>
      <c r="I33" s="80">
        <v>6000.0</v>
      </c>
      <c r="J33" s="101"/>
      <c r="K33" s="114"/>
      <c r="L33" s="71"/>
      <c r="M33" s="72"/>
      <c r="N33" s="54"/>
      <c r="O33" s="54"/>
      <c r="P33" s="55" t="str">
        <f t="shared" si="7"/>
        <v/>
      </c>
      <c r="Q33" s="40" t="str">
        <f t="shared" si="8"/>
        <v/>
      </c>
      <c r="R33" s="57"/>
      <c r="S33" s="57"/>
      <c r="T33" s="57"/>
      <c r="U33" s="57"/>
      <c r="V33" s="57"/>
      <c r="W33" s="57"/>
      <c r="X33" s="57"/>
      <c r="Y33" s="57"/>
      <c r="Z33" s="57"/>
      <c r="AA33" s="57"/>
    </row>
    <row r="34" ht="12.0" customHeight="1">
      <c r="A34" s="98">
        <v>45431.0</v>
      </c>
      <c r="B34" s="108">
        <v>285700.0</v>
      </c>
      <c r="C34" s="109">
        <v>253300.0</v>
      </c>
      <c r="D34" s="110">
        <v>406600.0</v>
      </c>
      <c r="E34" s="95">
        <f t="shared" si="4"/>
        <v>132400</v>
      </c>
      <c r="F34" s="60"/>
      <c r="G34" s="78"/>
      <c r="H34" s="79" t="s">
        <v>37</v>
      </c>
      <c r="I34" s="80">
        <v>400.0</v>
      </c>
      <c r="J34" s="101"/>
      <c r="K34" s="114"/>
      <c r="L34" s="71"/>
      <c r="M34" s="115"/>
      <c r="N34" s="54"/>
      <c r="O34" s="54"/>
      <c r="P34" s="55" t="str">
        <f t="shared" si="7"/>
        <v/>
      </c>
      <c r="Q34" s="40" t="str">
        <f t="shared" si="8"/>
        <v/>
      </c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ht="12.0" customHeight="1">
      <c r="A35" s="116">
        <v>45432.0</v>
      </c>
      <c r="B35" s="108">
        <v>129500.0</v>
      </c>
      <c r="C35" s="109">
        <v>123700.0</v>
      </c>
      <c r="D35" s="110">
        <v>153100.0</v>
      </c>
      <c r="E35" s="95">
        <f t="shared" si="4"/>
        <v>100100</v>
      </c>
      <c r="F35" s="60"/>
      <c r="G35" s="78"/>
      <c r="H35" s="79" t="s">
        <v>22</v>
      </c>
      <c r="I35" s="80">
        <v>5000.0</v>
      </c>
      <c r="J35" s="101"/>
      <c r="K35" s="49"/>
      <c r="L35" s="71"/>
      <c r="M35" s="115"/>
      <c r="N35" s="54"/>
      <c r="O35" s="54"/>
      <c r="P35" s="55">
        <f t="shared" si="7"/>
        <v>5000</v>
      </c>
      <c r="Q35" s="40" t="str">
        <f t="shared" si="8"/>
        <v> eder gonzalez</v>
      </c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ht="12.0" customHeight="1">
      <c r="A36" s="100">
        <v>45433.0</v>
      </c>
      <c r="B36" s="108">
        <v>312100.0</v>
      </c>
      <c r="C36" s="109">
        <v>65900.0</v>
      </c>
      <c r="D36" s="110">
        <v>308700.0</v>
      </c>
      <c r="E36" s="95">
        <f t="shared" si="4"/>
        <v>69300</v>
      </c>
      <c r="F36" s="60"/>
      <c r="G36" s="117">
        <v>45421.0</v>
      </c>
      <c r="H36" s="62" t="s">
        <v>38</v>
      </c>
      <c r="I36" s="63">
        <v>73000.0</v>
      </c>
      <c r="J36" s="101"/>
      <c r="K36" s="102"/>
      <c r="L36" s="71"/>
      <c r="M36" s="115"/>
      <c r="N36" s="54"/>
      <c r="O36" s="54"/>
      <c r="P36" s="55" t="str">
        <f t="shared" si="7"/>
        <v/>
      </c>
      <c r="Q36" s="40" t="str">
        <f t="shared" si="8"/>
        <v/>
      </c>
      <c r="R36" s="57"/>
      <c r="S36" s="57"/>
      <c r="T36" s="57"/>
      <c r="U36" s="57"/>
      <c r="V36" s="57"/>
      <c r="W36" s="57"/>
      <c r="X36" s="57"/>
      <c r="Y36" s="57"/>
      <c r="Z36" s="57"/>
      <c r="AA36" s="57"/>
    </row>
    <row r="37" ht="12.0" customHeight="1">
      <c r="A37" s="118">
        <v>45434.0</v>
      </c>
      <c r="B37" s="108">
        <v>244500.0</v>
      </c>
      <c r="C37" s="109">
        <v>160800.0</v>
      </c>
      <c r="D37" s="119">
        <v>267400.0</v>
      </c>
      <c r="E37" s="95">
        <f t="shared" si="4"/>
        <v>137900</v>
      </c>
      <c r="F37" s="60"/>
      <c r="G37" s="107">
        <v>45421.0</v>
      </c>
      <c r="H37" s="79" t="s">
        <v>39</v>
      </c>
      <c r="I37" s="80">
        <v>12500.0</v>
      </c>
      <c r="J37" s="101"/>
      <c r="K37" s="114"/>
      <c r="L37" s="71"/>
      <c r="M37" s="115"/>
      <c r="N37" s="54"/>
      <c r="O37" s="54"/>
      <c r="P37" s="55" t="str">
        <f t="shared" si="7"/>
        <v/>
      </c>
      <c r="Q37" s="40" t="str">
        <f t="shared" si="8"/>
        <v/>
      </c>
      <c r="R37" s="57"/>
      <c r="S37" s="57"/>
      <c r="T37" s="57"/>
      <c r="U37" s="57"/>
      <c r="V37" s="57"/>
      <c r="W37" s="57"/>
      <c r="X37" s="57"/>
      <c r="Y37" s="57"/>
      <c r="Z37" s="57"/>
      <c r="AA37" s="57"/>
    </row>
    <row r="38" ht="12.0" customHeight="1">
      <c r="A38" s="98">
        <v>45435.0</v>
      </c>
      <c r="B38" s="108">
        <v>253400.0</v>
      </c>
      <c r="C38" s="109">
        <v>164200.0</v>
      </c>
      <c r="D38" s="119">
        <v>325300.0</v>
      </c>
      <c r="E38" s="95">
        <f t="shared" si="4"/>
        <v>92300</v>
      </c>
      <c r="F38" s="60"/>
      <c r="G38" s="120"/>
      <c r="H38" s="79" t="s">
        <v>40</v>
      </c>
      <c r="I38" s="80">
        <v>500.0</v>
      </c>
      <c r="J38" s="101"/>
      <c r="K38" s="49"/>
      <c r="L38" s="121"/>
      <c r="M38" s="115"/>
      <c r="N38" s="54"/>
      <c r="O38" s="54"/>
      <c r="P38" s="55" t="str">
        <f t="shared" si="7"/>
        <v/>
      </c>
      <c r="Q38" s="40" t="str">
        <f t="shared" si="8"/>
        <v/>
      </c>
      <c r="R38" s="57"/>
      <c r="S38" s="57"/>
      <c r="T38" s="57"/>
      <c r="U38" s="57"/>
      <c r="V38" s="57"/>
      <c r="W38" s="57"/>
      <c r="X38" s="57"/>
      <c r="Y38" s="57"/>
      <c r="Z38" s="57"/>
      <c r="AA38" s="57"/>
    </row>
    <row r="39" ht="12.0" customHeight="1">
      <c r="A39" s="122">
        <v>45436.0</v>
      </c>
      <c r="B39" s="108">
        <v>242300.0</v>
      </c>
      <c r="C39" s="99">
        <v>49000.0</v>
      </c>
      <c r="D39" s="119">
        <v>224700.0</v>
      </c>
      <c r="E39" s="95">
        <f t="shared" si="4"/>
        <v>66600</v>
      </c>
      <c r="F39" s="60"/>
      <c r="G39" s="123"/>
      <c r="H39" s="79" t="s">
        <v>36</v>
      </c>
      <c r="I39" s="124">
        <v>6000.0</v>
      </c>
      <c r="J39" s="125"/>
      <c r="K39" s="114"/>
      <c r="L39" s="71"/>
      <c r="M39" s="72"/>
      <c r="N39" s="54"/>
      <c r="O39" s="54"/>
      <c r="P39" s="55" t="str">
        <f t="shared" si="7"/>
        <v/>
      </c>
      <c r="Q39" s="40" t="str">
        <f t="shared" si="8"/>
        <v/>
      </c>
      <c r="R39" s="57"/>
      <c r="S39" s="57"/>
      <c r="T39" s="57"/>
      <c r="U39" s="57"/>
      <c r="V39" s="57"/>
      <c r="W39" s="57"/>
      <c r="X39" s="57"/>
      <c r="Y39" s="57"/>
      <c r="Z39" s="57"/>
      <c r="AA39" s="57"/>
    </row>
    <row r="40" ht="12.0" customHeight="1">
      <c r="A40" s="126">
        <v>45437.0</v>
      </c>
      <c r="B40" s="108">
        <v>355200.0</v>
      </c>
      <c r="C40" s="99">
        <v>119600.0</v>
      </c>
      <c r="D40" s="119">
        <v>394100.0</v>
      </c>
      <c r="E40" s="95">
        <f t="shared" si="4"/>
        <v>80700</v>
      </c>
      <c r="F40" s="60"/>
      <c r="G40" s="123"/>
      <c r="H40" s="62" t="s">
        <v>31</v>
      </c>
      <c r="I40" s="124">
        <v>6000.0</v>
      </c>
      <c r="J40" s="127"/>
      <c r="K40" s="106"/>
      <c r="L40" s="71"/>
      <c r="M40" s="115"/>
      <c r="N40" s="54"/>
      <c r="O40" s="54"/>
      <c r="P40" s="55" t="str">
        <f t="shared" si="7"/>
        <v/>
      </c>
      <c r="Q40" s="40" t="str">
        <f t="shared" si="8"/>
        <v/>
      </c>
      <c r="R40" s="57"/>
      <c r="S40" s="57"/>
      <c r="T40" s="57"/>
      <c r="U40" s="57"/>
      <c r="V40" s="57"/>
      <c r="W40" s="57"/>
      <c r="X40" s="57"/>
      <c r="Y40" s="57"/>
      <c r="Z40" s="57"/>
      <c r="AA40" s="57"/>
    </row>
    <row r="41" ht="12.0" customHeight="1">
      <c r="A41" s="128">
        <v>45438.0</v>
      </c>
      <c r="B41" s="108">
        <v>245000.0</v>
      </c>
      <c r="C41" s="109">
        <v>219200.0</v>
      </c>
      <c r="D41" s="119">
        <v>329600.0</v>
      </c>
      <c r="E41" s="95">
        <f t="shared" si="4"/>
        <v>134600</v>
      </c>
      <c r="F41" s="60"/>
      <c r="G41" s="123"/>
      <c r="H41" s="79" t="s">
        <v>41</v>
      </c>
      <c r="I41" s="124">
        <v>10000.0</v>
      </c>
      <c r="J41" s="125"/>
      <c r="K41" s="106"/>
      <c r="L41" s="71"/>
      <c r="M41" s="115"/>
      <c r="N41" s="54"/>
      <c r="O41" s="54"/>
      <c r="P41" s="55" t="str">
        <f t="shared" si="7"/>
        <v/>
      </c>
      <c r="Q41" s="40" t="str">
        <f t="shared" si="8"/>
        <v/>
      </c>
      <c r="R41" s="57"/>
      <c r="S41" s="57"/>
      <c r="T41" s="57"/>
      <c r="U41" s="57"/>
      <c r="V41" s="57"/>
      <c r="W41" s="57"/>
      <c r="X41" s="57"/>
      <c r="Y41" s="57"/>
      <c r="Z41" s="57"/>
      <c r="AA41" s="57"/>
    </row>
    <row r="42" ht="12.0" customHeight="1">
      <c r="A42" s="126">
        <v>45439.0</v>
      </c>
      <c r="B42" s="108">
        <v>173500.0</v>
      </c>
      <c r="C42" s="109">
        <v>138500.0</v>
      </c>
      <c r="D42" s="119">
        <v>218000.0</v>
      </c>
      <c r="E42" s="95">
        <f t="shared" si="4"/>
        <v>94000</v>
      </c>
      <c r="F42" s="60"/>
      <c r="G42" s="129"/>
      <c r="H42" s="79" t="s">
        <v>42</v>
      </c>
      <c r="I42" s="124">
        <v>3650.0</v>
      </c>
      <c r="J42" s="125"/>
      <c r="K42" s="106"/>
      <c r="L42" s="77"/>
      <c r="M42" s="115"/>
      <c r="N42" s="53"/>
      <c r="O42" s="54"/>
      <c r="P42" s="55" t="str">
        <f t="shared" si="7"/>
        <v/>
      </c>
      <c r="Q42" s="40" t="str">
        <f t="shared" si="8"/>
        <v/>
      </c>
      <c r="R42" s="57"/>
      <c r="S42" s="57"/>
      <c r="T42" s="57"/>
      <c r="U42" s="57"/>
      <c r="V42" s="57"/>
      <c r="W42" s="57"/>
      <c r="X42" s="57"/>
      <c r="Y42" s="57"/>
      <c r="Z42" s="57"/>
      <c r="AA42" s="57"/>
    </row>
    <row r="43" ht="12.0" customHeight="1">
      <c r="A43" s="128">
        <v>45440.0</v>
      </c>
      <c r="B43" s="108">
        <v>154200.0</v>
      </c>
      <c r="C43" s="109">
        <v>88900.0</v>
      </c>
      <c r="D43" s="119">
        <v>164700.0</v>
      </c>
      <c r="E43" s="95">
        <f t="shared" si="4"/>
        <v>78400</v>
      </c>
      <c r="F43" s="60"/>
      <c r="G43" s="130">
        <v>45422.0</v>
      </c>
      <c r="H43" s="79" t="s">
        <v>43</v>
      </c>
      <c r="I43" s="124">
        <v>600000.0</v>
      </c>
      <c r="J43" s="125"/>
      <c r="K43" s="106"/>
      <c r="L43" s="71"/>
      <c r="M43" s="115"/>
      <c r="N43" s="54"/>
      <c r="O43" s="54"/>
      <c r="P43" s="55" t="str">
        <f t="shared" si="7"/>
        <v/>
      </c>
      <c r="Q43" s="40" t="str">
        <f t="shared" si="8"/>
        <v/>
      </c>
      <c r="R43" s="57"/>
      <c r="S43" s="57"/>
      <c r="T43" s="57"/>
      <c r="U43" s="57"/>
      <c r="V43" s="57"/>
      <c r="W43" s="57"/>
      <c r="X43" s="57"/>
      <c r="Y43" s="57"/>
      <c r="Z43" s="57"/>
      <c r="AA43" s="57"/>
    </row>
    <row r="44" ht="12.0" customHeight="1">
      <c r="A44" s="126">
        <v>45441.0</v>
      </c>
      <c r="B44" s="108">
        <v>293400.0</v>
      </c>
      <c r="C44" s="109">
        <v>120700.0</v>
      </c>
      <c r="D44" s="119">
        <v>353400.0</v>
      </c>
      <c r="E44" s="95">
        <f t="shared" si="4"/>
        <v>60700</v>
      </c>
      <c r="F44" s="60"/>
      <c r="G44" s="123">
        <v>45422.0</v>
      </c>
      <c r="H44" s="79" t="s">
        <v>44</v>
      </c>
      <c r="I44" s="124">
        <v>200.0</v>
      </c>
      <c r="J44" s="125"/>
      <c r="K44" s="106"/>
      <c r="L44" s="71"/>
      <c r="M44" s="115"/>
      <c r="N44" s="54"/>
      <c r="O44" s="54"/>
      <c r="P44" s="55" t="str">
        <f t="shared" si="7"/>
        <v/>
      </c>
      <c r="Q44" s="40" t="str">
        <f t="shared" si="8"/>
        <v/>
      </c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 ht="12.0" customHeight="1">
      <c r="A45" s="126">
        <v>45442.0</v>
      </c>
      <c r="B45" s="108">
        <v>302100.0</v>
      </c>
      <c r="C45" s="109">
        <v>144600.0</v>
      </c>
      <c r="D45" s="119">
        <v>288300.0</v>
      </c>
      <c r="E45" s="95">
        <f t="shared" si="4"/>
        <v>158400</v>
      </c>
      <c r="F45" s="60"/>
      <c r="G45" s="123"/>
      <c r="H45" s="79" t="s">
        <v>45</v>
      </c>
      <c r="I45" s="124">
        <v>12000.0</v>
      </c>
      <c r="J45" s="125"/>
      <c r="K45" s="106"/>
      <c r="L45" s="71"/>
      <c r="M45" s="115"/>
      <c r="N45" s="54"/>
      <c r="O45" s="54"/>
      <c r="P45" s="55" t="str">
        <f t="shared" si="7"/>
        <v/>
      </c>
      <c r="Q45" s="40" t="str">
        <f t="shared" si="8"/>
        <v/>
      </c>
      <c r="R45" s="57"/>
      <c r="S45" s="57"/>
      <c r="T45" s="57"/>
      <c r="U45" s="57"/>
      <c r="V45" s="57"/>
      <c r="W45" s="57"/>
      <c r="X45" s="57"/>
      <c r="Y45" s="57"/>
      <c r="Z45" s="57"/>
      <c r="AA45" s="57"/>
    </row>
    <row r="46" ht="12.0" customHeight="1">
      <c r="A46" s="131"/>
      <c r="B46" s="108"/>
      <c r="C46" s="109"/>
      <c r="D46" s="119"/>
      <c r="E46" s="95">
        <f t="shared" si="4"/>
        <v>0</v>
      </c>
      <c r="F46" s="60"/>
      <c r="G46" s="123"/>
      <c r="H46" s="79" t="s">
        <v>46</v>
      </c>
      <c r="I46" s="124">
        <v>7000.0</v>
      </c>
      <c r="J46" s="125"/>
      <c r="K46" s="106"/>
      <c r="L46" s="71"/>
      <c r="M46" s="115"/>
      <c r="N46" s="132"/>
      <c r="O46" s="54"/>
      <c r="P46" s="55" t="str">
        <f t="shared" si="7"/>
        <v/>
      </c>
      <c r="Q46" s="40" t="str">
        <f t="shared" si="8"/>
        <v/>
      </c>
      <c r="R46" s="57"/>
      <c r="S46" s="57"/>
      <c r="T46" s="57"/>
      <c r="U46" s="57"/>
      <c r="V46" s="57"/>
      <c r="W46" s="57"/>
      <c r="X46" s="57"/>
      <c r="Y46" s="57"/>
      <c r="Z46" s="57"/>
      <c r="AA46" s="57"/>
    </row>
    <row r="47" ht="12.0" customHeight="1">
      <c r="A47" s="126"/>
      <c r="B47" s="108"/>
      <c r="C47" s="109"/>
      <c r="D47" s="119"/>
      <c r="E47" s="95">
        <f t="shared" si="4"/>
        <v>0</v>
      </c>
      <c r="F47" s="60"/>
      <c r="G47" s="123"/>
      <c r="H47" s="79" t="s">
        <v>47</v>
      </c>
      <c r="I47" s="124">
        <v>3500.0</v>
      </c>
      <c r="J47" s="125"/>
      <c r="K47" s="106"/>
      <c r="L47" s="71"/>
      <c r="M47" s="115"/>
      <c r="N47" s="54"/>
      <c r="O47" s="54"/>
      <c r="P47" s="55"/>
      <c r="Q47" s="40"/>
      <c r="R47" s="57"/>
      <c r="S47" s="57"/>
      <c r="T47" s="57"/>
      <c r="U47" s="57"/>
      <c r="V47" s="57"/>
      <c r="W47" s="57"/>
      <c r="X47" s="57"/>
      <c r="Y47" s="57"/>
      <c r="Z47" s="57"/>
      <c r="AA47" s="57"/>
    </row>
    <row r="48" ht="12.0" customHeight="1">
      <c r="A48" s="126"/>
      <c r="B48" s="108"/>
      <c r="C48" s="109"/>
      <c r="D48" s="119"/>
      <c r="E48" s="95">
        <f t="shared" si="4"/>
        <v>0</v>
      </c>
      <c r="F48" s="60"/>
      <c r="G48" s="123"/>
      <c r="H48" s="79" t="s">
        <v>28</v>
      </c>
      <c r="I48" s="124">
        <v>7900.0</v>
      </c>
      <c r="J48" s="125"/>
      <c r="K48" s="106"/>
      <c r="L48" s="71"/>
      <c r="M48" s="115"/>
      <c r="N48" s="54"/>
      <c r="O48" s="54"/>
      <c r="P48" s="55" t="str">
        <f t="shared" ref="P48:P59" si="9">IF(COUNTIF(H48,"*vale*"),I48,"")</f>
        <v/>
      </c>
      <c r="Q48" s="40" t="str">
        <f t="shared" ref="Q48:Q56" si="10">IF(COUNTIF(H48,"*vale*"),MID(H48,5,70),"")</f>
        <v/>
      </c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ht="12.0" customHeight="1">
      <c r="A49" s="133"/>
      <c r="B49" s="108"/>
      <c r="C49" s="109"/>
      <c r="D49" s="134"/>
      <c r="E49" s="95">
        <f t="shared" si="4"/>
        <v>0</v>
      </c>
      <c r="F49" s="60"/>
      <c r="G49" s="120">
        <v>45423.0</v>
      </c>
      <c r="H49" s="79" t="s">
        <v>26</v>
      </c>
      <c r="I49" s="119">
        <v>6000.0</v>
      </c>
      <c r="J49" s="125"/>
      <c r="K49" s="112"/>
      <c r="L49" s="71"/>
      <c r="M49" s="115"/>
      <c r="N49" s="54"/>
      <c r="O49" s="54"/>
      <c r="P49" s="55" t="str">
        <f t="shared" si="9"/>
        <v/>
      </c>
      <c r="Q49" s="40" t="str">
        <f t="shared" si="10"/>
        <v/>
      </c>
      <c r="R49" s="57"/>
      <c r="S49" s="57"/>
      <c r="T49" s="57"/>
      <c r="U49" s="57"/>
      <c r="V49" s="57"/>
      <c r="W49" s="57"/>
      <c r="X49" s="57"/>
      <c r="Y49" s="57"/>
      <c r="Z49" s="57"/>
      <c r="AA49" s="57"/>
    </row>
    <row r="50" ht="12.0" customHeight="1">
      <c r="A50" s="118"/>
      <c r="B50" s="83"/>
      <c r="C50" s="99"/>
      <c r="D50" s="134"/>
      <c r="E50" s="95">
        <f t="shared" si="4"/>
        <v>0</v>
      </c>
      <c r="F50" s="60"/>
      <c r="G50" s="120"/>
      <c r="H50" s="79" t="s">
        <v>48</v>
      </c>
      <c r="I50" s="119">
        <v>1000.0</v>
      </c>
      <c r="J50" s="125"/>
      <c r="K50" s="49"/>
      <c r="L50" s="77"/>
      <c r="M50" s="115"/>
      <c r="N50" s="54"/>
      <c r="O50" s="54"/>
      <c r="P50" s="55" t="str">
        <f t="shared" si="9"/>
        <v/>
      </c>
      <c r="Q50" s="40" t="str">
        <f t="shared" si="10"/>
        <v/>
      </c>
      <c r="R50" s="57"/>
      <c r="S50" s="57"/>
      <c r="T50" s="57"/>
      <c r="U50" s="57"/>
      <c r="V50" s="57"/>
      <c r="W50" s="57"/>
      <c r="X50" s="57"/>
      <c r="Y50" s="57"/>
      <c r="Z50" s="57"/>
      <c r="AA50" s="57"/>
    </row>
    <row r="51" ht="12.0" customHeight="1">
      <c r="A51" s="135"/>
      <c r="B51" s="136"/>
      <c r="C51" s="137"/>
      <c r="D51" s="114"/>
      <c r="E51" s="95">
        <f t="shared" si="4"/>
        <v>0</v>
      </c>
      <c r="F51" s="60"/>
      <c r="G51" s="138"/>
      <c r="H51" s="79" t="s">
        <v>49</v>
      </c>
      <c r="I51" s="119">
        <v>9200.0</v>
      </c>
      <c r="J51" s="125"/>
      <c r="K51" s="49"/>
      <c r="L51" s="71"/>
      <c r="M51" s="115"/>
      <c r="N51" s="54"/>
      <c r="O51" s="54"/>
      <c r="P51" s="55" t="str">
        <f t="shared" si="9"/>
        <v/>
      </c>
      <c r="Q51" s="40" t="str">
        <f t="shared" si="10"/>
        <v/>
      </c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 ht="12.0" customHeight="1">
      <c r="A52" s="135"/>
      <c r="B52" s="136"/>
      <c r="C52" s="139"/>
      <c r="D52" s="114"/>
      <c r="E52" s="95">
        <f t="shared" si="4"/>
        <v>0</v>
      </c>
      <c r="F52" s="60"/>
      <c r="G52" s="130"/>
      <c r="H52" s="140" t="s">
        <v>50</v>
      </c>
      <c r="I52" s="119">
        <v>22500.0</v>
      </c>
      <c r="J52" s="125"/>
      <c r="K52" s="106"/>
      <c r="L52" s="141"/>
      <c r="M52" s="115"/>
      <c r="N52" s="54"/>
      <c r="O52" s="142"/>
      <c r="P52" s="55" t="str">
        <f t="shared" si="9"/>
        <v/>
      </c>
      <c r="Q52" s="40" t="str">
        <f t="shared" si="10"/>
        <v/>
      </c>
      <c r="R52" s="57"/>
      <c r="S52" s="57"/>
      <c r="T52" s="57"/>
      <c r="U52" s="57"/>
      <c r="V52" s="57"/>
      <c r="W52" s="57"/>
      <c r="X52" s="57"/>
      <c r="Y52" s="57"/>
      <c r="Z52" s="57"/>
      <c r="AA52" s="57"/>
    </row>
    <row r="53" ht="12.0" customHeight="1">
      <c r="A53" s="135"/>
      <c r="B53" s="136"/>
      <c r="C53" s="139"/>
      <c r="D53" s="114"/>
      <c r="E53" s="95">
        <f t="shared" si="4"/>
        <v>0</v>
      </c>
      <c r="F53" s="60"/>
      <c r="G53" s="123">
        <v>45424.0</v>
      </c>
      <c r="H53" s="143" t="s">
        <v>28</v>
      </c>
      <c r="I53" s="119">
        <v>15000.0</v>
      </c>
      <c r="J53" s="125"/>
      <c r="K53" s="106"/>
      <c r="L53" s="71"/>
      <c r="M53" s="115"/>
      <c r="N53" s="54"/>
      <c r="O53" s="142"/>
      <c r="P53" s="55" t="str">
        <f t="shared" si="9"/>
        <v/>
      </c>
      <c r="Q53" s="40" t="str">
        <f t="shared" si="10"/>
        <v/>
      </c>
      <c r="R53" s="57"/>
      <c r="S53" s="57"/>
      <c r="T53" s="57"/>
      <c r="U53" s="57"/>
      <c r="V53" s="57"/>
      <c r="W53" s="57"/>
      <c r="X53" s="57"/>
      <c r="Y53" s="57"/>
      <c r="Z53" s="57"/>
      <c r="AA53" s="57"/>
    </row>
    <row r="54" ht="12.0" customHeight="1">
      <c r="A54" s="135"/>
      <c r="B54" s="136"/>
      <c r="C54" s="139"/>
      <c r="D54" s="114"/>
      <c r="E54" s="95">
        <f t="shared" si="4"/>
        <v>0</v>
      </c>
      <c r="F54" s="60"/>
      <c r="G54" s="123">
        <v>45423.0</v>
      </c>
      <c r="H54" s="143" t="s">
        <v>24</v>
      </c>
      <c r="I54" s="119">
        <v>26600.0</v>
      </c>
      <c r="J54" s="101"/>
      <c r="K54" s="106"/>
      <c r="L54" s="71"/>
      <c r="M54" s="115"/>
      <c r="N54" s="54"/>
      <c r="O54" s="142"/>
      <c r="P54" s="55" t="str">
        <f t="shared" si="9"/>
        <v/>
      </c>
      <c r="Q54" s="40" t="str">
        <f t="shared" si="10"/>
        <v/>
      </c>
      <c r="R54" s="57"/>
      <c r="S54" s="57"/>
      <c r="T54" s="57"/>
      <c r="U54" s="57"/>
      <c r="V54" s="57"/>
      <c r="W54" s="57"/>
      <c r="X54" s="57"/>
      <c r="Y54" s="57"/>
      <c r="Z54" s="57"/>
      <c r="AA54" s="57"/>
    </row>
    <row r="55" ht="12.0" customHeight="1">
      <c r="A55" s="144"/>
      <c r="B55" s="145"/>
      <c r="C55" s="74"/>
      <c r="D55" s="49"/>
      <c r="E55" s="95">
        <f t="shared" si="4"/>
        <v>0</v>
      </c>
      <c r="F55" s="60"/>
      <c r="G55" s="146">
        <v>45425.0</v>
      </c>
      <c r="H55" s="143" t="s">
        <v>51</v>
      </c>
      <c r="I55" s="119">
        <v>7000.0</v>
      </c>
      <c r="J55" s="101"/>
      <c r="K55" s="106"/>
      <c r="L55" s="71"/>
      <c r="M55" s="115"/>
      <c r="N55" s="54"/>
      <c r="O55" s="54"/>
      <c r="P55" s="55" t="str">
        <f t="shared" si="9"/>
        <v/>
      </c>
      <c r="Q55" s="40" t="str">
        <f t="shared" si="10"/>
        <v/>
      </c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 ht="12.0" customHeight="1">
      <c r="A56" s="144"/>
      <c r="B56" s="145"/>
      <c r="C56" s="74"/>
      <c r="D56" s="49"/>
      <c r="E56" s="95">
        <f t="shared" si="4"/>
        <v>0</v>
      </c>
      <c r="F56" s="60"/>
      <c r="G56" s="147">
        <v>45426.0</v>
      </c>
      <c r="H56" s="143" t="s">
        <v>52</v>
      </c>
      <c r="I56" s="119">
        <v>200000.0</v>
      </c>
      <c r="J56" s="101"/>
      <c r="K56" s="106"/>
      <c r="L56" s="71"/>
      <c r="M56" s="115"/>
      <c r="N56" s="54"/>
      <c r="O56" s="54"/>
      <c r="P56" s="55" t="str">
        <f t="shared" si="9"/>
        <v/>
      </c>
      <c r="Q56" s="40" t="str">
        <f t="shared" si="10"/>
        <v/>
      </c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 ht="12.0" customHeight="1">
      <c r="A57" s="144"/>
      <c r="B57" s="145"/>
      <c r="C57" s="74"/>
      <c r="D57" s="49"/>
      <c r="E57" s="95">
        <f t="shared" si="4"/>
        <v>0</v>
      </c>
      <c r="F57" s="60"/>
      <c r="G57" s="123">
        <v>45425.0</v>
      </c>
      <c r="H57" s="140" t="s">
        <v>32</v>
      </c>
      <c r="I57" s="119">
        <v>7500.0</v>
      </c>
      <c r="J57" s="101"/>
      <c r="K57" s="106"/>
      <c r="L57" s="71"/>
      <c r="M57" s="115"/>
      <c r="N57" s="54"/>
      <c r="O57" s="54"/>
      <c r="P57" s="55" t="str">
        <f t="shared" si="9"/>
        <v/>
      </c>
      <c r="Q57" s="40" t="str">
        <f>IF(COUNTIF(I57,"*vale*"),MID(I57,5,70),"")</f>
        <v/>
      </c>
      <c r="R57" s="57"/>
      <c r="S57" s="57"/>
      <c r="T57" s="57"/>
      <c r="U57" s="57"/>
      <c r="V57" s="57"/>
      <c r="W57" s="57"/>
      <c r="X57" s="57"/>
      <c r="Y57" s="57"/>
      <c r="Z57" s="57"/>
      <c r="AA57" s="57"/>
    </row>
    <row r="58" ht="12.0" customHeight="1">
      <c r="A58" s="144"/>
      <c r="B58" s="145"/>
      <c r="C58" s="74"/>
      <c r="D58" s="49"/>
      <c r="E58" s="95">
        <f t="shared" si="4"/>
        <v>0</v>
      </c>
      <c r="F58" s="60"/>
      <c r="G58" s="120"/>
      <c r="H58" s="79" t="s">
        <v>53</v>
      </c>
      <c r="I58" s="80">
        <v>6000.0</v>
      </c>
      <c r="J58" s="50"/>
      <c r="K58" s="49"/>
      <c r="L58" s="148"/>
      <c r="M58" s="115"/>
      <c r="N58" s="54"/>
      <c r="O58" s="54"/>
      <c r="P58" s="55" t="str">
        <f t="shared" si="9"/>
        <v/>
      </c>
      <c r="Q58" s="40" t="str">
        <f t="shared" ref="Q58:Q59" si="11">IF(COUNTIF(H58,"*vale*"),MID(H58,5,70),"")</f>
        <v/>
      </c>
      <c r="R58" s="57"/>
      <c r="S58" s="57"/>
      <c r="T58" s="57"/>
      <c r="U58" s="57"/>
      <c r="V58" s="57"/>
      <c r="W58" s="57"/>
      <c r="X58" s="57"/>
      <c r="Y58" s="57"/>
      <c r="Z58" s="57"/>
      <c r="AA58" s="57"/>
    </row>
    <row r="59" ht="12.0" customHeight="1">
      <c r="A59" s="144"/>
      <c r="B59" s="145"/>
      <c r="C59" s="74"/>
      <c r="D59" s="49"/>
      <c r="E59" s="95">
        <f t="shared" si="4"/>
        <v>0</v>
      </c>
      <c r="F59" s="60"/>
      <c r="G59" s="149"/>
      <c r="H59" s="79" t="s">
        <v>31</v>
      </c>
      <c r="I59" s="150">
        <v>4000.0</v>
      </c>
      <c r="J59" s="151"/>
      <c r="K59" s="112"/>
      <c r="L59" s="71"/>
      <c r="M59" s="115"/>
      <c r="N59" s="54"/>
      <c r="O59" s="54"/>
      <c r="P59" s="55" t="str">
        <f t="shared" si="9"/>
        <v/>
      </c>
      <c r="Q59" s="40" t="str">
        <f t="shared" si="11"/>
        <v/>
      </c>
      <c r="R59" s="57"/>
      <c r="S59" s="57"/>
      <c r="T59" s="57"/>
      <c r="U59" s="57"/>
      <c r="V59" s="57"/>
      <c r="W59" s="57"/>
      <c r="X59" s="57"/>
      <c r="Y59" s="57"/>
      <c r="Z59" s="57"/>
      <c r="AA59" s="57"/>
    </row>
    <row r="60" ht="12.0" customHeight="1">
      <c r="A60" s="144"/>
      <c r="B60" s="145"/>
      <c r="C60" s="74"/>
      <c r="D60" s="49"/>
      <c r="E60" s="95"/>
      <c r="F60" s="60"/>
      <c r="G60" s="152">
        <v>45426.0</v>
      </c>
      <c r="H60" s="62" t="s">
        <v>28</v>
      </c>
      <c r="I60" s="153">
        <v>92269.0</v>
      </c>
      <c r="J60" s="101"/>
      <c r="K60" s="106"/>
      <c r="L60" s="71"/>
      <c r="M60" s="115"/>
      <c r="N60" s="54"/>
      <c r="O60" s="54"/>
      <c r="P60" s="55"/>
      <c r="Q60" s="40"/>
      <c r="R60" s="57"/>
      <c r="S60" s="57"/>
      <c r="T60" s="57"/>
      <c r="U60" s="57"/>
      <c r="V60" s="57"/>
      <c r="W60" s="57"/>
      <c r="X60" s="57"/>
      <c r="Y60" s="57"/>
      <c r="Z60" s="57"/>
      <c r="AA60" s="57"/>
    </row>
    <row r="61" ht="12.0" customHeight="1">
      <c r="A61" s="144"/>
      <c r="B61" s="145"/>
      <c r="C61" s="74"/>
      <c r="D61" s="49"/>
      <c r="E61" s="95">
        <f t="shared" ref="E61:E65" si="12">B61+C61-D61</f>
        <v>0</v>
      </c>
      <c r="F61" s="60"/>
      <c r="G61" s="152">
        <v>45426.0</v>
      </c>
      <c r="H61" s="62" t="s">
        <v>33</v>
      </c>
      <c r="I61" s="153">
        <v>3600.0</v>
      </c>
      <c r="J61" s="101"/>
      <c r="K61" s="106"/>
      <c r="L61" s="71"/>
      <c r="M61" s="115"/>
      <c r="N61" s="54"/>
      <c r="O61" s="54"/>
      <c r="P61" s="55" t="str">
        <f t="shared" ref="P61:P65" si="13">IF(COUNTIF(H61,"*vale*"),I61,"")</f>
        <v/>
      </c>
      <c r="Q61" s="40" t="str">
        <f t="shared" ref="Q61:Q65" si="14">IF(COUNTIF(H61,"*vale*"),MID(H61,5,70),"")</f>
        <v/>
      </c>
      <c r="R61" s="57"/>
      <c r="S61" s="57"/>
      <c r="T61" s="57"/>
      <c r="U61" s="57"/>
      <c r="V61" s="57"/>
      <c r="W61" s="57"/>
      <c r="X61" s="57"/>
      <c r="Y61" s="57"/>
      <c r="Z61" s="57"/>
      <c r="AA61" s="57"/>
    </row>
    <row r="62" ht="12.0" customHeight="1">
      <c r="A62" s="144"/>
      <c r="B62" s="145"/>
      <c r="C62" s="74"/>
      <c r="D62" s="49"/>
      <c r="E62" s="95">
        <f t="shared" si="12"/>
        <v>0</v>
      </c>
      <c r="F62" s="60"/>
      <c r="G62" s="152"/>
      <c r="H62" s="62" t="s">
        <v>53</v>
      </c>
      <c r="I62" s="153">
        <v>6000.0</v>
      </c>
      <c r="J62" s="101"/>
      <c r="K62" s="106"/>
      <c r="L62" s="71"/>
      <c r="M62" s="115"/>
      <c r="N62" s="54"/>
      <c r="O62" s="54"/>
      <c r="P62" s="55" t="str">
        <f t="shared" si="13"/>
        <v/>
      </c>
      <c r="Q62" s="40" t="str">
        <f t="shared" si="14"/>
        <v/>
      </c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 ht="12.0" customHeight="1">
      <c r="A63" s="144"/>
      <c r="B63" s="145"/>
      <c r="C63" s="74"/>
      <c r="D63" s="49"/>
      <c r="E63" s="95">
        <f t="shared" si="12"/>
        <v>0</v>
      </c>
      <c r="F63" s="60"/>
      <c r="G63" s="154"/>
      <c r="H63" s="79" t="s">
        <v>54</v>
      </c>
      <c r="I63" s="150">
        <v>20000.0</v>
      </c>
      <c r="J63" s="101"/>
      <c r="K63" s="106"/>
      <c r="L63" s="155"/>
      <c r="M63" s="115"/>
      <c r="N63" s="54"/>
      <c r="O63" s="54"/>
      <c r="P63" s="55">
        <f t="shared" si="13"/>
        <v>20000</v>
      </c>
      <c r="Q63" s="40" t="str">
        <f t="shared" si="14"/>
        <v> fede avalos</v>
      </c>
      <c r="R63" s="57"/>
      <c r="S63" s="57"/>
      <c r="T63" s="57"/>
      <c r="U63" s="57"/>
      <c r="V63" s="57"/>
      <c r="W63" s="57"/>
      <c r="X63" s="57"/>
      <c r="Y63" s="57"/>
      <c r="Z63" s="57"/>
      <c r="AA63" s="57"/>
    </row>
    <row r="64" ht="12.0" customHeight="1">
      <c r="A64" s="144"/>
      <c r="B64" s="145"/>
      <c r="C64" s="74"/>
      <c r="D64" s="49"/>
      <c r="E64" s="95">
        <f t="shared" si="12"/>
        <v>0</v>
      </c>
      <c r="F64" s="60"/>
      <c r="G64" s="154"/>
      <c r="H64" s="79" t="s">
        <v>22</v>
      </c>
      <c r="I64" s="150">
        <v>10000.0</v>
      </c>
      <c r="J64" s="96"/>
      <c r="K64" s="106"/>
      <c r="L64" s="77"/>
      <c r="M64" s="115"/>
      <c r="N64" s="54"/>
      <c r="O64" s="54"/>
      <c r="P64" s="55">
        <f t="shared" si="13"/>
        <v>10000</v>
      </c>
      <c r="Q64" s="40" t="str">
        <f t="shared" si="14"/>
        <v> eder gonzalez</v>
      </c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 ht="12.0" customHeight="1">
      <c r="A65" s="144"/>
      <c r="B65" s="145"/>
      <c r="C65" s="74"/>
      <c r="D65" s="49"/>
      <c r="E65" s="95">
        <f t="shared" si="12"/>
        <v>0</v>
      </c>
      <c r="F65" s="60"/>
      <c r="G65" s="154"/>
      <c r="H65" s="79" t="s">
        <v>36</v>
      </c>
      <c r="I65" s="80">
        <v>6000.0</v>
      </c>
      <c r="J65" s="101"/>
      <c r="K65" s="106"/>
      <c r="L65" s="71"/>
      <c r="M65" s="115"/>
      <c r="N65" s="132"/>
      <c r="O65" s="132"/>
      <c r="P65" s="55" t="str">
        <f t="shared" si="13"/>
        <v/>
      </c>
      <c r="Q65" s="40" t="str">
        <f t="shared" si="14"/>
        <v/>
      </c>
      <c r="R65" s="57"/>
      <c r="S65" s="57"/>
      <c r="T65" s="57"/>
      <c r="U65" s="57"/>
      <c r="V65" s="57"/>
      <c r="W65" s="57"/>
      <c r="X65" s="57"/>
      <c r="Y65" s="57"/>
      <c r="Z65" s="57"/>
      <c r="AA65" s="57"/>
    </row>
    <row r="66" ht="12.0" customHeight="1">
      <c r="A66" s="144"/>
      <c r="B66" s="145"/>
      <c r="C66" s="74"/>
      <c r="D66" s="49"/>
      <c r="E66" s="95"/>
      <c r="F66" s="60"/>
      <c r="G66" s="154"/>
      <c r="H66" s="79" t="s">
        <v>27</v>
      </c>
      <c r="I66" s="80">
        <v>3000.0</v>
      </c>
      <c r="J66" s="50"/>
      <c r="K66" s="49"/>
      <c r="L66" s="71"/>
      <c r="M66" s="115"/>
      <c r="N66" s="54"/>
      <c r="O66" s="54"/>
      <c r="P66" s="55"/>
      <c r="Q66" s="40"/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 ht="12.0" customHeight="1">
      <c r="A67" s="144"/>
      <c r="B67" s="145"/>
      <c r="C67" s="74"/>
      <c r="D67" s="49"/>
      <c r="E67" s="95">
        <f t="shared" ref="E67:E92" si="15">B67+C67-D67</f>
        <v>0</v>
      </c>
      <c r="F67" s="60"/>
      <c r="G67" s="154">
        <v>45427.0</v>
      </c>
      <c r="H67" s="79" t="s">
        <v>32</v>
      </c>
      <c r="I67" s="80">
        <v>5300.0</v>
      </c>
      <c r="J67" s="50"/>
      <c r="K67" s="49"/>
      <c r="L67" s="71"/>
      <c r="M67" s="115"/>
      <c r="N67" s="54"/>
      <c r="O67" s="54"/>
      <c r="P67" s="55" t="str">
        <f t="shared" ref="P67:P92" si="16">IF(COUNTIF(H67,"*vale*"),I67,"")</f>
        <v/>
      </c>
      <c r="Q67" s="40" t="str">
        <f t="shared" ref="Q67:Q75" si="17">IF(COUNTIF(H67,"*vale*"),MID(H67,5,70),"")</f>
        <v/>
      </c>
      <c r="R67" s="57"/>
      <c r="S67" s="57"/>
      <c r="T67" s="57"/>
      <c r="U67" s="57"/>
      <c r="V67" s="57"/>
      <c r="W67" s="57"/>
      <c r="X67" s="57"/>
      <c r="Y67" s="57"/>
      <c r="Z67" s="57"/>
      <c r="AA67" s="57"/>
    </row>
    <row r="68" ht="12.0" customHeight="1">
      <c r="A68" s="144"/>
      <c r="B68" s="145"/>
      <c r="C68" s="74"/>
      <c r="D68" s="49"/>
      <c r="E68" s="95">
        <f t="shared" si="15"/>
        <v>0</v>
      </c>
      <c r="F68" s="60"/>
      <c r="G68" s="154"/>
      <c r="H68" s="79" t="s">
        <v>25</v>
      </c>
      <c r="I68" s="80">
        <v>700.0</v>
      </c>
      <c r="J68" s="50"/>
      <c r="K68" s="49"/>
      <c r="L68" s="71"/>
      <c r="M68" s="115"/>
      <c r="N68" s="54"/>
      <c r="O68" s="54"/>
      <c r="P68" s="55" t="str">
        <f t="shared" si="16"/>
        <v/>
      </c>
      <c r="Q68" s="40" t="str">
        <f t="shared" si="17"/>
        <v/>
      </c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 ht="12.0" customHeight="1">
      <c r="A69" s="144"/>
      <c r="B69" s="145"/>
      <c r="C69" s="74"/>
      <c r="D69" s="49"/>
      <c r="E69" s="95">
        <f t="shared" si="15"/>
        <v>0</v>
      </c>
      <c r="F69" s="60"/>
      <c r="G69" s="154"/>
      <c r="H69" s="79" t="s">
        <v>53</v>
      </c>
      <c r="I69" s="80">
        <v>6000.0</v>
      </c>
      <c r="J69" s="50"/>
      <c r="K69" s="49"/>
      <c r="L69" s="71"/>
      <c r="M69" s="115"/>
      <c r="N69" s="54"/>
      <c r="O69" s="54"/>
      <c r="P69" s="55" t="str">
        <f t="shared" si="16"/>
        <v/>
      </c>
      <c r="Q69" s="40" t="str">
        <f t="shared" si="17"/>
        <v/>
      </c>
      <c r="R69" s="57"/>
      <c r="S69" s="57"/>
      <c r="T69" s="57"/>
      <c r="U69" s="57"/>
      <c r="V69" s="57"/>
      <c r="W69" s="57"/>
      <c r="X69" s="57"/>
      <c r="Y69" s="57"/>
      <c r="Z69" s="57"/>
      <c r="AA69" s="57"/>
    </row>
    <row r="70" ht="12.0" customHeight="1">
      <c r="A70" s="144"/>
      <c r="B70" s="145"/>
      <c r="C70" s="74"/>
      <c r="D70" s="49"/>
      <c r="E70" s="95">
        <f t="shared" si="15"/>
        <v>0</v>
      </c>
      <c r="F70" s="60"/>
      <c r="G70" s="154"/>
      <c r="H70" s="79" t="s">
        <v>20</v>
      </c>
      <c r="I70" s="80">
        <v>20000.0</v>
      </c>
      <c r="J70" s="50"/>
      <c r="K70" s="49"/>
      <c r="L70" s="71"/>
      <c r="M70" s="115"/>
      <c r="N70" s="54"/>
      <c r="O70" s="54"/>
      <c r="P70" s="55">
        <f t="shared" si="16"/>
        <v>20000</v>
      </c>
      <c r="Q70" s="40" t="str">
        <f t="shared" si="17"/>
        <v> andres hume</v>
      </c>
      <c r="R70" s="57"/>
      <c r="S70" s="57"/>
      <c r="T70" s="57"/>
      <c r="U70" s="57"/>
      <c r="V70" s="57"/>
      <c r="W70" s="57"/>
      <c r="X70" s="57"/>
      <c r="Y70" s="57"/>
      <c r="Z70" s="57"/>
      <c r="AA70" s="57"/>
    </row>
    <row r="71" ht="12.0" customHeight="1">
      <c r="A71" s="144"/>
      <c r="B71" s="145"/>
      <c r="C71" s="74"/>
      <c r="D71" s="49"/>
      <c r="E71" s="95">
        <f t="shared" si="15"/>
        <v>0</v>
      </c>
      <c r="F71" s="60"/>
      <c r="G71" s="154"/>
      <c r="H71" s="79" t="s">
        <v>22</v>
      </c>
      <c r="I71" s="80">
        <v>10000.0</v>
      </c>
      <c r="J71" s="50"/>
      <c r="K71" s="49"/>
      <c r="L71" s="71"/>
      <c r="M71" s="115"/>
      <c r="N71" s="54"/>
      <c r="O71" s="54"/>
      <c r="P71" s="55">
        <f t="shared" si="16"/>
        <v>10000</v>
      </c>
      <c r="Q71" s="40" t="str">
        <f t="shared" si="17"/>
        <v> eder gonzalez</v>
      </c>
      <c r="R71" s="57"/>
      <c r="S71" s="57"/>
      <c r="T71" s="57"/>
      <c r="U71" s="57"/>
      <c r="V71" s="57"/>
      <c r="W71" s="57"/>
      <c r="X71" s="57"/>
      <c r="Y71" s="57"/>
      <c r="Z71" s="57"/>
      <c r="AA71" s="57"/>
    </row>
    <row r="72" ht="12.0" customHeight="1">
      <c r="A72" s="144"/>
      <c r="B72" s="145"/>
      <c r="C72" s="74"/>
      <c r="D72" s="49"/>
      <c r="E72" s="95">
        <f t="shared" si="15"/>
        <v>0</v>
      </c>
      <c r="F72" s="60"/>
      <c r="G72" s="154">
        <v>45428.0</v>
      </c>
      <c r="H72" s="79" t="s">
        <v>32</v>
      </c>
      <c r="I72" s="80">
        <v>5300.0</v>
      </c>
      <c r="J72" s="50"/>
      <c r="K72" s="49"/>
      <c r="L72" s="71"/>
      <c r="M72" s="115"/>
      <c r="N72" s="54"/>
      <c r="O72" s="54"/>
      <c r="P72" s="55" t="str">
        <f t="shared" si="16"/>
        <v/>
      </c>
      <c r="Q72" s="40" t="str">
        <f t="shared" si="17"/>
        <v/>
      </c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 ht="12.0" customHeight="1">
      <c r="A73" s="144"/>
      <c r="B73" s="145"/>
      <c r="C73" s="74"/>
      <c r="D73" s="49"/>
      <c r="E73" s="95">
        <f t="shared" si="15"/>
        <v>0</v>
      </c>
      <c r="F73" s="60"/>
      <c r="G73" s="154"/>
      <c r="H73" s="79" t="s">
        <v>28</v>
      </c>
      <c r="I73" s="80">
        <v>12700.0</v>
      </c>
      <c r="J73" s="50"/>
      <c r="K73" s="49"/>
      <c r="L73" s="71"/>
      <c r="M73" s="115"/>
      <c r="N73" s="54"/>
      <c r="O73" s="54"/>
      <c r="P73" s="55" t="str">
        <f t="shared" si="16"/>
        <v/>
      </c>
      <c r="Q73" s="40" t="str">
        <f t="shared" si="17"/>
        <v/>
      </c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 ht="12.0" customHeight="1">
      <c r="A74" s="144"/>
      <c r="B74" s="145"/>
      <c r="C74" s="74"/>
      <c r="D74" s="49"/>
      <c r="E74" s="95">
        <f t="shared" si="15"/>
        <v>0</v>
      </c>
      <c r="F74" s="60"/>
      <c r="G74" s="154"/>
      <c r="H74" s="79" t="s">
        <v>54</v>
      </c>
      <c r="I74" s="80">
        <v>15000.0</v>
      </c>
      <c r="J74" s="50"/>
      <c r="K74" s="49"/>
      <c r="L74" s="71"/>
      <c r="M74" s="115"/>
      <c r="N74" s="54"/>
      <c r="O74" s="54"/>
      <c r="P74" s="55">
        <f t="shared" si="16"/>
        <v>15000</v>
      </c>
      <c r="Q74" s="40" t="str">
        <f t="shared" si="17"/>
        <v> fede avalos</v>
      </c>
      <c r="R74" s="57"/>
      <c r="S74" s="57"/>
      <c r="T74" s="57"/>
      <c r="U74" s="57"/>
      <c r="V74" s="57"/>
      <c r="W74" s="57"/>
      <c r="X74" s="57"/>
      <c r="Y74" s="57"/>
      <c r="Z74" s="57"/>
      <c r="AA74" s="57"/>
    </row>
    <row r="75" ht="12.0" customHeight="1">
      <c r="A75" s="156"/>
      <c r="B75" s="157"/>
      <c r="C75" s="158"/>
      <c r="D75" s="159"/>
      <c r="E75" s="95">
        <f t="shared" si="15"/>
        <v>0</v>
      </c>
      <c r="F75" s="60"/>
      <c r="G75" s="154"/>
      <c r="H75" s="79" t="s">
        <v>55</v>
      </c>
      <c r="I75" s="80">
        <v>10000.0</v>
      </c>
      <c r="J75" s="50"/>
      <c r="K75" s="49"/>
      <c r="L75" s="141"/>
      <c r="M75" s="115"/>
      <c r="N75" s="54"/>
      <c r="O75" s="54"/>
      <c r="P75" s="55" t="str">
        <f t="shared" si="16"/>
        <v/>
      </c>
      <c r="Q75" s="40" t="str">
        <f t="shared" si="17"/>
        <v/>
      </c>
      <c r="R75" s="57"/>
      <c r="S75" s="57"/>
      <c r="T75" s="57"/>
      <c r="U75" s="57"/>
      <c r="V75" s="57"/>
      <c r="W75" s="57"/>
      <c r="X75" s="57"/>
      <c r="Y75" s="57"/>
      <c r="Z75" s="57"/>
      <c r="AA75" s="57"/>
    </row>
    <row r="76" ht="12.0" customHeight="1">
      <c r="A76" s="156"/>
      <c r="B76" s="157"/>
      <c r="C76" s="158"/>
      <c r="D76" s="159"/>
      <c r="E76" s="95">
        <f t="shared" si="15"/>
        <v>0</v>
      </c>
      <c r="F76" s="60"/>
      <c r="G76" s="154">
        <v>45429.0</v>
      </c>
      <c r="H76" s="79" t="s">
        <v>43</v>
      </c>
      <c r="I76" s="80">
        <v>200000.0</v>
      </c>
      <c r="J76" s="50"/>
      <c r="K76" s="49"/>
      <c r="L76" s="141"/>
      <c r="M76" s="115"/>
      <c r="N76" s="54"/>
      <c r="O76" s="54"/>
      <c r="P76" s="55" t="str">
        <f t="shared" si="16"/>
        <v/>
      </c>
      <c r="Q76" s="40"/>
      <c r="R76" s="57"/>
      <c r="S76" s="57"/>
      <c r="T76" s="57"/>
      <c r="U76" s="57"/>
      <c r="V76" s="57"/>
      <c r="W76" s="57"/>
      <c r="X76" s="57"/>
      <c r="Y76" s="57"/>
      <c r="Z76" s="57"/>
      <c r="AA76" s="57"/>
    </row>
    <row r="77" ht="12.0" customHeight="1">
      <c r="A77" s="156"/>
      <c r="B77" s="157"/>
      <c r="C77" s="158"/>
      <c r="D77" s="159"/>
      <c r="E77" s="95">
        <f t="shared" si="15"/>
        <v>0</v>
      </c>
      <c r="F77" s="60"/>
      <c r="G77" s="154">
        <v>45429.0</v>
      </c>
      <c r="H77" s="79" t="s">
        <v>23</v>
      </c>
      <c r="I77" s="80">
        <v>17000.0</v>
      </c>
      <c r="J77" s="50"/>
      <c r="K77" s="49"/>
      <c r="L77" s="141"/>
      <c r="M77" s="115"/>
      <c r="N77" s="54"/>
      <c r="O77" s="54"/>
      <c r="P77" s="55" t="str">
        <f t="shared" si="16"/>
        <v/>
      </c>
      <c r="Q77" s="40" t="str">
        <f t="shared" ref="Q77:Q92" si="18">IF(COUNTIF(H77,"*vale*"),MID(H77,5,70),"")</f>
        <v/>
      </c>
      <c r="R77" s="57"/>
      <c r="S77" s="57"/>
      <c r="T77" s="57"/>
      <c r="U77" s="57"/>
      <c r="V77" s="57"/>
      <c r="W77" s="57"/>
      <c r="X77" s="57"/>
      <c r="Y77" s="57"/>
      <c r="Z77" s="57"/>
      <c r="AA77" s="57"/>
    </row>
    <row r="78" ht="12.0" customHeight="1">
      <c r="A78" s="156"/>
      <c r="B78" s="157"/>
      <c r="C78" s="158"/>
      <c r="D78" s="159"/>
      <c r="E78" s="95">
        <f t="shared" si="15"/>
        <v>0</v>
      </c>
      <c r="F78" s="60"/>
      <c r="G78" s="154"/>
      <c r="H78" s="79" t="s">
        <v>53</v>
      </c>
      <c r="I78" s="80">
        <v>6000.0</v>
      </c>
      <c r="J78" s="50"/>
      <c r="K78" s="49"/>
      <c r="L78" s="141"/>
      <c r="M78" s="115"/>
      <c r="N78" s="54"/>
      <c r="O78" s="54"/>
      <c r="P78" s="55" t="str">
        <f t="shared" si="16"/>
        <v/>
      </c>
      <c r="Q78" s="40" t="str">
        <f t="shared" si="18"/>
        <v/>
      </c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ht="12.0" customHeight="1">
      <c r="A79" s="156"/>
      <c r="B79" s="157"/>
      <c r="C79" s="158"/>
      <c r="D79" s="159"/>
      <c r="E79" s="95">
        <f t="shared" si="15"/>
        <v>0</v>
      </c>
      <c r="F79" s="60"/>
      <c r="G79" s="154"/>
      <c r="H79" s="79" t="s">
        <v>56</v>
      </c>
      <c r="I79" s="80">
        <v>20000.0</v>
      </c>
      <c r="J79" s="50"/>
      <c r="K79" s="49"/>
      <c r="L79" s="71"/>
      <c r="M79" s="115"/>
      <c r="N79" s="54"/>
      <c r="O79" s="54"/>
      <c r="P79" s="55">
        <f t="shared" si="16"/>
        <v>20000</v>
      </c>
      <c r="Q79" s="40" t="str">
        <f t="shared" si="18"/>
        <v> nestor bernal</v>
      </c>
      <c r="R79" s="57"/>
      <c r="S79" s="57"/>
      <c r="T79" s="57"/>
      <c r="U79" s="57"/>
      <c r="V79" s="57"/>
      <c r="W79" s="57"/>
      <c r="X79" s="57"/>
      <c r="Y79" s="57"/>
      <c r="Z79" s="57"/>
      <c r="AA79" s="57"/>
    </row>
    <row r="80" ht="12.0" customHeight="1">
      <c r="A80" s="156"/>
      <c r="B80" s="157"/>
      <c r="C80" s="158"/>
      <c r="D80" s="159"/>
      <c r="E80" s="95">
        <f t="shared" si="15"/>
        <v>0</v>
      </c>
      <c r="F80" s="60"/>
      <c r="G80" s="68"/>
      <c r="H80" s="69" t="s">
        <v>36</v>
      </c>
      <c r="I80" s="70">
        <v>6000.0</v>
      </c>
      <c r="J80" s="50"/>
      <c r="K80" s="49"/>
      <c r="L80" s="71"/>
      <c r="M80" s="115"/>
      <c r="N80" s="54"/>
      <c r="O80" s="54"/>
      <c r="P80" s="55" t="str">
        <f t="shared" si="16"/>
        <v/>
      </c>
      <c r="Q80" s="40" t="str">
        <f t="shared" si="18"/>
        <v/>
      </c>
      <c r="R80" s="56" t="s">
        <v>57</v>
      </c>
      <c r="S80" s="57"/>
      <c r="T80" s="57"/>
      <c r="U80" s="57"/>
      <c r="V80" s="57"/>
      <c r="W80" s="57"/>
      <c r="X80" s="57"/>
      <c r="Y80" s="57"/>
      <c r="Z80" s="57"/>
      <c r="AA80" s="57"/>
    </row>
    <row r="81" ht="12.0" customHeight="1">
      <c r="A81" s="156"/>
      <c r="B81" s="157"/>
      <c r="C81" s="158"/>
      <c r="D81" s="159"/>
      <c r="E81" s="95">
        <f t="shared" si="15"/>
        <v>0</v>
      </c>
      <c r="F81" s="60"/>
      <c r="G81" s="68">
        <v>45430.0</v>
      </c>
      <c r="H81" s="69" t="s">
        <v>48</v>
      </c>
      <c r="I81" s="70">
        <v>1300.0</v>
      </c>
      <c r="J81" s="50"/>
      <c r="K81" s="49"/>
      <c r="L81" s="71"/>
      <c r="M81" s="115"/>
      <c r="N81" s="54"/>
      <c r="O81" s="54"/>
      <c r="P81" s="55" t="str">
        <f t="shared" si="16"/>
        <v/>
      </c>
      <c r="Q81" s="40" t="str">
        <f t="shared" si="18"/>
        <v/>
      </c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 ht="12.0" customHeight="1">
      <c r="A82" s="156"/>
      <c r="B82" s="157"/>
      <c r="C82" s="158"/>
      <c r="D82" s="159"/>
      <c r="E82" s="95">
        <f t="shared" si="15"/>
        <v>0</v>
      </c>
      <c r="F82" s="60"/>
      <c r="G82" s="68"/>
      <c r="H82" s="69" t="s">
        <v>32</v>
      </c>
      <c r="I82" s="70">
        <v>7300.0</v>
      </c>
      <c r="J82" s="50"/>
      <c r="K82" s="49"/>
      <c r="L82" s="71"/>
      <c r="M82" s="115"/>
      <c r="N82" s="54"/>
      <c r="O82" s="54"/>
      <c r="P82" s="55" t="str">
        <f t="shared" si="16"/>
        <v/>
      </c>
      <c r="Q82" s="40" t="str">
        <f t="shared" si="18"/>
        <v/>
      </c>
      <c r="R82" s="57"/>
      <c r="S82" s="57"/>
      <c r="T82" s="57"/>
      <c r="U82" s="57"/>
      <c r="V82" s="57"/>
      <c r="W82" s="57"/>
      <c r="X82" s="57"/>
      <c r="Y82" s="57"/>
      <c r="Z82" s="57"/>
      <c r="AA82" s="57"/>
    </row>
    <row r="83" ht="12.0" customHeight="1">
      <c r="A83" s="156"/>
      <c r="B83" s="157"/>
      <c r="C83" s="158"/>
      <c r="D83" s="159"/>
      <c r="E83" s="95">
        <f t="shared" si="15"/>
        <v>0</v>
      </c>
      <c r="F83" s="60"/>
      <c r="G83" s="68"/>
      <c r="H83" s="69" t="s">
        <v>54</v>
      </c>
      <c r="I83" s="70">
        <v>10000.0</v>
      </c>
      <c r="J83" s="44"/>
      <c r="K83" s="49"/>
      <c r="L83" s="71"/>
      <c r="M83" s="115"/>
      <c r="N83" s="132"/>
      <c r="O83" s="54"/>
      <c r="P83" s="55">
        <f t="shared" si="16"/>
        <v>10000</v>
      </c>
      <c r="Q83" s="40" t="str">
        <f t="shared" si="18"/>
        <v> fede avalos</v>
      </c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 ht="12.0" customHeight="1">
      <c r="A84" s="156"/>
      <c r="B84" s="157"/>
      <c r="C84" s="158"/>
      <c r="D84" s="159"/>
      <c r="E84" s="95">
        <f t="shared" si="15"/>
        <v>0</v>
      </c>
      <c r="F84" s="60"/>
      <c r="G84" s="68"/>
      <c r="H84" s="69" t="s">
        <v>53</v>
      </c>
      <c r="I84" s="70">
        <v>6000.0</v>
      </c>
      <c r="J84" s="50"/>
      <c r="K84" s="49"/>
      <c r="L84" s="71"/>
      <c r="M84" s="115"/>
      <c r="N84" s="54"/>
      <c r="O84" s="54"/>
      <c r="P84" s="55" t="str">
        <f t="shared" si="16"/>
        <v/>
      </c>
      <c r="Q84" s="40" t="str">
        <f t="shared" si="18"/>
        <v/>
      </c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 ht="12.0" customHeight="1">
      <c r="A85" s="156"/>
      <c r="B85" s="157"/>
      <c r="C85" s="158"/>
      <c r="D85" s="159"/>
      <c r="E85" s="95">
        <f t="shared" si="15"/>
        <v>0</v>
      </c>
      <c r="F85" s="60"/>
      <c r="G85" s="68"/>
      <c r="H85" s="69" t="s">
        <v>44</v>
      </c>
      <c r="I85" s="160">
        <v>300.0</v>
      </c>
      <c r="J85" s="161"/>
      <c r="K85" s="49"/>
      <c r="L85" s="71"/>
      <c r="M85" s="115"/>
      <c r="N85" s="132"/>
      <c r="O85" s="54"/>
      <c r="P85" s="55" t="str">
        <f t="shared" si="16"/>
        <v/>
      </c>
      <c r="Q85" s="40" t="str">
        <f t="shared" si="18"/>
        <v/>
      </c>
      <c r="R85" s="57"/>
      <c r="S85" s="57"/>
      <c r="T85" s="57"/>
      <c r="U85" s="57"/>
      <c r="V85" s="57"/>
      <c r="W85" s="57"/>
      <c r="X85" s="57"/>
      <c r="Y85" s="57"/>
      <c r="Z85" s="57"/>
      <c r="AA85" s="57"/>
    </row>
    <row r="86" ht="12.0" customHeight="1">
      <c r="A86" s="156"/>
      <c r="B86" s="157"/>
      <c r="C86" s="158"/>
      <c r="D86" s="159"/>
      <c r="E86" s="95">
        <f t="shared" si="15"/>
        <v>0</v>
      </c>
      <c r="F86" s="60"/>
      <c r="G86" s="68"/>
      <c r="H86" s="69" t="s">
        <v>58</v>
      </c>
      <c r="I86" s="160">
        <v>10000.0</v>
      </c>
      <c r="J86" s="161"/>
      <c r="K86" s="49"/>
      <c r="L86" s="71"/>
      <c r="M86" s="115"/>
      <c r="N86" s="54"/>
      <c r="O86" s="54"/>
      <c r="P86" s="55">
        <f t="shared" si="16"/>
        <v>10000</v>
      </c>
      <c r="Q86" s="40" t="str">
        <f t="shared" si="18"/>
        <v> angel gomez</v>
      </c>
      <c r="R86" s="57"/>
      <c r="S86" s="57"/>
      <c r="T86" s="57"/>
      <c r="U86" s="57"/>
      <c r="V86" s="57"/>
      <c r="W86" s="57"/>
      <c r="X86" s="57"/>
      <c r="Y86" s="57"/>
      <c r="Z86" s="57"/>
      <c r="AA86" s="57"/>
    </row>
    <row r="87" ht="12.0" customHeight="1">
      <c r="A87" s="156"/>
      <c r="B87" s="157"/>
      <c r="C87" s="158"/>
      <c r="D87" s="159"/>
      <c r="E87" s="95">
        <f t="shared" si="15"/>
        <v>0</v>
      </c>
      <c r="F87" s="60"/>
      <c r="G87" s="152"/>
      <c r="H87" s="62" t="s">
        <v>22</v>
      </c>
      <c r="I87" s="162">
        <v>10000.0</v>
      </c>
      <c r="J87" s="163"/>
      <c r="K87" s="106"/>
      <c r="L87" s="77"/>
      <c r="M87" s="164"/>
      <c r="N87" s="53"/>
      <c r="O87" s="54"/>
      <c r="P87" s="55">
        <f t="shared" si="16"/>
        <v>10000</v>
      </c>
      <c r="Q87" s="40" t="str">
        <f t="shared" si="18"/>
        <v> eder gonzalez</v>
      </c>
      <c r="R87" s="57"/>
      <c r="S87" s="57"/>
      <c r="T87" s="57"/>
      <c r="U87" s="57"/>
      <c r="V87" s="57"/>
      <c r="W87" s="57"/>
      <c r="X87" s="57"/>
      <c r="Y87" s="57"/>
      <c r="Z87" s="57"/>
      <c r="AA87" s="57"/>
    </row>
    <row r="88" ht="12.0" customHeight="1">
      <c r="A88" s="156"/>
      <c r="B88" s="157"/>
      <c r="C88" s="158"/>
      <c r="D88" s="159"/>
      <c r="E88" s="95">
        <f t="shared" si="15"/>
        <v>0</v>
      </c>
      <c r="F88" s="113" t="s">
        <v>35</v>
      </c>
      <c r="G88" s="165">
        <v>45430.0</v>
      </c>
      <c r="H88" s="69" t="s">
        <v>28</v>
      </c>
      <c r="I88" s="160">
        <v>17500.0</v>
      </c>
      <c r="J88" s="161"/>
      <c r="K88" s="49"/>
      <c r="L88" s="71"/>
      <c r="M88" s="115"/>
      <c r="N88" s="54"/>
      <c r="O88" s="54"/>
      <c r="P88" s="55" t="str">
        <f t="shared" si="16"/>
        <v/>
      </c>
      <c r="Q88" s="40" t="str">
        <f t="shared" si="18"/>
        <v/>
      </c>
      <c r="R88" s="57"/>
      <c r="S88" s="57"/>
      <c r="T88" s="57"/>
      <c r="U88" s="57"/>
      <c r="V88" s="57"/>
      <c r="W88" s="57"/>
      <c r="X88" s="57"/>
      <c r="Y88" s="57"/>
      <c r="Z88" s="57"/>
      <c r="AA88" s="57"/>
    </row>
    <row r="89" ht="12.0" customHeight="1">
      <c r="A89" s="156"/>
      <c r="B89" s="157"/>
      <c r="C89" s="158"/>
      <c r="D89" s="159"/>
      <c r="E89" s="95">
        <f t="shared" si="15"/>
        <v>0</v>
      </c>
      <c r="F89" s="60"/>
      <c r="G89" s="166"/>
      <c r="H89" s="69" t="s">
        <v>53</v>
      </c>
      <c r="I89" s="160">
        <v>6000.0</v>
      </c>
      <c r="J89" s="161"/>
      <c r="K89" s="49"/>
      <c r="L89" s="71"/>
      <c r="M89" s="115"/>
      <c r="N89" s="54"/>
      <c r="O89" s="54"/>
      <c r="P89" s="55" t="str">
        <f t="shared" si="16"/>
        <v/>
      </c>
      <c r="Q89" s="40" t="str">
        <f t="shared" si="18"/>
        <v/>
      </c>
      <c r="R89" s="57"/>
      <c r="S89" s="57"/>
      <c r="T89" s="57"/>
      <c r="U89" s="57"/>
      <c r="V89" s="57"/>
      <c r="W89" s="57"/>
      <c r="X89" s="57"/>
      <c r="Y89" s="57"/>
      <c r="Z89" s="57"/>
      <c r="AA89" s="57"/>
    </row>
    <row r="90" ht="12.0" customHeight="1">
      <c r="A90" s="156"/>
      <c r="B90" s="157"/>
      <c r="C90" s="158"/>
      <c r="D90" s="159"/>
      <c r="E90" s="95">
        <f t="shared" si="15"/>
        <v>0</v>
      </c>
      <c r="F90" s="60"/>
      <c r="G90" s="166"/>
      <c r="H90" s="167" t="s">
        <v>48</v>
      </c>
      <c r="I90" s="168">
        <v>900.0</v>
      </c>
      <c r="J90" s="161"/>
      <c r="K90" s="49"/>
      <c r="L90" s="71"/>
      <c r="M90" s="115"/>
      <c r="N90" s="54"/>
      <c r="O90" s="54"/>
      <c r="P90" s="55" t="str">
        <f t="shared" si="16"/>
        <v/>
      </c>
      <c r="Q90" s="40" t="str">
        <f t="shared" si="18"/>
        <v/>
      </c>
      <c r="R90" s="57"/>
      <c r="S90" s="57"/>
      <c r="T90" s="57"/>
      <c r="U90" s="57"/>
      <c r="V90" s="57"/>
      <c r="W90" s="57"/>
      <c r="X90" s="57"/>
      <c r="Y90" s="57"/>
      <c r="Z90" s="57"/>
      <c r="AA90" s="57"/>
    </row>
    <row r="91" ht="12.0" customHeight="1">
      <c r="A91" s="156"/>
      <c r="B91" s="157"/>
      <c r="C91" s="158"/>
      <c r="D91" s="159"/>
      <c r="E91" s="95">
        <f t="shared" si="15"/>
        <v>0</v>
      </c>
      <c r="F91" s="60"/>
      <c r="G91" s="165"/>
      <c r="H91" s="69" t="s">
        <v>44</v>
      </c>
      <c r="I91" s="160">
        <v>1000.0</v>
      </c>
      <c r="J91" s="161"/>
      <c r="K91" s="49"/>
      <c r="L91" s="71"/>
      <c r="M91" s="115"/>
      <c r="N91" s="54"/>
      <c r="O91" s="54"/>
      <c r="P91" s="55" t="str">
        <f t="shared" si="16"/>
        <v/>
      </c>
      <c r="Q91" s="40" t="str">
        <f t="shared" si="18"/>
        <v/>
      </c>
      <c r="R91" s="57"/>
      <c r="S91" s="57"/>
      <c r="T91" s="57"/>
      <c r="U91" s="57"/>
      <c r="V91" s="57"/>
      <c r="W91" s="57"/>
      <c r="X91" s="57"/>
      <c r="Y91" s="57"/>
      <c r="Z91" s="57"/>
      <c r="AA91" s="57"/>
    </row>
    <row r="92" ht="12.0" customHeight="1">
      <c r="A92" s="156"/>
      <c r="B92" s="157"/>
      <c r="C92" s="158"/>
      <c r="D92" s="159"/>
      <c r="E92" s="95">
        <f t="shared" si="15"/>
        <v>0</v>
      </c>
      <c r="F92" s="60"/>
      <c r="G92" s="165"/>
      <c r="H92" s="69" t="s">
        <v>22</v>
      </c>
      <c r="I92" s="160">
        <v>10000.0</v>
      </c>
      <c r="J92" s="161"/>
      <c r="K92" s="49"/>
      <c r="L92" s="77"/>
      <c r="M92" s="164"/>
      <c r="N92" s="53"/>
      <c r="O92" s="54"/>
      <c r="P92" s="55">
        <f t="shared" si="16"/>
        <v>10000</v>
      </c>
      <c r="Q92" s="40" t="str">
        <f t="shared" si="18"/>
        <v> eder gonzalez</v>
      </c>
      <c r="R92" s="57"/>
      <c r="S92" s="57"/>
      <c r="T92" s="57"/>
      <c r="U92" s="57"/>
      <c r="V92" s="57"/>
      <c r="W92" s="57"/>
      <c r="X92" s="57"/>
      <c r="Y92" s="57"/>
      <c r="Z92" s="57"/>
      <c r="AA92" s="57"/>
    </row>
    <row r="93" ht="12.0" customHeight="1">
      <c r="A93" s="156"/>
      <c r="B93" s="157"/>
      <c r="C93" s="158"/>
      <c r="D93" s="159"/>
      <c r="E93" s="95"/>
      <c r="F93" s="60"/>
      <c r="G93" s="169"/>
      <c r="H93" s="69" t="s">
        <v>54</v>
      </c>
      <c r="I93" s="160">
        <v>10000.0</v>
      </c>
      <c r="J93" s="161"/>
      <c r="K93" s="49"/>
      <c r="L93" s="71"/>
      <c r="M93" s="115"/>
      <c r="N93" s="54"/>
      <c r="O93" s="54"/>
      <c r="P93" s="55"/>
      <c r="Q93" s="40"/>
      <c r="R93" s="57"/>
      <c r="S93" s="57"/>
      <c r="T93" s="57"/>
      <c r="U93" s="57"/>
      <c r="V93" s="57"/>
      <c r="W93" s="57"/>
      <c r="X93" s="57"/>
      <c r="Y93" s="57"/>
      <c r="Z93" s="57"/>
      <c r="AA93" s="57"/>
    </row>
    <row r="94" ht="12.0" customHeight="1">
      <c r="A94" s="156"/>
      <c r="B94" s="157"/>
      <c r="C94" s="158"/>
      <c r="D94" s="159"/>
      <c r="E94" s="95"/>
      <c r="F94" s="60"/>
      <c r="G94" s="169"/>
      <c r="H94" s="69" t="s">
        <v>59</v>
      </c>
      <c r="I94" s="160">
        <v>16200.0</v>
      </c>
      <c r="J94" s="161"/>
      <c r="K94" s="49"/>
      <c r="L94" s="71"/>
      <c r="M94" s="115"/>
      <c r="N94" s="54"/>
      <c r="O94" s="54"/>
      <c r="P94" s="55"/>
      <c r="Q94" s="40"/>
      <c r="R94" s="57"/>
      <c r="S94" s="57"/>
      <c r="T94" s="57"/>
      <c r="U94" s="57"/>
      <c r="V94" s="57"/>
      <c r="W94" s="57"/>
      <c r="X94" s="57"/>
      <c r="Y94" s="57"/>
      <c r="Z94" s="57"/>
      <c r="AA94" s="57"/>
    </row>
    <row r="95" ht="12.0" customHeight="1">
      <c r="A95" s="156"/>
      <c r="B95" s="157"/>
      <c r="C95" s="158"/>
      <c r="D95" s="159"/>
      <c r="E95" s="95">
        <f t="shared" ref="E95:E151" si="19">B95+C95-D95</f>
        <v>0</v>
      </c>
      <c r="F95" s="60"/>
      <c r="G95" s="170">
        <v>45433.0</v>
      </c>
      <c r="H95" s="69" t="s">
        <v>28</v>
      </c>
      <c r="I95" s="160">
        <v>68710.0</v>
      </c>
      <c r="J95" s="161"/>
      <c r="K95" s="49"/>
      <c r="L95" s="71"/>
      <c r="M95" s="115"/>
      <c r="N95" s="54"/>
      <c r="O95" s="54"/>
      <c r="P95" s="55" t="str">
        <f>IF(COUNTIF(#REF!,"*vale*"),I95,"")</f>
        <v/>
      </c>
      <c r="Q95" s="40" t="str">
        <f>IF(COUNTIF(#REF!,"*vale*"),MID(#REF!,5,70),"")</f>
        <v/>
      </c>
      <c r="R95" s="57"/>
      <c r="S95" s="57"/>
      <c r="T95" s="57"/>
      <c r="U95" s="57"/>
      <c r="V95" s="57"/>
      <c r="W95" s="57"/>
      <c r="X95" s="57"/>
      <c r="Y95" s="57"/>
      <c r="Z95" s="57"/>
      <c r="AA95" s="57"/>
    </row>
    <row r="96" ht="12.0" customHeight="1">
      <c r="A96" s="156"/>
      <c r="B96" s="157"/>
      <c r="C96" s="158"/>
      <c r="D96" s="159"/>
      <c r="E96" s="95">
        <f t="shared" si="19"/>
        <v>0</v>
      </c>
      <c r="F96" s="60"/>
      <c r="G96" s="171">
        <v>45432.0</v>
      </c>
      <c r="H96" s="143" t="s">
        <v>32</v>
      </c>
      <c r="I96" s="160">
        <v>4800.0</v>
      </c>
      <c r="J96" s="161"/>
      <c r="K96" s="49"/>
      <c r="L96" s="71"/>
      <c r="M96" s="115"/>
      <c r="N96" s="54"/>
      <c r="O96" s="54"/>
      <c r="P96" s="55" t="str">
        <f>IF(COUNTIF(H95,"*vale*"),I96,"")</f>
        <v/>
      </c>
      <c r="Q96" s="40" t="str">
        <f>IF(COUNTIF(H95,"*vale*"),MID(H95,5,70),"")</f>
        <v/>
      </c>
      <c r="R96" s="57"/>
      <c r="S96" s="57"/>
      <c r="T96" s="57"/>
      <c r="U96" s="57"/>
      <c r="V96" s="57"/>
      <c r="W96" s="57"/>
      <c r="X96" s="57"/>
      <c r="Y96" s="57"/>
      <c r="Z96" s="57"/>
      <c r="AA96" s="57"/>
    </row>
    <row r="97" ht="12.0" customHeight="1">
      <c r="A97" s="156"/>
      <c r="B97" s="157"/>
      <c r="C97" s="158"/>
      <c r="D97" s="159"/>
      <c r="E97" s="95">
        <f t="shared" si="19"/>
        <v>0</v>
      </c>
      <c r="F97" s="60"/>
      <c r="G97" s="170"/>
      <c r="H97" s="69" t="s">
        <v>53</v>
      </c>
      <c r="I97" s="160">
        <v>6000.0</v>
      </c>
      <c r="J97" s="172"/>
      <c r="K97" s="49"/>
      <c r="L97" s="71"/>
      <c r="M97" s="115"/>
      <c r="N97" s="54"/>
      <c r="O97" s="173"/>
      <c r="P97" s="55" t="str">
        <f t="shared" ref="P97:P117" si="20">IF(COUNTIF(H97,"*vale*"),I97,"")</f>
        <v/>
      </c>
      <c r="Q97" s="40" t="str">
        <f t="shared" ref="Q97:Q117" si="21">IF(COUNTIF(H97,"*vale*"),MID(H97,5,70),"")</f>
        <v/>
      </c>
      <c r="R97" s="57"/>
      <c r="S97" s="57"/>
      <c r="T97" s="57"/>
      <c r="U97" s="57"/>
      <c r="V97" s="57"/>
      <c r="W97" s="57"/>
      <c r="X97" s="57"/>
      <c r="Y97" s="57"/>
      <c r="Z97" s="57"/>
      <c r="AA97" s="57"/>
    </row>
    <row r="98" ht="12.0" customHeight="1">
      <c r="A98" s="156"/>
      <c r="B98" s="157"/>
      <c r="C98" s="158"/>
      <c r="D98" s="159"/>
      <c r="E98" s="95">
        <f t="shared" si="19"/>
        <v>0</v>
      </c>
      <c r="F98" s="60"/>
      <c r="G98" s="170"/>
      <c r="H98" s="69" t="s">
        <v>31</v>
      </c>
      <c r="I98" s="160">
        <v>4000.0</v>
      </c>
      <c r="J98" s="161"/>
      <c r="K98" s="49"/>
      <c r="L98" s="71"/>
      <c r="M98" s="115"/>
      <c r="N98" s="54"/>
      <c r="O98" s="54"/>
      <c r="P98" s="55" t="str">
        <f t="shared" si="20"/>
        <v/>
      </c>
      <c r="Q98" s="40" t="str">
        <f t="shared" si="21"/>
        <v/>
      </c>
      <c r="R98" s="57"/>
      <c r="S98" s="57"/>
      <c r="T98" s="57"/>
      <c r="U98" s="57"/>
      <c r="V98" s="57"/>
      <c r="W98" s="57"/>
      <c r="X98" s="57"/>
      <c r="Y98" s="57"/>
      <c r="Z98" s="57"/>
      <c r="AA98" s="57"/>
    </row>
    <row r="99" ht="12.0" customHeight="1">
      <c r="A99" s="156"/>
      <c r="B99" s="157"/>
      <c r="C99" s="158"/>
      <c r="D99" s="159"/>
      <c r="E99" s="95">
        <f t="shared" si="19"/>
        <v>0</v>
      </c>
      <c r="F99" s="60"/>
      <c r="G99" s="170"/>
      <c r="H99" s="62" t="s">
        <v>56</v>
      </c>
      <c r="I99" s="162">
        <v>20000.0</v>
      </c>
      <c r="J99" s="163"/>
      <c r="K99" s="106"/>
      <c r="L99" s="71"/>
      <c r="M99" s="115"/>
      <c r="N99" s="53"/>
      <c r="O99" s="54"/>
      <c r="P99" s="55">
        <f t="shared" si="20"/>
        <v>20000</v>
      </c>
      <c r="Q99" s="40" t="str">
        <f t="shared" si="21"/>
        <v> nestor bernal</v>
      </c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 ht="12.0" customHeight="1">
      <c r="A100" s="156"/>
      <c r="B100" s="157"/>
      <c r="C100" s="158"/>
      <c r="D100" s="159"/>
      <c r="E100" s="95">
        <f t="shared" si="19"/>
        <v>0</v>
      </c>
      <c r="F100" s="60"/>
      <c r="G100" s="166">
        <v>45433.0</v>
      </c>
      <c r="H100" s="69" t="s">
        <v>32</v>
      </c>
      <c r="I100" s="160">
        <v>5300.0</v>
      </c>
      <c r="J100" s="161"/>
      <c r="K100" s="49"/>
      <c r="L100" s="71"/>
      <c r="M100" s="115"/>
      <c r="N100" s="54"/>
      <c r="O100" s="54"/>
      <c r="P100" s="55" t="str">
        <f t="shared" si="20"/>
        <v/>
      </c>
      <c r="Q100" s="40" t="str">
        <f t="shared" si="21"/>
        <v/>
      </c>
      <c r="R100" s="57"/>
      <c r="S100" s="57"/>
      <c r="T100" s="57"/>
      <c r="U100" s="57"/>
      <c r="V100" s="57"/>
      <c r="W100" s="57"/>
      <c r="X100" s="57"/>
      <c r="Y100" s="57"/>
      <c r="Z100" s="57"/>
      <c r="AA100" s="57"/>
    </row>
    <row r="101" ht="12.0" customHeight="1">
      <c r="A101" s="156"/>
      <c r="B101" s="157"/>
      <c r="C101" s="158"/>
      <c r="D101" s="159"/>
      <c r="E101" s="95">
        <f t="shared" si="19"/>
        <v>0</v>
      </c>
      <c r="F101" s="60"/>
      <c r="G101" s="166"/>
      <c r="H101" s="69" t="s">
        <v>36</v>
      </c>
      <c r="I101" s="160">
        <v>7000.0</v>
      </c>
      <c r="J101" s="161"/>
      <c r="K101" s="49"/>
      <c r="L101" s="155"/>
      <c r="M101" s="115"/>
      <c r="N101" s="54"/>
      <c r="O101" s="54"/>
      <c r="P101" s="55" t="str">
        <f t="shared" si="20"/>
        <v/>
      </c>
      <c r="Q101" s="40" t="str">
        <f t="shared" si="21"/>
        <v/>
      </c>
      <c r="R101" s="57"/>
      <c r="S101" s="57"/>
      <c r="T101" s="57"/>
      <c r="U101" s="57"/>
      <c r="V101" s="57"/>
      <c r="W101" s="57"/>
      <c r="X101" s="57"/>
      <c r="Y101" s="57"/>
      <c r="Z101" s="57"/>
      <c r="AA101" s="57"/>
    </row>
    <row r="102" ht="12.0" customHeight="1">
      <c r="A102" s="156"/>
      <c r="B102" s="157"/>
      <c r="C102" s="158"/>
      <c r="D102" s="159"/>
      <c r="E102" s="95">
        <f t="shared" si="19"/>
        <v>0</v>
      </c>
      <c r="F102" s="60"/>
      <c r="G102" s="166"/>
      <c r="H102" s="69" t="s">
        <v>60</v>
      </c>
      <c r="I102" s="160">
        <v>7800.0</v>
      </c>
      <c r="J102" s="161"/>
      <c r="K102" s="49"/>
      <c r="L102" s="71"/>
      <c r="M102" s="115"/>
      <c r="N102" s="54"/>
      <c r="O102" s="54"/>
      <c r="P102" s="55" t="str">
        <f t="shared" si="20"/>
        <v/>
      </c>
      <c r="Q102" s="40" t="str">
        <f t="shared" si="21"/>
        <v/>
      </c>
      <c r="R102" s="57"/>
      <c r="S102" s="57"/>
      <c r="T102" s="57"/>
      <c r="U102" s="57"/>
      <c r="V102" s="57"/>
      <c r="W102" s="57"/>
      <c r="X102" s="57"/>
      <c r="Y102" s="57"/>
      <c r="Z102" s="57"/>
      <c r="AA102" s="57"/>
    </row>
    <row r="103" ht="12.0" customHeight="1">
      <c r="A103" s="156"/>
      <c r="B103" s="157"/>
      <c r="C103" s="158"/>
      <c r="D103" s="159"/>
      <c r="E103" s="95">
        <f t="shared" si="19"/>
        <v>0</v>
      </c>
      <c r="F103" s="60"/>
      <c r="G103" s="166"/>
      <c r="H103" s="69" t="s">
        <v>53</v>
      </c>
      <c r="I103" s="160">
        <v>6000.0</v>
      </c>
      <c r="J103" s="161"/>
      <c r="K103" s="49"/>
      <c r="L103" s="71"/>
      <c r="M103" s="115"/>
      <c r="N103" s="54"/>
      <c r="O103" s="54"/>
      <c r="P103" s="55" t="str">
        <f t="shared" si="20"/>
        <v/>
      </c>
      <c r="Q103" s="40" t="str">
        <f t="shared" si="21"/>
        <v/>
      </c>
      <c r="R103" s="57"/>
      <c r="S103" s="57"/>
      <c r="T103" s="57"/>
      <c r="U103" s="57"/>
      <c r="V103" s="57"/>
      <c r="W103" s="57"/>
      <c r="X103" s="57"/>
      <c r="Y103" s="57"/>
      <c r="Z103" s="57"/>
      <c r="AA103" s="57"/>
    </row>
    <row r="104" ht="12.0" customHeight="1">
      <c r="A104" s="156"/>
      <c r="B104" s="157"/>
      <c r="C104" s="158"/>
      <c r="D104" s="159"/>
      <c r="E104" s="95">
        <f t="shared" si="19"/>
        <v>0</v>
      </c>
      <c r="F104" s="60"/>
      <c r="G104" s="166"/>
      <c r="H104" s="69" t="s">
        <v>20</v>
      </c>
      <c r="I104" s="160">
        <v>15000.0</v>
      </c>
      <c r="J104" s="161"/>
      <c r="K104" s="49"/>
      <c r="L104" s="71"/>
      <c r="M104" s="115"/>
      <c r="N104" s="54"/>
      <c r="O104" s="54"/>
      <c r="P104" s="55">
        <f t="shared" si="20"/>
        <v>15000</v>
      </c>
      <c r="Q104" s="40" t="str">
        <f t="shared" si="21"/>
        <v> andres hume</v>
      </c>
      <c r="R104" s="57"/>
      <c r="S104" s="57"/>
      <c r="T104" s="57"/>
      <c r="U104" s="57"/>
      <c r="V104" s="57"/>
      <c r="W104" s="57"/>
      <c r="X104" s="57"/>
      <c r="Y104" s="57"/>
      <c r="Z104" s="57"/>
      <c r="AA104" s="57"/>
    </row>
    <row r="105" ht="12.0" customHeight="1">
      <c r="A105" s="156"/>
      <c r="B105" s="157"/>
      <c r="C105" s="158"/>
      <c r="D105" s="159"/>
      <c r="E105" s="95">
        <f t="shared" si="19"/>
        <v>0</v>
      </c>
      <c r="F105" s="60"/>
      <c r="G105" s="166">
        <v>45434.0</v>
      </c>
      <c r="H105" s="69" t="s">
        <v>61</v>
      </c>
      <c r="I105" s="160">
        <v>15000.0</v>
      </c>
      <c r="J105" s="161"/>
      <c r="K105" s="49"/>
      <c r="L105" s="71"/>
      <c r="M105" s="115"/>
      <c r="N105" s="54"/>
      <c r="O105" s="54"/>
      <c r="P105" s="55" t="str">
        <f t="shared" si="20"/>
        <v/>
      </c>
      <c r="Q105" s="40" t="str">
        <f t="shared" si="21"/>
        <v/>
      </c>
      <c r="R105" s="57"/>
      <c r="S105" s="57"/>
      <c r="T105" s="57"/>
      <c r="U105" s="57"/>
      <c r="V105" s="57"/>
      <c r="W105" s="57"/>
      <c r="X105" s="57"/>
      <c r="Y105" s="57"/>
      <c r="Z105" s="57"/>
      <c r="AA105" s="57"/>
    </row>
    <row r="106" ht="12.0" customHeight="1">
      <c r="A106" s="156"/>
      <c r="B106" s="157"/>
      <c r="C106" s="158"/>
      <c r="D106" s="159"/>
      <c r="E106" s="95">
        <f t="shared" si="19"/>
        <v>0</v>
      </c>
      <c r="F106" s="60"/>
      <c r="G106" s="165">
        <v>45434.0</v>
      </c>
      <c r="H106" s="69" t="s">
        <v>32</v>
      </c>
      <c r="I106" s="160">
        <v>8200.0</v>
      </c>
      <c r="J106" s="161"/>
      <c r="K106" s="49"/>
      <c r="L106" s="71"/>
      <c r="M106" s="115"/>
      <c r="N106" s="54"/>
      <c r="O106" s="54"/>
      <c r="P106" s="55" t="str">
        <f t="shared" si="20"/>
        <v/>
      </c>
      <c r="Q106" s="40" t="str">
        <f t="shared" si="21"/>
        <v/>
      </c>
      <c r="R106" s="57"/>
      <c r="S106" s="57"/>
      <c r="T106" s="57"/>
      <c r="U106" s="57"/>
      <c r="V106" s="57"/>
      <c r="W106" s="57"/>
      <c r="X106" s="57"/>
      <c r="Y106" s="57"/>
      <c r="Z106" s="57"/>
      <c r="AA106" s="57"/>
    </row>
    <row r="107" ht="12.0" customHeight="1">
      <c r="A107" s="156"/>
      <c r="B107" s="157"/>
      <c r="C107" s="158"/>
      <c r="D107" s="159"/>
      <c r="E107" s="95">
        <f t="shared" si="19"/>
        <v>0</v>
      </c>
      <c r="F107" s="60"/>
      <c r="G107" s="166"/>
      <c r="H107" s="69" t="s">
        <v>62</v>
      </c>
      <c r="I107" s="160">
        <v>6800.0</v>
      </c>
      <c r="J107" s="161"/>
      <c r="K107" s="49"/>
      <c r="L107" s="71"/>
      <c r="M107" s="115"/>
      <c r="N107" s="54"/>
      <c r="O107" s="54"/>
      <c r="P107" s="55" t="str">
        <f t="shared" si="20"/>
        <v/>
      </c>
      <c r="Q107" s="40" t="str">
        <f t="shared" si="21"/>
        <v/>
      </c>
      <c r="R107" s="57"/>
      <c r="S107" s="57"/>
      <c r="T107" s="57"/>
      <c r="U107" s="57"/>
      <c r="V107" s="57"/>
      <c r="W107" s="57"/>
      <c r="X107" s="57"/>
      <c r="Y107" s="57"/>
      <c r="Z107" s="57"/>
      <c r="AA107" s="57"/>
    </row>
    <row r="108" ht="12.0" customHeight="1">
      <c r="A108" s="156"/>
      <c r="B108" s="157"/>
      <c r="C108" s="158"/>
      <c r="D108" s="159"/>
      <c r="E108" s="95">
        <f t="shared" si="19"/>
        <v>0</v>
      </c>
      <c r="F108" s="60"/>
      <c r="G108" s="166"/>
      <c r="H108" s="69" t="s">
        <v>46</v>
      </c>
      <c r="I108" s="160">
        <v>7000.0</v>
      </c>
      <c r="J108" s="161"/>
      <c r="K108" s="49"/>
      <c r="L108" s="71"/>
      <c r="M108" s="115"/>
      <c r="N108" s="54"/>
      <c r="O108" s="54"/>
      <c r="P108" s="55" t="str">
        <f t="shared" si="20"/>
        <v/>
      </c>
      <c r="Q108" s="40" t="str">
        <f t="shared" si="21"/>
        <v/>
      </c>
      <c r="R108" s="57"/>
      <c r="S108" s="57"/>
      <c r="T108" s="57"/>
      <c r="U108" s="57"/>
      <c r="V108" s="57"/>
      <c r="W108" s="57"/>
      <c r="X108" s="57"/>
      <c r="Y108" s="57"/>
      <c r="Z108" s="57"/>
      <c r="AA108" s="57"/>
    </row>
    <row r="109" ht="12.0" customHeight="1">
      <c r="A109" s="156"/>
      <c r="B109" s="157"/>
      <c r="C109" s="158"/>
      <c r="D109" s="159"/>
      <c r="E109" s="95">
        <f t="shared" si="19"/>
        <v>0</v>
      </c>
      <c r="F109" s="60"/>
      <c r="G109" s="166"/>
      <c r="H109" s="69" t="s">
        <v>33</v>
      </c>
      <c r="I109" s="160">
        <v>5900.0</v>
      </c>
      <c r="J109" s="161"/>
      <c r="K109" s="49"/>
      <c r="L109" s="71"/>
      <c r="M109" s="115"/>
      <c r="N109" s="54"/>
      <c r="O109" s="54"/>
      <c r="P109" s="55" t="str">
        <f t="shared" si="20"/>
        <v/>
      </c>
      <c r="Q109" s="40" t="str">
        <f t="shared" si="21"/>
        <v/>
      </c>
      <c r="R109" s="57"/>
      <c r="S109" s="57"/>
      <c r="T109" s="57"/>
      <c r="U109" s="57"/>
      <c r="V109" s="57"/>
      <c r="W109" s="57"/>
      <c r="X109" s="57"/>
      <c r="Y109" s="57"/>
      <c r="Z109" s="57"/>
      <c r="AA109" s="57"/>
    </row>
    <row r="110" ht="12.0" customHeight="1">
      <c r="A110" s="156"/>
      <c r="B110" s="157"/>
      <c r="C110" s="158"/>
      <c r="D110" s="159"/>
      <c r="E110" s="95">
        <f t="shared" si="19"/>
        <v>0</v>
      </c>
      <c r="F110" s="60"/>
      <c r="G110" s="166"/>
      <c r="H110" s="69" t="s">
        <v>53</v>
      </c>
      <c r="I110" s="160">
        <v>6000.0</v>
      </c>
      <c r="J110" s="161"/>
      <c r="K110" s="49"/>
      <c r="L110" s="141"/>
      <c r="M110" s="115"/>
      <c r="N110" s="54"/>
      <c r="O110" s="54"/>
      <c r="P110" s="55" t="str">
        <f t="shared" si="20"/>
        <v/>
      </c>
      <c r="Q110" s="40" t="str">
        <f t="shared" si="21"/>
        <v/>
      </c>
      <c r="R110" s="57"/>
      <c r="S110" s="57"/>
      <c r="T110" s="57"/>
      <c r="U110" s="57"/>
      <c r="V110" s="57"/>
      <c r="W110" s="57"/>
      <c r="X110" s="57"/>
      <c r="Y110" s="57"/>
      <c r="Z110" s="57"/>
      <c r="AA110" s="57"/>
    </row>
    <row r="111" ht="12.0" customHeight="1">
      <c r="A111" s="156"/>
      <c r="B111" s="157"/>
      <c r="C111" s="158"/>
      <c r="D111" s="159"/>
      <c r="E111" s="95">
        <f t="shared" si="19"/>
        <v>0</v>
      </c>
      <c r="F111" s="60"/>
      <c r="G111" s="174"/>
      <c r="H111" s="79" t="s">
        <v>20</v>
      </c>
      <c r="I111" s="119">
        <v>15000.0</v>
      </c>
      <c r="J111" s="161"/>
      <c r="K111" s="49"/>
      <c r="L111" s="71"/>
      <c r="M111" s="115"/>
      <c r="N111" s="54"/>
      <c r="O111" s="54"/>
      <c r="P111" s="55">
        <f t="shared" si="20"/>
        <v>15000</v>
      </c>
      <c r="Q111" s="40" t="str">
        <f t="shared" si="21"/>
        <v> andres hume</v>
      </c>
      <c r="R111" s="57"/>
      <c r="S111" s="57"/>
      <c r="T111" s="57"/>
      <c r="U111" s="57"/>
      <c r="V111" s="57"/>
      <c r="W111" s="57"/>
      <c r="X111" s="57"/>
      <c r="Y111" s="57"/>
      <c r="Z111" s="57"/>
      <c r="AA111" s="57"/>
    </row>
    <row r="112" ht="12.0" customHeight="1">
      <c r="A112" s="156"/>
      <c r="B112" s="157"/>
      <c r="C112" s="158"/>
      <c r="D112" s="159"/>
      <c r="E112" s="95">
        <f t="shared" si="19"/>
        <v>0</v>
      </c>
      <c r="F112" s="60"/>
      <c r="G112" s="166"/>
      <c r="H112" s="69" t="s">
        <v>63</v>
      </c>
      <c r="I112" s="160">
        <v>8000.0</v>
      </c>
      <c r="J112" s="161"/>
      <c r="K112" s="49"/>
      <c r="L112" s="71"/>
      <c r="M112" s="115"/>
      <c r="N112" s="54"/>
      <c r="O112" s="54"/>
      <c r="P112" s="55" t="str">
        <f t="shared" si="20"/>
        <v/>
      </c>
      <c r="Q112" s="40" t="str">
        <f t="shared" si="21"/>
        <v/>
      </c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 ht="12.0" customHeight="1">
      <c r="A113" s="156"/>
      <c r="B113" s="157"/>
      <c r="C113" s="158"/>
      <c r="D113" s="159"/>
      <c r="E113" s="95">
        <f t="shared" si="19"/>
        <v>0</v>
      </c>
      <c r="F113" s="60"/>
      <c r="G113" s="166">
        <v>45435.0</v>
      </c>
      <c r="H113" s="69" t="s">
        <v>22</v>
      </c>
      <c r="I113" s="160">
        <v>10000.0</v>
      </c>
      <c r="J113" s="161"/>
      <c r="K113" s="49"/>
      <c r="L113" s="77"/>
      <c r="M113" s="115"/>
      <c r="N113" s="175"/>
      <c r="O113" s="54"/>
      <c r="P113" s="55">
        <f t="shared" si="20"/>
        <v>10000</v>
      </c>
      <c r="Q113" s="40" t="str">
        <f t="shared" si="21"/>
        <v> eder gonzalez</v>
      </c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ht="12.0" customHeight="1">
      <c r="A114" s="156"/>
      <c r="B114" s="157"/>
      <c r="C114" s="158"/>
      <c r="D114" s="159"/>
      <c r="E114" s="95">
        <f t="shared" si="19"/>
        <v>0</v>
      </c>
      <c r="F114" s="60"/>
      <c r="G114" s="166"/>
      <c r="H114" s="69" t="s">
        <v>64</v>
      </c>
      <c r="I114" s="160">
        <v>10000.0</v>
      </c>
      <c r="J114" s="161"/>
      <c r="K114" s="49"/>
      <c r="L114" s="77"/>
      <c r="M114" s="115"/>
      <c r="N114" s="54"/>
      <c r="O114" s="132"/>
      <c r="P114" s="55" t="str">
        <f t="shared" si="20"/>
        <v/>
      </c>
      <c r="Q114" s="40" t="str">
        <f t="shared" si="21"/>
        <v/>
      </c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 ht="12.0" customHeight="1">
      <c r="A115" s="156"/>
      <c r="B115" s="157"/>
      <c r="C115" s="158"/>
      <c r="D115" s="159"/>
      <c r="E115" s="95">
        <f t="shared" si="19"/>
        <v>0</v>
      </c>
      <c r="F115" s="60"/>
      <c r="G115" s="166">
        <v>45436.0</v>
      </c>
      <c r="H115" s="167" t="s">
        <v>43</v>
      </c>
      <c r="I115" s="168">
        <v>400000.0</v>
      </c>
      <c r="J115" s="161"/>
      <c r="K115" s="75"/>
      <c r="L115" s="77"/>
      <c r="M115" s="115"/>
      <c r="N115" s="54"/>
      <c r="O115" s="54"/>
      <c r="P115" s="55" t="str">
        <f t="shared" si="20"/>
        <v/>
      </c>
      <c r="Q115" s="40" t="str">
        <f t="shared" si="21"/>
        <v/>
      </c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ht="12.0" customHeight="1">
      <c r="A116" s="156"/>
      <c r="B116" s="157"/>
      <c r="C116" s="158"/>
      <c r="D116" s="159"/>
      <c r="E116" s="95">
        <f t="shared" si="19"/>
        <v>0</v>
      </c>
      <c r="F116" s="60"/>
      <c r="G116" s="166">
        <v>45436.0</v>
      </c>
      <c r="H116" s="69" t="s">
        <v>54</v>
      </c>
      <c r="I116" s="160">
        <v>20000.0</v>
      </c>
      <c r="J116" s="161"/>
      <c r="K116" s="49"/>
      <c r="L116" s="71"/>
      <c r="M116" s="115"/>
      <c r="N116" s="54"/>
      <c r="O116" s="54"/>
      <c r="P116" s="55">
        <f t="shared" si="20"/>
        <v>20000</v>
      </c>
      <c r="Q116" s="40" t="str">
        <f t="shared" si="21"/>
        <v> fede avalos</v>
      </c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 ht="12.0" customHeight="1">
      <c r="A117" s="156"/>
      <c r="B117" s="157"/>
      <c r="C117" s="158"/>
      <c r="D117" s="159"/>
      <c r="E117" s="95">
        <f t="shared" si="19"/>
        <v>0</v>
      </c>
      <c r="F117" s="176">
        <v>43596.0</v>
      </c>
      <c r="G117" s="166"/>
      <c r="H117" s="69" t="s">
        <v>53</v>
      </c>
      <c r="I117" s="160">
        <v>6000.0</v>
      </c>
      <c r="J117" s="161"/>
      <c r="K117" s="49"/>
      <c r="L117" s="71"/>
      <c r="M117" s="115"/>
      <c r="N117" s="54"/>
      <c r="O117" s="54"/>
      <c r="P117" s="55" t="str">
        <f t="shared" si="20"/>
        <v/>
      </c>
      <c r="Q117" s="40" t="str">
        <f t="shared" si="21"/>
        <v/>
      </c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 ht="12.0" customHeight="1">
      <c r="A118" s="144"/>
      <c r="B118" s="145"/>
      <c r="C118" s="74"/>
      <c r="D118" s="49"/>
      <c r="E118" s="95">
        <f t="shared" si="19"/>
        <v>0</v>
      </c>
      <c r="F118" s="60"/>
      <c r="G118" s="166"/>
      <c r="H118" s="160" t="s">
        <v>20</v>
      </c>
      <c r="I118" s="177">
        <v>10000.0</v>
      </c>
      <c r="J118" s="161"/>
      <c r="K118" s="49"/>
      <c r="L118" s="71"/>
      <c r="M118" s="115"/>
      <c r="N118" s="54"/>
      <c r="O118" s="54"/>
      <c r="P118" s="55" t="str">
        <f>IF(COUNTIF(#REF!,"*vale*"),H118,"")</f>
        <v/>
      </c>
      <c r="Q118" s="40" t="str">
        <f>IF(COUNTIF(#REF!,"*vale*"),MID(#REF!,5,70),"")</f>
        <v/>
      </c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 ht="12.0" customHeight="1">
      <c r="A119" s="144"/>
      <c r="B119" s="145"/>
      <c r="C119" s="74"/>
      <c r="D119" s="49"/>
      <c r="E119" s="95">
        <f t="shared" si="19"/>
        <v>0</v>
      </c>
      <c r="F119" s="60"/>
      <c r="G119" s="178">
        <v>45437.0</v>
      </c>
      <c r="H119" s="69" t="s">
        <v>65</v>
      </c>
      <c r="I119" s="160">
        <v>6000.0</v>
      </c>
      <c r="J119" s="161"/>
      <c r="K119" s="49"/>
      <c r="L119" s="71"/>
      <c r="M119" s="115"/>
      <c r="N119" s="132"/>
      <c r="O119" s="54"/>
      <c r="P119" s="55" t="str">
        <f t="shared" ref="P119:P467" si="22">IF(COUNTIF(H119,"*vale*"),I119,"")</f>
        <v/>
      </c>
      <c r="Q119" s="40" t="str">
        <f t="shared" ref="Q119:Q467" si="23">IF(COUNTIF(H119,"*vale*"),MID(H119,5,70),"")</f>
        <v/>
      </c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 ht="12.0" customHeight="1">
      <c r="A120" s="144"/>
      <c r="B120" s="145"/>
      <c r="C120" s="74"/>
      <c r="D120" s="49"/>
      <c r="E120" s="95">
        <f t="shared" si="19"/>
        <v>0</v>
      </c>
      <c r="F120" s="60"/>
      <c r="G120" s="166"/>
      <c r="H120" s="69" t="s">
        <v>24</v>
      </c>
      <c r="I120" s="160">
        <v>15400.0</v>
      </c>
      <c r="J120" s="161"/>
      <c r="K120" s="49"/>
      <c r="L120" s="77"/>
      <c r="M120" s="115"/>
      <c r="N120" s="132"/>
      <c r="O120" s="54"/>
      <c r="P120" s="55" t="str">
        <f t="shared" si="22"/>
        <v/>
      </c>
      <c r="Q120" s="40" t="str">
        <f t="shared" si="23"/>
        <v/>
      </c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 ht="12.0" customHeight="1">
      <c r="A121" s="144"/>
      <c r="B121" s="145"/>
      <c r="C121" s="74"/>
      <c r="D121" s="49"/>
      <c r="E121" s="95">
        <f t="shared" si="19"/>
        <v>0</v>
      </c>
      <c r="F121" s="60"/>
      <c r="G121" s="166"/>
      <c r="H121" s="69" t="s">
        <v>38</v>
      </c>
      <c r="I121" s="160">
        <v>25000.0</v>
      </c>
      <c r="J121" s="161"/>
      <c r="K121" s="49"/>
      <c r="L121" s="71"/>
      <c r="M121" s="115"/>
      <c r="N121" s="54"/>
      <c r="O121" s="54"/>
      <c r="P121" s="55" t="str">
        <f t="shared" si="22"/>
        <v/>
      </c>
      <c r="Q121" s="40" t="str">
        <f t="shared" si="23"/>
        <v/>
      </c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 ht="12.0" customHeight="1">
      <c r="A122" s="144"/>
      <c r="B122" s="145"/>
      <c r="C122" s="74"/>
      <c r="D122" s="49"/>
      <c r="E122" s="95">
        <f t="shared" si="19"/>
        <v>0</v>
      </c>
      <c r="F122" s="60"/>
      <c r="G122" s="166"/>
      <c r="H122" s="69" t="s">
        <v>53</v>
      </c>
      <c r="I122" s="160">
        <v>6000.0</v>
      </c>
      <c r="J122" s="161"/>
      <c r="K122" s="49"/>
      <c r="L122" s="71"/>
      <c r="M122" s="115"/>
      <c r="N122" s="54"/>
      <c r="O122" s="54"/>
      <c r="P122" s="55" t="str">
        <f t="shared" si="22"/>
        <v/>
      </c>
      <c r="Q122" s="40" t="str">
        <f t="shared" si="23"/>
        <v/>
      </c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 ht="12.0" customHeight="1">
      <c r="A123" s="144"/>
      <c r="B123" s="145"/>
      <c r="C123" s="74"/>
      <c r="D123" s="49"/>
      <c r="E123" s="95">
        <f t="shared" si="19"/>
        <v>0</v>
      </c>
      <c r="F123" s="60"/>
      <c r="G123" s="166">
        <v>45438.0</v>
      </c>
      <c r="H123" s="69" t="s">
        <v>25</v>
      </c>
      <c r="I123" s="160">
        <v>1700.0</v>
      </c>
      <c r="J123" s="161"/>
      <c r="K123" s="49"/>
      <c r="L123" s="71"/>
      <c r="M123" s="115"/>
      <c r="N123" s="54"/>
      <c r="O123" s="54"/>
      <c r="P123" s="55" t="str">
        <f t="shared" si="22"/>
        <v/>
      </c>
      <c r="Q123" s="40" t="str">
        <f t="shared" si="23"/>
        <v/>
      </c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ht="12.0" customHeight="1">
      <c r="A124" s="144"/>
      <c r="B124" s="145"/>
      <c r="C124" s="74"/>
      <c r="D124" s="49"/>
      <c r="E124" s="95">
        <f t="shared" si="19"/>
        <v>0</v>
      </c>
      <c r="F124" s="60"/>
      <c r="G124" s="166"/>
      <c r="H124" s="69" t="s">
        <v>53</v>
      </c>
      <c r="I124" s="160">
        <v>6000.0</v>
      </c>
      <c r="J124" s="161"/>
      <c r="K124" s="49"/>
      <c r="L124" s="71"/>
      <c r="M124" s="115"/>
      <c r="N124" s="54"/>
      <c r="O124" s="54"/>
      <c r="P124" s="55" t="str">
        <f t="shared" si="22"/>
        <v/>
      </c>
      <c r="Q124" s="40" t="str">
        <f t="shared" si="23"/>
        <v/>
      </c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ht="12.0" customHeight="1">
      <c r="A125" s="144"/>
      <c r="B125" s="145"/>
      <c r="C125" s="74"/>
      <c r="D125" s="49"/>
      <c r="E125" s="95">
        <f t="shared" si="19"/>
        <v>0</v>
      </c>
      <c r="F125" s="60"/>
      <c r="G125" s="166"/>
      <c r="H125" s="69" t="s">
        <v>66</v>
      </c>
      <c r="I125" s="160">
        <v>8000.0</v>
      </c>
      <c r="J125" s="161"/>
      <c r="K125" s="49"/>
      <c r="L125" s="71"/>
      <c r="M125" s="115"/>
      <c r="N125" s="54"/>
      <c r="O125" s="54"/>
      <c r="P125" s="55" t="str">
        <f t="shared" si="22"/>
        <v/>
      </c>
      <c r="Q125" s="40" t="str">
        <f t="shared" si="23"/>
        <v/>
      </c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ht="12.0" customHeight="1">
      <c r="A126" s="144"/>
      <c r="B126" s="145"/>
      <c r="C126" s="74"/>
      <c r="D126" s="49"/>
      <c r="E126" s="95">
        <f t="shared" si="19"/>
        <v>0</v>
      </c>
      <c r="F126" s="60"/>
      <c r="G126" s="166">
        <v>45439.0</v>
      </c>
      <c r="H126" s="69" t="s">
        <v>28</v>
      </c>
      <c r="I126" s="160">
        <v>44295.0</v>
      </c>
      <c r="J126" s="161"/>
      <c r="K126" s="49"/>
      <c r="L126" s="71"/>
      <c r="M126" s="115"/>
      <c r="N126" s="54"/>
      <c r="O126" s="54"/>
      <c r="P126" s="55" t="str">
        <f t="shared" si="22"/>
        <v/>
      </c>
      <c r="Q126" s="40" t="str">
        <f t="shared" si="23"/>
        <v/>
      </c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ht="12.0" customHeight="1">
      <c r="A127" s="144"/>
      <c r="B127" s="145"/>
      <c r="C127" s="74"/>
      <c r="D127" s="49"/>
      <c r="E127" s="95">
        <f t="shared" si="19"/>
        <v>0</v>
      </c>
      <c r="F127" s="60"/>
      <c r="G127" s="166">
        <v>45439.0</v>
      </c>
      <c r="H127" s="69" t="s">
        <v>60</v>
      </c>
      <c r="I127" s="160">
        <v>13250.0</v>
      </c>
      <c r="J127" s="161"/>
      <c r="K127" s="49"/>
      <c r="L127" s="71"/>
      <c r="M127" s="115"/>
      <c r="N127" s="54"/>
      <c r="O127" s="54"/>
      <c r="P127" s="55" t="str">
        <f t="shared" si="22"/>
        <v/>
      </c>
      <c r="Q127" s="40" t="str">
        <f t="shared" si="23"/>
        <v/>
      </c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ht="12.0" customHeight="1">
      <c r="A128" s="144"/>
      <c r="B128" s="145"/>
      <c r="C128" s="74"/>
      <c r="D128" s="49"/>
      <c r="E128" s="95">
        <f t="shared" si="19"/>
        <v>0</v>
      </c>
      <c r="F128" s="60"/>
      <c r="G128" s="166"/>
      <c r="H128" s="69" t="s">
        <v>53</v>
      </c>
      <c r="I128" s="160">
        <v>6000.0</v>
      </c>
      <c r="J128" s="161"/>
      <c r="K128" s="49"/>
      <c r="L128" s="77"/>
      <c r="M128" s="115"/>
      <c r="N128" s="53"/>
      <c r="O128" s="54"/>
      <c r="P128" s="55" t="str">
        <f t="shared" si="22"/>
        <v/>
      </c>
      <c r="Q128" s="40" t="str">
        <f t="shared" si="23"/>
        <v/>
      </c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ht="12.0" customHeight="1">
      <c r="A129" s="144"/>
      <c r="B129" s="145"/>
      <c r="C129" s="74"/>
      <c r="D129" s="49"/>
      <c r="E129" s="95">
        <f t="shared" si="19"/>
        <v>0</v>
      </c>
      <c r="F129" s="60"/>
      <c r="G129" s="166"/>
      <c r="H129" s="69" t="s">
        <v>67</v>
      </c>
      <c r="I129" s="160">
        <v>4300.0</v>
      </c>
      <c r="J129" s="161"/>
      <c r="K129" s="49"/>
      <c r="L129" s="71"/>
      <c r="M129" s="115"/>
      <c r="N129" s="54"/>
      <c r="O129" s="54"/>
      <c r="P129" s="55" t="str">
        <f t="shared" si="22"/>
        <v/>
      </c>
      <c r="Q129" s="40" t="str">
        <f t="shared" si="23"/>
        <v/>
      </c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ht="12.0" customHeight="1">
      <c r="A130" s="144"/>
      <c r="B130" s="145"/>
      <c r="C130" s="74"/>
      <c r="D130" s="49"/>
      <c r="E130" s="95">
        <f t="shared" si="19"/>
        <v>0</v>
      </c>
      <c r="F130" s="60"/>
      <c r="G130" s="166"/>
      <c r="H130" s="69" t="s">
        <v>68</v>
      </c>
      <c r="I130" s="160">
        <v>4000.0</v>
      </c>
      <c r="J130" s="161"/>
      <c r="K130" s="49"/>
      <c r="L130" s="71"/>
      <c r="M130" s="115"/>
      <c r="N130" s="54"/>
      <c r="O130" s="54"/>
      <c r="P130" s="55" t="str">
        <f t="shared" si="22"/>
        <v/>
      </c>
      <c r="Q130" s="40" t="str">
        <f t="shared" si="23"/>
        <v/>
      </c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ht="12.0" customHeight="1">
      <c r="A131" s="144"/>
      <c r="B131" s="145"/>
      <c r="C131" s="74"/>
      <c r="D131" s="49"/>
      <c r="E131" s="95">
        <f t="shared" si="19"/>
        <v>0</v>
      </c>
      <c r="F131" s="60"/>
      <c r="G131" s="166">
        <v>45440.0</v>
      </c>
      <c r="H131" s="69" t="s">
        <v>33</v>
      </c>
      <c r="I131" s="70">
        <v>5900.0</v>
      </c>
      <c r="J131" s="50"/>
      <c r="K131" s="49"/>
      <c r="L131" s="71"/>
      <c r="M131" s="115"/>
      <c r="N131" s="54"/>
      <c r="O131" s="54"/>
      <c r="P131" s="55" t="str">
        <f t="shared" si="22"/>
        <v/>
      </c>
      <c r="Q131" s="40" t="str">
        <f t="shared" si="23"/>
        <v/>
      </c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ht="12.0" customHeight="1">
      <c r="A132" s="144"/>
      <c r="B132" s="145"/>
      <c r="C132" s="74"/>
      <c r="D132" s="49"/>
      <c r="E132" s="95">
        <f t="shared" si="19"/>
        <v>0</v>
      </c>
      <c r="F132" s="60"/>
      <c r="G132" s="178"/>
      <c r="H132" s="69" t="s">
        <v>25</v>
      </c>
      <c r="I132" s="70">
        <v>200.0</v>
      </c>
      <c r="J132" s="50"/>
      <c r="K132" s="49"/>
      <c r="L132" s="71"/>
      <c r="M132" s="115"/>
      <c r="N132" s="54"/>
      <c r="O132" s="54"/>
      <c r="P132" s="55" t="str">
        <f t="shared" si="22"/>
        <v/>
      </c>
      <c r="Q132" s="40" t="str">
        <f t="shared" si="23"/>
        <v/>
      </c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ht="12.0" customHeight="1">
      <c r="A133" s="144"/>
      <c r="B133" s="145"/>
      <c r="C133" s="74"/>
      <c r="D133" s="49"/>
      <c r="E133" s="95">
        <f t="shared" si="19"/>
        <v>0</v>
      </c>
      <c r="F133" s="60"/>
      <c r="G133" s="166"/>
      <c r="H133" s="69" t="s">
        <v>53</v>
      </c>
      <c r="I133" s="70">
        <v>6000.0</v>
      </c>
      <c r="J133" s="50"/>
      <c r="K133" s="49"/>
      <c r="L133" s="71"/>
      <c r="M133" s="115"/>
      <c r="N133" s="54"/>
      <c r="O133" s="54"/>
      <c r="P133" s="55" t="str">
        <f t="shared" si="22"/>
        <v/>
      </c>
      <c r="Q133" s="40" t="str">
        <f t="shared" si="23"/>
        <v/>
      </c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ht="12.0" customHeight="1">
      <c r="A134" s="156"/>
      <c r="B134" s="157"/>
      <c r="C134" s="158"/>
      <c r="D134" s="159"/>
      <c r="E134" s="95">
        <f t="shared" si="19"/>
        <v>0</v>
      </c>
      <c r="F134" s="60"/>
      <c r="G134" s="179"/>
      <c r="H134" s="180" t="s">
        <v>69</v>
      </c>
      <c r="I134" s="181">
        <v>5500.0</v>
      </c>
      <c r="J134" s="50"/>
      <c r="K134" s="49"/>
      <c r="L134" s="71"/>
      <c r="M134" s="115"/>
      <c r="N134" s="54"/>
      <c r="O134" s="54"/>
      <c r="P134" s="55" t="str">
        <f t="shared" si="22"/>
        <v/>
      </c>
      <c r="Q134" s="40" t="str">
        <f t="shared" si="23"/>
        <v/>
      </c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ht="12.0" customHeight="1">
      <c r="A135" s="182" t="s">
        <v>35</v>
      </c>
      <c r="B135" s="157"/>
      <c r="C135" s="158"/>
      <c r="D135" s="159"/>
      <c r="E135" s="95">
        <f t="shared" si="19"/>
        <v>0</v>
      </c>
      <c r="F135" s="60"/>
      <c r="G135" s="92"/>
      <c r="H135" s="69" t="s">
        <v>22</v>
      </c>
      <c r="I135" s="70">
        <v>10000.0</v>
      </c>
      <c r="J135" s="50"/>
      <c r="K135" s="49"/>
      <c r="L135" s="71"/>
      <c r="M135" s="115"/>
      <c r="N135" s="54"/>
      <c r="O135" s="54"/>
      <c r="P135" s="55">
        <f t="shared" si="22"/>
        <v>10000</v>
      </c>
      <c r="Q135" s="40" t="str">
        <f t="shared" si="23"/>
        <v> eder gonzalez</v>
      </c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ht="12.0" customHeight="1">
      <c r="A136" s="156"/>
      <c r="B136" s="157"/>
      <c r="C136" s="158"/>
      <c r="D136" s="159"/>
      <c r="E136" s="95">
        <f t="shared" si="19"/>
        <v>0</v>
      </c>
      <c r="F136" s="60"/>
      <c r="G136" s="68">
        <v>45441.0</v>
      </c>
      <c r="H136" s="69" t="s">
        <v>53</v>
      </c>
      <c r="I136" s="70">
        <v>6000.0</v>
      </c>
      <c r="J136" s="50"/>
      <c r="K136" s="49"/>
      <c r="L136" s="71"/>
      <c r="M136" s="115"/>
      <c r="N136" s="54"/>
      <c r="O136" s="54"/>
      <c r="P136" s="55" t="str">
        <f t="shared" si="22"/>
        <v/>
      </c>
      <c r="Q136" s="40" t="str">
        <f t="shared" si="23"/>
        <v/>
      </c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ht="12.0" customHeight="1">
      <c r="A137" s="156"/>
      <c r="B137" s="157"/>
      <c r="C137" s="158"/>
      <c r="D137" s="159"/>
      <c r="E137" s="95">
        <f t="shared" si="19"/>
        <v>0</v>
      </c>
      <c r="F137" s="60"/>
      <c r="G137" s="68"/>
      <c r="H137" s="69" t="s">
        <v>20</v>
      </c>
      <c r="I137" s="70">
        <v>15000.0</v>
      </c>
      <c r="J137" s="50"/>
      <c r="K137" s="49"/>
      <c r="L137" s="71"/>
      <c r="M137" s="115"/>
      <c r="N137" s="54"/>
      <c r="O137" s="54"/>
      <c r="P137" s="55">
        <f t="shared" si="22"/>
        <v>15000</v>
      </c>
      <c r="Q137" s="40" t="str">
        <f t="shared" si="23"/>
        <v> andres hume</v>
      </c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ht="12.0" customHeight="1">
      <c r="A138" s="156"/>
      <c r="B138" s="157"/>
      <c r="C138" s="158"/>
      <c r="D138" s="159"/>
      <c r="E138" s="95">
        <f t="shared" si="19"/>
        <v>0</v>
      </c>
      <c r="F138" s="60"/>
      <c r="G138" s="76"/>
      <c r="H138" s="69" t="s">
        <v>22</v>
      </c>
      <c r="I138" s="70">
        <v>10000.0</v>
      </c>
      <c r="J138" s="50"/>
      <c r="K138" s="49"/>
      <c r="L138" s="71"/>
      <c r="M138" s="115"/>
      <c r="N138" s="54"/>
      <c r="O138" s="54"/>
      <c r="P138" s="55">
        <f t="shared" si="22"/>
        <v>10000</v>
      </c>
      <c r="Q138" s="40" t="str">
        <f t="shared" si="23"/>
        <v> eder gonzalez</v>
      </c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ht="12.0" customHeight="1">
      <c r="A139" s="156"/>
      <c r="B139" s="157"/>
      <c r="C139" s="158"/>
      <c r="D139" s="159"/>
      <c r="E139" s="95">
        <f t="shared" si="19"/>
        <v>0</v>
      </c>
      <c r="F139" s="60"/>
      <c r="G139" s="183">
        <v>45442.0</v>
      </c>
      <c r="H139" s="69" t="s">
        <v>34</v>
      </c>
      <c r="I139" s="70">
        <v>3000.0</v>
      </c>
      <c r="J139" s="50"/>
      <c r="K139" s="49"/>
      <c r="L139" s="71"/>
      <c r="M139" s="115"/>
      <c r="N139" s="54"/>
      <c r="O139" s="54"/>
      <c r="P139" s="55" t="str">
        <f t="shared" si="22"/>
        <v/>
      </c>
      <c r="Q139" s="40" t="str">
        <f t="shared" si="23"/>
        <v/>
      </c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ht="12.0" customHeight="1">
      <c r="A140" s="156"/>
      <c r="B140" s="157"/>
      <c r="C140" s="158"/>
      <c r="D140" s="159"/>
      <c r="E140" s="95">
        <f t="shared" si="19"/>
        <v>0</v>
      </c>
      <c r="F140" s="60"/>
      <c r="G140" s="183"/>
      <c r="H140" s="69" t="s">
        <v>25</v>
      </c>
      <c r="I140" s="160">
        <v>200.0</v>
      </c>
      <c r="J140" s="161"/>
      <c r="K140" s="49"/>
      <c r="L140" s="71"/>
      <c r="M140" s="115"/>
      <c r="N140" s="54"/>
      <c r="O140" s="54"/>
      <c r="P140" s="55" t="str">
        <f t="shared" si="22"/>
        <v/>
      </c>
      <c r="Q140" s="40" t="str">
        <f t="shared" si="23"/>
        <v/>
      </c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ht="12.0" customHeight="1">
      <c r="A141" s="156"/>
      <c r="B141" s="157"/>
      <c r="C141" s="158"/>
      <c r="D141" s="159"/>
      <c r="E141" s="95">
        <f t="shared" si="19"/>
        <v>0</v>
      </c>
      <c r="F141" s="60"/>
      <c r="G141" s="76"/>
      <c r="H141" s="69" t="s">
        <v>62</v>
      </c>
      <c r="I141" s="160">
        <v>2000.0</v>
      </c>
      <c r="J141" s="161"/>
      <c r="K141" s="49"/>
      <c r="L141" s="77"/>
      <c r="M141" s="115"/>
      <c r="N141" s="54"/>
      <c r="O141" s="54"/>
      <c r="P141" s="55" t="str">
        <f t="shared" si="22"/>
        <v/>
      </c>
      <c r="Q141" s="40" t="str">
        <f t="shared" si="23"/>
        <v/>
      </c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ht="12.0" customHeight="1">
      <c r="A142" s="156"/>
      <c r="B142" s="157"/>
      <c r="C142" s="158"/>
      <c r="D142" s="159"/>
      <c r="E142" s="95">
        <f t="shared" si="19"/>
        <v>0</v>
      </c>
      <c r="F142" s="60"/>
      <c r="G142" s="76"/>
      <c r="H142" s="69" t="s">
        <v>70</v>
      </c>
      <c r="I142" s="70">
        <v>10000.0</v>
      </c>
      <c r="J142" s="50"/>
      <c r="K142" s="49"/>
      <c r="L142" s="71"/>
      <c r="M142" s="115"/>
      <c r="N142" s="54"/>
      <c r="O142" s="54"/>
      <c r="P142" s="55" t="str">
        <f t="shared" si="22"/>
        <v/>
      </c>
      <c r="Q142" s="40" t="str">
        <f t="shared" si="23"/>
        <v/>
      </c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ht="12.0" customHeight="1">
      <c r="A143" s="156"/>
      <c r="B143" s="157"/>
      <c r="C143" s="158"/>
      <c r="D143" s="159"/>
      <c r="E143" s="95">
        <f t="shared" si="19"/>
        <v>0</v>
      </c>
      <c r="F143" s="60"/>
      <c r="G143" s="76">
        <v>45443.0</v>
      </c>
      <c r="H143" s="69" t="s">
        <v>71</v>
      </c>
      <c r="I143" s="70">
        <v>119240.0</v>
      </c>
      <c r="J143" s="50"/>
      <c r="K143" s="49"/>
      <c r="L143" s="71"/>
      <c r="M143" s="115"/>
      <c r="N143" s="54"/>
      <c r="O143" s="54"/>
      <c r="P143" s="55" t="str">
        <f t="shared" si="22"/>
        <v/>
      </c>
      <c r="Q143" s="40" t="str">
        <f t="shared" si="23"/>
        <v/>
      </c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ht="12.0" customHeight="1">
      <c r="A144" s="156"/>
      <c r="B144" s="157"/>
      <c r="C144" s="158"/>
      <c r="D144" s="159"/>
      <c r="E144" s="95">
        <f t="shared" si="19"/>
        <v>0</v>
      </c>
      <c r="F144" s="60"/>
      <c r="G144" s="76"/>
      <c r="H144" s="69"/>
      <c r="I144" s="70"/>
      <c r="J144" s="50"/>
      <c r="K144" s="49"/>
      <c r="L144" s="77"/>
      <c r="M144" s="115"/>
      <c r="N144" s="54"/>
      <c r="O144" s="54"/>
      <c r="P144" s="55" t="str">
        <f t="shared" si="22"/>
        <v/>
      </c>
      <c r="Q144" s="40" t="str">
        <f t="shared" si="23"/>
        <v/>
      </c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ht="12.0" customHeight="1">
      <c r="A145" s="156"/>
      <c r="B145" s="157"/>
      <c r="C145" s="158"/>
      <c r="D145" s="159"/>
      <c r="E145" s="95">
        <f t="shared" si="19"/>
        <v>0</v>
      </c>
      <c r="F145" s="60"/>
      <c r="G145" s="76"/>
      <c r="H145" s="69"/>
      <c r="I145" s="70"/>
      <c r="J145" s="50"/>
      <c r="K145" s="49"/>
      <c r="L145" s="71"/>
      <c r="M145" s="115"/>
      <c r="N145" s="54"/>
      <c r="O145" s="54"/>
      <c r="P145" s="55" t="str">
        <f t="shared" si="22"/>
        <v/>
      </c>
      <c r="Q145" s="40" t="str">
        <f t="shared" si="23"/>
        <v/>
      </c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ht="12.0" customHeight="1">
      <c r="A146" s="156"/>
      <c r="B146" s="157"/>
      <c r="C146" s="158"/>
      <c r="D146" s="159"/>
      <c r="E146" s="95">
        <f t="shared" si="19"/>
        <v>0</v>
      </c>
      <c r="F146" s="60"/>
      <c r="G146" s="76"/>
      <c r="H146" s="69"/>
      <c r="I146" s="70"/>
      <c r="J146" s="50"/>
      <c r="K146" s="49"/>
      <c r="L146" s="71"/>
      <c r="M146" s="115"/>
      <c r="N146" s="54"/>
      <c r="O146" s="54"/>
      <c r="P146" s="55" t="str">
        <f t="shared" si="22"/>
        <v/>
      </c>
      <c r="Q146" s="40" t="str">
        <f t="shared" si="23"/>
        <v/>
      </c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ht="12.0" customHeight="1">
      <c r="A147" s="156"/>
      <c r="B147" s="157"/>
      <c r="C147" s="158"/>
      <c r="D147" s="159"/>
      <c r="E147" s="95">
        <f t="shared" si="19"/>
        <v>0</v>
      </c>
      <c r="F147" s="60"/>
      <c r="G147" s="76"/>
      <c r="H147" s="69"/>
      <c r="I147" s="70"/>
      <c r="J147" s="50"/>
      <c r="K147" s="49"/>
      <c r="L147" s="71"/>
      <c r="M147" s="115"/>
      <c r="N147" s="54"/>
      <c r="O147" s="54"/>
      <c r="P147" s="55" t="str">
        <f t="shared" si="22"/>
        <v/>
      </c>
      <c r="Q147" s="40" t="str">
        <f t="shared" si="23"/>
        <v/>
      </c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ht="12.0" customHeight="1">
      <c r="A148" s="156"/>
      <c r="B148" s="157"/>
      <c r="C148" s="158"/>
      <c r="D148" s="159"/>
      <c r="E148" s="95">
        <f t="shared" si="19"/>
        <v>0</v>
      </c>
      <c r="F148" s="60"/>
      <c r="G148" s="76"/>
      <c r="H148" s="69"/>
      <c r="I148" s="70"/>
      <c r="J148" s="50"/>
      <c r="K148" s="49"/>
      <c r="L148" s="71"/>
      <c r="M148" s="115"/>
      <c r="N148" s="54"/>
      <c r="O148" s="54"/>
      <c r="P148" s="55" t="str">
        <f t="shared" si="22"/>
        <v/>
      </c>
      <c r="Q148" s="40" t="str">
        <f t="shared" si="23"/>
        <v/>
      </c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ht="12.0" customHeight="1">
      <c r="A149" s="156"/>
      <c r="B149" s="157"/>
      <c r="C149" s="158"/>
      <c r="D149" s="159"/>
      <c r="E149" s="95">
        <f t="shared" si="19"/>
        <v>0</v>
      </c>
      <c r="F149" s="60"/>
      <c r="G149" s="76"/>
      <c r="H149" s="69"/>
      <c r="I149" s="70"/>
      <c r="J149" s="50"/>
      <c r="K149" s="49"/>
      <c r="L149" s="71"/>
      <c r="M149" s="115"/>
      <c r="N149" s="132"/>
      <c r="O149" s="54"/>
      <c r="P149" s="55" t="str">
        <f t="shared" si="22"/>
        <v/>
      </c>
      <c r="Q149" s="40" t="str">
        <f t="shared" si="23"/>
        <v/>
      </c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ht="12.75" customHeight="1">
      <c r="A150" s="156"/>
      <c r="B150" s="157"/>
      <c r="C150" s="158"/>
      <c r="D150" s="159"/>
      <c r="E150" s="95">
        <f t="shared" si="19"/>
        <v>0</v>
      </c>
      <c r="F150" s="60"/>
      <c r="G150" s="76"/>
      <c r="H150" s="69"/>
      <c r="I150" s="70"/>
      <c r="J150" s="50"/>
      <c r="K150" s="49"/>
      <c r="L150" s="71"/>
      <c r="M150" s="115"/>
      <c r="N150" s="54"/>
      <c r="O150" s="132"/>
      <c r="P150" s="55" t="str">
        <f t="shared" si="22"/>
        <v/>
      </c>
      <c r="Q150" s="40" t="str">
        <f t="shared" si="23"/>
        <v/>
      </c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ht="12.75" customHeight="1">
      <c r="A151" s="184"/>
      <c r="B151" s="157"/>
      <c r="C151" s="158"/>
      <c r="D151" s="159"/>
      <c r="E151" s="95">
        <f t="shared" si="19"/>
        <v>0</v>
      </c>
      <c r="F151" s="60"/>
      <c r="G151" s="76"/>
      <c r="H151" s="69"/>
      <c r="I151" s="70"/>
      <c r="J151" s="50"/>
      <c r="K151" s="49"/>
      <c r="L151" s="71"/>
      <c r="M151" s="115"/>
      <c r="N151" s="54"/>
      <c r="O151" s="54"/>
      <c r="P151" s="55" t="str">
        <f t="shared" si="22"/>
        <v/>
      </c>
      <c r="Q151" s="40" t="str">
        <f t="shared" si="23"/>
        <v/>
      </c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ht="12.75" customHeight="1">
      <c r="A152" s="185"/>
      <c r="B152" s="186">
        <f>SUM(B9:B142)</f>
        <v>8287200</v>
      </c>
      <c r="C152" s="187">
        <f>SUM(C8:C118)</f>
        <v>4171800</v>
      </c>
      <c r="D152" s="188">
        <f>SUM(D9:D117)</f>
        <v>9284000</v>
      </c>
      <c r="E152" s="188">
        <f>SUM(E7:E151)</f>
        <v>3314865.3</v>
      </c>
      <c r="F152" s="60"/>
      <c r="G152" s="189"/>
      <c r="H152" s="69"/>
      <c r="I152" s="70"/>
      <c r="J152" s="50"/>
      <c r="K152" s="49"/>
      <c r="L152" s="155"/>
      <c r="M152" s="115"/>
      <c r="N152" s="54"/>
      <c r="O152" s="54"/>
      <c r="P152" s="55" t="str">
        <f t="shared" si="22"/>
        <v/>
      </c>
      <c r="Q152" s="40" t="str">
        <f t="shared" si="23"/>
        <v/>
      </c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ht="12.0" customHeight="1">
      <c r="A153" s="185"/>
      <c r="B153" s="190"/>
      <c r="C153" s="191"/>
      <c r="D153" s="142"/>
      <c r="E153" s="142"/>
      <c r="F153" s="60"/>
      <c r="G153" s="76"/>
      <c r="H153" s="69"/>
      <c r="I153" s="70"/>
      <c r="J153" s="50"/>
      <c r="K153" s="49"/>
      <c r="L153" s="77"/>
      <c r="M153" s="115"/>
      <c r="N153" s="53"/>
      <c r="O153" s="54"/>
      <c r="P153" s="55" t="str">
        <f t="shared" si="22"/>
        <v/>
      </c>
      <c r="Q153" s="40" t="str">
        <f t="shared" si="23"/>
        <v/>
      </c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ht="12.0" customHeight="1">
      <c r="A154" s="185"/>
      <c r="B154" s="192" t="s">
        <v>72</v>
      </c>
      <c r="C154" s="20"/>
      <c r="D154" s="193"/>
      <c r="E154" s="193">
        <f>SUM(B152+C152)</f>
        <v>12459000</v>
      </c>
      <c r="F154" s="60"/>
      <c r="G154" s="76"/>
      <c r="H154" s="69"/>
      <c r="I154" s="70"/>
      <c r="J154" s="50"/>
      <c r="K154" s="49"/>
      <c r="L154" s="71"/>
      <c r="M154" s="115"/>
      <c r="N154" s="132"/>
      <c r="O154" s="54"/>
      <c r="P154" s="55" t="str">
        <f t="shared" si="22"/>
        <v/>
      </c>
      <c r="Q154" s="40" t="str">
        <f t="shared" si="23"/>
        <v/>
      </c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ht="12.0" customHeight="1">
      <c r="A155" s="185"/>
      <c r="B155" s="190"/>
      <c r="C155" s="191"/>
      <c r="D155" s="142"/>
      <c r="E155" s="142"/>
      <c r="F155" s="60"/>
      <c r="G155" s="76"/>
      <c r="H155" s="69"/>
      <c r="I155" s="70"/>
      <c r="J155" s="50"/>
      <c r="K155" s="49"/>
      <c r="L155" s="71"/>
      <c r="M155" s="115"/>
      <c r="N155" s="54"/>
      <c r="O155" s="54"/>
      <c r="P155" s="55" t="str">
        <f t="shared" si="22"/>
        <v/>
      </c>
      <c r="Q155" s="40" t="str">
        <f t="shared" si="23"/>
        <v/>
      </c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ht="12.0" customHeight="1">
      <c r="A156" s="185"/>
      <c r="B156" s="194" t="s">
        <v>73</v>
      </c>
      <c r="C156" s="195"/>
      <c r="D156" s="196"/>
      <c r="E156" s="196">
        <f>D152</f>
        <v>9284000</v>
      </c>
      <c r="F156" s="60"/>
      <c r="G156" s="197"/>
      <c r="H156" s="69"/>
      <c r="I156" s="70"/>
      <c r="J156" s="50"/>
      <c r="K156" s="49"/>
      <c r="L156" s="71"/>
      <c r="M156" s="115"/>
      <c r="N156" s="54"/>
      <c r="O156" s="54"/>
      <c r="P156" s="55" t="str">
        <f t="shared" si="22"/>
        <v/>
      </c>
      <c r="Q156" s="40" t="str">
        <f t="shared" si="23"/>
        <v/>
      </c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ht="12.0" customHeight="1">
      <c r="A157" s="185"/>
      <c r="B157" s="190"/>
      <c r="C157" s="191"/>
      <c r="D157" s="142"/>
      <c r="E157" s="142"/>
      <c r="F157" s="60"/>
      <c r="G157" s="76"/>
      <c r="H157" s="69"/>
      <c r="I157" s="70"/>
      <c r="J157" s="50"/>
      <c r="K157" s="49"/>
      <c r="L157" s="71"/>
      <c r="M157" s="72"/>
      <c r="N157" s="132"/>
      <c r="O157" s="54"/>
      <c r="P157" s="55" t="str">
        <f t="shared" si="22"/>
        <v/>
      </c>
      <c r="Q157" s="40" t="str">
        <f t="shared" si="23"/>
        <v/>
      </c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ht="12.0" customHeight="1">
      <c r="A158" s="185"/>
      <c r="B158" s="198" t="s">
        <v>74</v>
      </c>
      <c r="C158" s="199"/>
      <c r="D158" s="200"/>
      <c r="E158" s="200">
        <f>E154-E156</f>
        <v>3175000</v>
      </c>
      <c r="F158" s="60"/>
      <c r="G158" s="201"/>
      <c r="H158" s="69"/>
      <c r="I158" s="70"/>
      <c r="J158" s="50"/>
      <c r="K158" s="49"/>
      <c r="L158" s="71"/>
      <c r="M158" s="115"/>
      <c r="N158" s="54"/>
      <c r="O158" s="54"/>
      <c r="P158" s="55" t="str">
        <f t="shared" si="22"/>
        <v/>
      </c>
      <c r="Q158" s="40" t="str">
        <f t="shared" si="23"/>
        <v/>
      </c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ht="12.0" customHeight="1">
      <c r="A159" s="185"/>
      <c r="B159" s="190"/>
      <c r="C159" s="191"/>
      <c r="D159" s="142"/>
      <c r="E159" s="142"/>
      <c r="F159" s="202"/>
      <c r="G159" s="76"/>
      <c r="H159" s="69"/>
      <c r="I159" s="70"/>
      <c r="J159" s="50"/>
      <c r="K159" s="49"/>
      <c r="L159" s="71"/>
      <c r="M159" s="115"/>
      <c r="N159" s="54"/>
      <c r="O159" s="54"/>
      <c r="P159" s="55" t="str">
        <f t="shared" si="22"/>
        <v/>
      </c>
      <c r="Q159" s="40" t="str">
        <f t="shared" si="23"/>
        <v/>
      </c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ht="12.0" customHeight="1">
      <c r="A160" s="185"/>
      <c r="B160" s="190"/>
      <c r="C160" s="191"/>
      <c r="D160" s="142"/>
      <c r="E160" s="142"/>
      <c r="F160" s="202"/>
      <c r="G160" s="76"/>
      <c r="H160" s="69"/>
      <c r="I160" s="70"/>
      <c r="J160" s="50"/>
      <c r="K160" s="49"/>
      <c r="L160" s="71"/>
      <c r="M160" s="115"/>
      <c r="N160" s="54"/>
      <c r="O160" s="54"/>
      <c r="P160" s="55" t="str">
        <f t="shared" si="22"/>
        <v/>
      </c>
      <c r="Q160" s="40" t="str">
        <f t="shared" si="23"/>
        <v/>
      </c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ht="12.0" customHeight="1">
      <c r="A161" s="185"/>
      <c r="B161" s="190"/>
      <c r="C161" s="191"/>
      <c r="D161" s="142"/>
      <c r="E161" s="142"/>
      <c r="F161" s="202"/>
      <c r="G161" s="76"/>
      <c r="H161" s="69"/>
      <c r="I161" s="70"/>
      <c r="J161" s="50"/>
      <c r="K161" s="49"/>
      <c r="L161" s="71"/>
      <c r="M161" s="115"/>
      <c r="N161" s="54"/>
      <c r="O161" s="54"/>
      <c r="P161" s="55" t="str">
        <f t="shared" si="22"/>
        <v/>
      </c>
      <c r="Q161" s="40" t="str">
        <f t="shared" si="23"/>
        <v/>
      </c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ht="12.0" customHeight="1">
      <c r="A162" s="185"/>
      <c r="B162" s="190"/>
      <c r="C162" s="191"/>
      <c r="D162" s="142"/>
      <c r="E162" s="142"/>
      <c r="F162" s="202"/>
      <c r="G162" s="76"/>
      <c r="H162" s="69"/>
      <c r="I162" s="70"/>
      <c r="J162" s="50"/>
      <c r="K162" s="49"/>
      <c r="L162" s="71"/>
      <c r="M162" s="115"/>
      <c r="N162" s="54"/>
      <c r="O162" s="54"/>
      <c r="P162" s="55" t="str">
        <f t="shared" si="22"/>
        <v/>
      </c>
      <c r="Q162" s="40" t="str">
        <f t="shared" si="23"/>
        <v/>
      </c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ht="12.0" customHeight="1">
      <c r="A163" s="185"/>
      <c r="B163" s="190"/>
      <c r="C163" s="191"/>
      <c r="D163" s="142"/>
      <c r="E163" s="142"/>
      <c r="F163" s="202"/>
      <c r="G163" s="203"/>
      <c r="H163" s="69"/>
      <c r="I163" s="70"/>
      <c r="J163" s="50"/>
      <c r="K163" s="49"/>
      <c r="L163" s="71"/>
      <c r="M163" s="115"/>
      <c r="N163" s="54"/>
      <c r="O163" s="54"/>
      <c r="P163" s="55" t="str">
        <f t="shared" si="22"/>
        <v/>
      </c>
      <c r="Q163" s="40" t="str">
        <f t="shared" si="23"/>
        <v/>
      </c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ht="12.0" customHeight="1">
      <c r="A164" s="185"/>
      <c r="B164" s="190"/>
      <c r="C164" s="191"/>
      <c r="D164" s="142"/>
      <c r="E164" s="142"/>
      <c r="F164" s="202"/>
      <c r="G164" s="204"/>
      <c r="H164" s="205"/>
      <c r="I164" s="70"/>
      <c r="J164" s="50"/>
      <c r="K164" s="49"/>
      <c r="L164" s="71"/>
      <c r="M164" s="115"/>
      <c r="N164" s="54"/>
      <c r="O164" s="54"/>
      <c r="P164" s="55" t="str">
        <f t="shared" si="22"/>
        <v/>
      </c>
      <c r="Q164" s="40" t="str">
        <f t="shared" si="23"/>
        <v/>
      </c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ht="12.0" customHeight="1">
      <c r="A165" s="185"/>
      <c r="B165" s="190"/>
      <c r="C165" s="191"/>
      <c r="D165" s="142"/>
      <c r="E165" s="142"/>
      <c r="F165" s="202"/>
      <c r="G165" s="203"/>
      <c r="H165" s="69"/>
      <c r="I165" s="70"/>
      <c r="J165" s="50"/>
      <c r="K165" s="49"/>
      <c r="L165" s="71"/>
      <c r="M165" s="115"/>
      <c r="N165" s="54"/>
      <c r="O165" s="54"/>
      <c r="P165" s="55" t="str">
        <f t="shared" si="22"/>
        <v/>
      </c>
      <c r="Q165" s="40" t="str">
        <f t="shared" si="23"/>
        <v/>
      </c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ht="12.0" customHeight="1">
      <c r="A166" s="185"/>
      <c r="B166" s="190"/>
      <c r="C166" s="191"/>
      <c r="D166" s="142"/>
      <c r="E166" s="142"/>
      <c r="F166" s="202"/>
      <c r="G166" s="76"/>
      <c r="H166" s="69"/>
      <c r="I166" s="70"/>
      <c r="J166" s="50"/>
      <c r="K166" s="49"/>
      <c r="L166" s="71"/>
      <c r="M166" s="115"/>
      <c r="N166" s="54"/>
      <c r="O166" s="54"/>
      <c r="P166" s="55" t="str">
        <f t="shared" si="22"/>
        <v/>
      </c>
      <c r="Q166" s="40" t="str">
        <f t="shared" si="23"/>
        <v/>
      </c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ht="12.0" customHeight="1">
      <c r="A167" s="185"/>
      <c r="B167" s="190"/>
      <c r="C167" s="191"/>
      <c r="D167" s="142"/>
      <c r="E167" s="142"/>
      <c r="F167" s="202"/>
      <c r="G167" s="76"/>
      <c r="H167" s="69"/>
      <c r="I167" s="70"/>
      <c r="J167" s="50"/>
      <c r="K167" s="49"/>
      <c r="L167" s="71"/>
      <c r="M167" s="115"/>
      <c r="N167" s="54"/>
      <c r="O167" s="54"/>
      <c r="P167" s="55" t="str">
        <f t="shared" si="22"/>
        <v/>
      </c>
      <c r="Q167" s="40" t="str">
        <f t="shared" si="23"/>
        <v/>
      </c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ht="12.0" customHeight="1">
      <c r="A168" s="185"/>
      <c r="B168" s="190"/>
      <c r="C168" s="191"/>
      <c r="D168" s="142"/>
      <c r="E168" s="142"/>
      <c r="F168" s="202"/>
      <c r="G168" s="76"/>
      <c r="H168" s="69"/>
      <c r="I168" s="70"/>
      <c r="J168" s="50"/>
      <c r="K168" s="49"/>
      <c r="L168" s="71"/>
      <c r="M168" s="115"/>
      <c r="N168" s="54"/>
      <c r="O168" s="54"/>
      <c r="P168" s="55" t="str">
        <f t="shared" si="22"/>
        <v/>
      </c>
      <c r="Q168" s="40" t="str">
        <f t="shared" si="23"/>
        <v/>
      </c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ht="12.0" customHeight="1">
      <c r="A169" s="185"/>
      <c r="B169" s="190"/>
      <c r="C169" s="191"/>
      <c r="D169" s="142"/>
      <c r="E169" s="142"/>
      <c r="F169" s="202"/>
      <c r="G169" s="76"/>
      <c r="H169" s="69"/>
      <c r="I169" s="70"/>
      <c r="J169" s="50"/>
      <c r="K169" s="49"/>
      <c r="L169" s="155"/>
      <c r="M169" s="115"/>
      <c r="N169" s="54"/>
      <c r="O169" s="54"/>
      <c r="P169" s="55" t="str">
        <f t="shared" si="22"/>
        <v/>
      </c>
      <c r="Q169" s="40" t="str">
        <f t="shared" si="23"/>
        <v/>
      </c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ht="12.0" customHeight="1">
      <c r="A170" s="185"/>
      <c r="B170" s="190"/>
      <c r="C170" s="191"/>
      <c r="D170" s="142"/>
      <c r="E170" s="142"/>
      <c r="F170" s="202"/>
      <c r="G170" s="86"/>
      <c r="H170" s="62"/>
      <c r="I170" s="153"/>
      <c r="J170" s="101"/>
      <c r="K170" s="106"/>
      <c r="L170" s="71"/>
      <c r="M170" s="115"/>
      <c r="N170" s="54"/>
      <c r="O170" s="54"/>
      <c r="P170" s="55" t="str">
        <f t="shared" si="22"/>
        <v/>
      </c>
      <c r="Q170" s="40" t="str">
        <f t="shared" si="23"/>
        <v/>
      </c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ht="12.0" customHeight="1">
      <c r="A171" s="185"/>
      <c r="B171" s="190"/>
      <c r="C171" s="191"/>
      <c r="D171" s="142"/>
      <c r="E171" s="142"/>
      <c r="F171" s="202"/>
      <c r="G171" s="206"/>
      <c r="H171" s="69"/>
      <c r="I171" s="70"/>
      <c r="J171" s="50"/>
      <c r="K171" s="49"/>
      <c r="L171" s="71"/>
      <c r="M171" s="115"/>
      <c r="N171" s="54"/>
      <c r="O171" s="54"/>
      <c r="P171" s="55" t="str">
        <f t="shared" si="22"/>
        <v/>
      </c>
      <c r="Q171" s="40" t="str">
        <f t="shared" si="23"/>
        <v/>
      </c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ht="12.0" customHeight="1">
      <c r="A172" s="185"/>
      <c r="B172" s="190"/>
      <c r="C172" s="191"/>
      <c r="D172" s="142"/>
      <c r="E172" s="142"/>
      <c r="F172" s="202"/>
      <c r="G172" s="206"/>
      <c r="H172" s="69"/>
      <c r="I172" s="160"/>
      <c r="J172" s="161"/>
      <c r="K172" s="49"/>
      <c r="L172" s="71"/>
      <c r="M172" s="115"/>
      <c r="N172" s="54"/>
      <c r="O172" s="54"/>
      <c r="P172" s="55" t="str">
        <f t="shared" si="22"/>
        <v/>
      </c>
      <c r="Q172" s="40" t="str">
        <f t="shared" si="23"/>
        <v/>
      </c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ht="12.0" customHeight="1">
      <c r="A173" s="185"/>
      <c r="B173" s="190"/>
      <c r="C173" s="191"/>
      <c r="D173" s="142"/>
      <c r="E173" s="142"/>
      <c r="F173" s="202"/>
      <c r="G173" s="206"/>
      <c r="H173" s="69"/>
      <c r="I173" s="160"/>
      <c r="J173" s="161"/>
      <c r="K173" s="49"/>
      <c r="L173" s="71"/>
      <c r="M173" s="72"/>
      <c r="N173" s="54"/>
      <c r="O173" s="54"/>
      <c r="P173" s="55" t="str">
        <f t="shared" si="22"/>
        <v/>
      </c>
      <c r="Q173" s="40" t="str">
        <f t="shared" si="23"/>
        <v/>
      </c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ht="12.0" customHeight="1">
      <c r="A174" s="185"/>
      <c r="B174" s="190"/>
      <c r="C174" s="191"/>
      <c r="D174" s="142"/>
      <c r="E174" s="142"/>
      <c r="F174" s="202"/>
      <c r="G174" s="207"/>
      <c r="H174" s="69"/>
      <c r="I174" s="160"/>
      <c r="J174" s="161"/>
      <c r="K174" s="49"/>
      <c r="L174" s="71"/>
      <c r="M174" s="115"/>
      <c r="N174" s="54"/>
      <c r="O174" s="132"/>
      <c r="P174" s="55" t="str">
        <f t="shared" si="22"/>
        <v/>
      </c>
      <c r="Q174" s="40" t="str">
        <f t="shared" si="23"/>
        <v/>
      </c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ht="12.0" customHeight="1">
      <c r="A175" s="185"/>
      <c r="B175" s="190"/>
      <c r="C175" s="191"/>
      <c r="D175" s="142"/>
      <c r="E175" s="142"/>
      <c r="F175" s="202"/>
      <c r="G175" s="206"/>
      <c r="H175" s="69"/>
      <c r="I175" s="160"/>
      <c r="J175" s="161"/>
      <c r="K175" s="49"/>
      <c r="L175" s="71"/>
      <c r="M175" s="115"/>
      <c r="N175" s="54"/>
      <c r="O175" s="132"/>
      <c r="P175" s="55" t="str">
        <f t="shared" si="22"/>
        <v/>
      </c>
      <c r="Q175" s="40" t="str">
        <f t="shared" si="23"/>
        <v/>
      </c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ht="12.0" customHeight="1">
      <c r="A176" s="185"/>
      <c r="B176" s="190"/>
      <c r="C176" s="191"/>
      <c r="D176" s="142"/>
      <c r="E176" s="142"/>
      <c r="F176" s="202"/>
      <c r="G176" s="206"/>
      <c r="H176" s="69"/>
      <c r="I176" s="160"/>
      <c r="J176" s="161"/>
      <c r="K176" s="49"/>
      <c r="L176" s="71"/>
      <c r="M176" s="115"/>
      <c r="N176" s="54"/>
      <c r="O176" s="54"/>
      <c r="P176" s="55" t="str">
        <f t="shared" si="22"/>
        <v/>
      </c>
      <c r="Q176" s="40" t="str">
        <f t="shared" si="23"/>
        <v/>
      </c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ht="12.0" customHeight="1">
      <c r="A177" s="185"/>
      <c r="B177" s="190"/>
      <c r="C177" s="191"/>
      <c r="D177" s="142"/>
      <c r="E177" s="142"/>
      <c r="F177" s="202"/>
      <c r="G177" s="206"/>
      <c r="H177" s="69"/>
      <c r="I177" s="160"/>
      <c r="J177" s="161"/>
      <c r="K177" s="49"/>
      <c r="L177" s="71"/>
      <c r="M177" s="115"/>
      <c r="N177" s="54"/>
      <c r="O177" s="54"/>
      <c r="P177" s="55" t="str">
        <f t="shared" si="22"/>
        <v/>
      </c>
      <c r="Q177" s="40" t="str">
        <f t="shared" si="23"/>
        <v/>
      </c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ht="12.0" customHeight="1">
      <c r="A178" s="185"/>
      <c r="B178" s="190"/>
      <c r="C178" s="191"/>
      <c r="D178" s="142"/>
      <c r="E178" s="142"/>
      <c r="F178" s="202"/>
      <c r="G178" s="206"/>
      <c r="H178" s="69"/>
      <c r="I178" s="160"/>
      <c r="J178" s="161"/>
      <c r="K178" s="49"/>
      <c r="L178" s="71"/>
      <c r="M178" s="115"/>
      <c r="N178" s="54"/>
      <c r="O178" s="54"/>
      <c r="P178" s="55" t="str">
        <f t="shared" si="22"/>
        <v/>
      </c>
      <c r="Q178" s="40" t="str">
        <f t="shared" si="23"/>
        <v/>
      </c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ht="12.0" customHeight="1">
      <c r="A179" s="185"/>
      <c r="B179" s="190"/>
      <c r="C179" s="191"/>
      <c r="D179" s="142"/>
      <c r="E179" s="142"/>
      <c r="F179" s="202"/>
      <c r="G179" s="206"/>
      <c r="H179" s="69"/>
      <c r="I179" s="160"/>
      <c r="J179" s="161"/>
      <c r="K179" s="49"/>
      <c r="L179" s="71"/>
      <c r="M179" s="115"/>
      <c r="N179" s="54"/>
      <c r="O179" s="54"/>
      <c r="P179" s="55" t="str">
        <f t="shared" si="22"/>
        <v/>
      </c>
      <c r="Q179" s="40" t="str">
        <f t="shared" si="23"/>
        <v/>
      </c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ht="12.0" customHeight="1">
      <c r="A180" s="185"/>
      <c r="B180" s="190"/>
      <c r="C180" s="191"/>
      <c r="D180" s="142"/>
      <c r="E180" s="142"/>
      <c r="F180" s="202"/>
      <c r="G180" s="206"/>
      <c r="H180" s="69"/>
      <c r="I180" s="160"/>
      <c r="J180" s="161"/>
      <c r="K180" s="49"/>
      <c r="L180" s="71"/>
      <c r="M180" s="115"/>
      <c r="N180" s="132"/>
      <c r="O180" s="54"/>
      <c r="P180" s="55" t="str">
        <f t="shared" si="22"/>
        <v/>
      </c>
      <c r="Q180" s="40" t="str">
        <f t="shared" si="23"/>
        <v/>
      </c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ht="12.0" customHeight="1">
      <c r="A181" s="185"/>
      <c r="B181" s="190"/>
      <c r="C181" s="191"/>
      <c r="D181" s="142"/>
      <c r="E181" s="142"/>
      <c r="F181" s="202"/>
      <c r="G181" s="206"/>
      <c r="H181" s="69"/>
      <c r="I181" s="160"/>
      <c r="J181" s="161"/>
      <c r="K181" s="49"/>
      <c r="L181" s="71"/>
      <c r="M181" s="115"/>
      <c r="N181" s="54"/>
      <c r="O181" s="54"/>
      <c r="P181" s="55" t="str">
        <f t="shared" si="22"/>
        <v/>
      </c>
      <c r="Q181" s="40" t="str">
        <f t="shared" si="23"/>
        <v/>
      </c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ht="12.0" customHeight="1">
      <c r="A182" s="185"/>
      <c r="B182" s="190"/>
      <c r="C182" s="191"/>
      <c r="D182" s="142"/>
      <c r="E182" s="142"/>
      <c r="F182" s="202"/>
      <c r="G182" s="206"/>
      <c r="H182" s="69"/>
      <c r="I182" s="160"/>
      <c r="J182" s="161"/>
      <c r="K182" s="49"/>
      <c r="L182" s="71"/>
      <c r="M182" s="115"/>
      <c r="N182" s="54"/>
      <c r="O182" s="54"/>
      <c r="P182" s="55" t="str">
        <f t="shared" si="22"/>
        <v/>
      </c>
      <c r="Q182" s="40" t="str">
        <f t="shared" si="23"/>
        <v/>
      </c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ht="12.0" customHeight="1">
      <c r="A183" s="185"/>
      <c r="B183" s="190"/>
      <c r="C183" s="191"/>
      <c r="D183" s="142"/>
      <c r="E183" s="142"/>
      <c r="F183" s="202"/>
      <c r="G183" s="206"/>
      <c r="H183" s="69"/>
      <c r="I183" s="160"/>
      <c r="J183" s="161"/>
      <c r="K183" s="49"/>
      <c r="L183" s="71"/>
      <c r="M183" s="115"/>
      <c r="N183" s="54"/>
      <c r="O183" s="54"/>
      <c r="P183" s="55" t="str">
        <f t="shared" si="22"/>
        <v/>
      </c>
      <c r="Q183" s="40" t="str">
        <f t="shared" si="23"/>
        <v/>
      </c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ht="12.0" customHeight="1">
      <c r="A184" s="185"/>
      <c r="B184" s="190"/>
      <c r="C184" s="191"/>
      <c r="D184" s="142"/>
      <c r="E184" s="142"/>
      <c r="F184" s="202"/>
      <c r="G184" s="120"/>
      <c r="H184" s="79"/>
      <c r="I184" s="119"/>
      <c r="J184" s="161"/>
      <c r="K184" s="49"/>
      <c r="L184" s="208"/>
      <c r="M184" s="115"/>
      <c r="N184" s="54"/>
      <c r="O184" s="54"/>
      <c r="P184" s="55" t="str">
        <f t="shared" si="22"/>
        <v/>
      </c>
      <c r="Q184" s="40" t="str">
        <f t="shared" si="23"/>
        <v/>
      </c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ht="12.0" customHeight="1">
      <c r="A185" s="185"/>
      <c r="B185" s="190"/>
      <c r="C185" s="191"/>
      <c r="D185" s="142"/>
      <c r="E185" s="142"/>
      <c r="F185" s="202"/>
      <c r="G185" s="120"/>
      <c r="H185" s="79"/>
      <c r="I185" s="119"/>
      <c r="J185" s="161"/>
      <c r="K185" s="49"/>
      <c r="L185" s="71"/>
      <c r="M185" s="115"/>
      <c r="N185" s="54"/>
      <c r="O185" s="54"/>
      <c r="P185" s="55" t="str">
        <f t="shared" si="22"/>
        <v/>
      </c>
      <c r="Q185" s="40" t="str">
        <f t="shared" si="23"/>
        <v/>
      </c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ht="12.0" customHeight="1">
      <c r="A186" s="185"/>
      <c r="B186" s="190"/>
      <c r="C186" s="191"/>
      <c r="D186" s="142"/>
      <c r="E186" s="142"/>
      <c r="F186" s="202"/>
      <c r="G186" s="120"/>
      <c r="H186" s="79"/>
      <c r="I186" s="119"/>
      <c r="J186" s="161"/>
      <c r="K186" s="49"/>
      <c r="L186" s="71"/>
      <c r="M186" s="115"/>
      <c r="N186" s="54"/>
      <c r="O186" s="54"/>
      <c r="P186" s="55" t="str">
        <f t="shared" si="22"/>
        <v/>
      </c>
      <c r="Q186" s="40" t="str">
        <f t="shared" si="23"/>
        <v/>
      </c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ht="12.0" customHeight="1">
      <c r="A187" s="185"/>
      <c r="B187" s="190"/>
      <c r="C187" s="191"/>
      <c r="D187" s="142"/>
      <c r="E187" s="142"/>
      <c r="F187" s="202"/>
      <c r="G187" s="120"/>
      <c r="H187" s="79"/>
      <c r="I187" s="119"/>
      <c r="J187" s="161"/>
      <c r="K187" s="49"/>
      <c r="L187" s="71"/>
      <c r="M187" s="115"/>
      <c r="N187" s="54"/>
      <c r="O187" s="54"/>
      <c r="P187" s="55" t="str">
        <f t="shared" si="22"/>
        <v/>
      </c>
      <c r="Q187" s="40" t="str">
        <f t="shared" si="23"/>
        <v/>
      </c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ht="12.0" customHeight="1">
      <c r="A188" s="185"/>
      <c r="B188" s="190"/>
      <c r="C188" s="191"/>
      <c r="D188" s="142"/>
      <c r="E188" s="142"/>
      <c r="F188" s="202"/>
      <c r="G188" s="120"/>
      <c r="H188" s="79"/>
      <c r="I188" s="119"/>
      <c r="J188" s="161"/>
      <c r="K188" s="49"/>
      <c r="L188" s="71"/>
      <c r="M188" s="115"/>
      <c r="N188" s="54"/>
      <c r="O188" s="54"/>
      <c r="P188" s="55" t="str">
        <f t="shared" si="22"/>
        <v/>
      </c>
      <c r="Q188" s="40" t="str">
        <f t="shared" si="23"/>
        <v/>
      </c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ht="12.0" customHeight="1">
      <c r="A189" s="185"/>
      <c r="B189" s="190"/>
      <c r="C189" s="191"/>
      <c r="D189" s="142"/>
      <c r="E189" s="142"/>
      <c r="F189" s="202"/>
      <c r="G189" s="123"/>
      <c r="H189" s="79"/>
      <c r="I189" s="124"/>
      <c r="J189" s="163"/>
      <c r="K189" s="106"/>
      <c r="L189" s="71"/>
      <c r="M189" s="115"/>
      <c r="N189" s="54"/>
      <c r="O189" s="54"/>
      <c r="P189" s="55" t="str">
        <f t="shared" si="22"/>
        <v/>
      </c>
      <c r="Q189" s="40" t="str">
        <f t="shared" si="23"/>
        <v/>
      </c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ht="12.0" customHeight="1">
      <c r="A190" s="185"/>
      <c r="B190" s="190"/>
      <c r="C190" s="191"/>
      <c r="D190" s="142"/>
      <c r="E190" s="142"/>
      <c r="F190" s="202"/>
      <c r="G190" s="154"/>
      <c r="H190" s="79"/>
      <c r="I190" s="119"/>
      <c r="J190" s="161"/>
      <c r="K190" s="49"/>
      <c r="L190" s="71"/>
      <c r="M190" s="115"/>
      <c r="N190" s="54"/>
      <c r="O190" s="54"/>
      <c r="P190" s="55" t="str">
        <f t="shared" si="22"/>
        <v/>
      </c>
      <c r="Q190" s="40" t="str">
        <f t="shared" si="23"/>
        <v/>
      </c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ht="12.0" customHeight="1">
      <c r="A191" s="185"/>
      <c r="B191" s="190"/>
      <c r="C191" s="191"/>
      <c r="D191" s="142"/>
      <c r="E191" s="142"/>
      <c r="F191" s="202"/>
      <c r="G191" s="154"/>
      <c r="H191" s="79"/>
      <c r="I191" s="80"/>
      <c r="J191" s="50"/>
      <c r="K191" s="49"/>
      <c r="L191" s="141"/>
      <c r="M191" s="115"/>
      <c r="N191" s="54"/>
      <c r="O191" s="54"/>
      <c r="P191" s="55" t="str">
        <f t="shared" si="22"/>
        <v/>
      </c>
      <c r="Q191" s="40" t="str">
        <f t="shared" si="23"/>
        <v/>
      </c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ht="12.0" customHeight="1">
      <c r="A192" s="185"/>
      <c r="B192" s="190"/>
      <c r="C192" s="191"/>
      <c r="D192" s="142"/>
      <c r="E192" s="142"/>
      <c r="F192" s="202"/>
      <c r="G192" s="154"/>
      <c r="H192" s="79"/>
      <c r="I192" s="80"/>
      <c r="J192" s="50"/>
      <c r="K192" s="49"/>
      <c r="L192" s="71"/>
      <c r="M192" s="115"/>
      <c r="N192" s="54"/>
      <c r="O192" s="54"/>
      <c r="P192" s="55" t="str">
        <f t="shared" si="22"/>
        <v/>
      </c>
      <c r="Q192" s="40" t="str">
        <f t="shared" si="23"/>
        <v/>
      </c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ht="12.0" customHeight="1">
      <c r="A193" s="185"/>
      <c r="B193" s="190"/>
      <c r="C193" s="191"/>
      <c r="D193" s="142"/>
      <c r="E193" s="142"/>
      <c r="F193" s="202"/>
      <c r="G193" s="68"/>
      <c r="H193" s="69"/>
      <c r="I193" s="70"/>
      <c r="J193" s="50"/>
      <c r="K193" s="49"/>
      <c r="L193" s="155"/>
      <c r="M193" s="115"/>
      <c r="N193" s="54"/>
      <c r="O193" s="54"/>
      <c r="P193" s="55" t="str">
        <f t="shared" si="22"/>
        <v/>
      </c>
      <c r="Q193" s="40" t="str">
        <f t="shared" si="23"/>
        <v/>
      </c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ht="12.0" customHeight="1">
      <c r="A194" s="185"/>
      <c r="B194" s="190"/>
      <c r="C194" s="191"/>
      <c r="D194" s="142"/>
      <c r="E194" s="142"/>
      <c r="F194" s="202"/>
      <c r="G194" s="68"/>
      <c r="H194" s="69"/>
      <c r="I194" s="70"/>
      <c r="J194" s="50"/>
      <c r="K194" s="49"/>
      <c r="L194" s="77"/>
      <c r="M194" s="115"/>
      <c r="N194" s="54"/>
      <c r="O194" s="54"/>
      <c r="P194" s="55" t="str">
        <f t="shared" si="22"/>
        <v/>
      </c>
      <c r="Q194" s="40" t="str">
        <f t="shared" si="23"/>
        <v/>
      </c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ht="12.0" customHeight="1">
      <c r="A195" s="185"/>
      <c r="B195" s="190"/>
      <c r="C195" s="191"/>
      <c r="D195" s="142"/>
      <c r="E195" s="142"/>
      <c r="F195" s="202"/>
      <c r="G195" s="209"/>
      <c r="H195" s="62"/>
      <c r="I195" s="153"/>
      <c r="J195" s="101"/>
      <c r="K195" s="106"/>
      <c r="L195" s="77"/>
      <c r="M195" s="115"/>
      <c r="N195" s="54"/>
      <c r="O195" s="54"/>
      <c r="P195" s="55" t="str">
        <f t="shared" si="22"/>
        <v/>
      </c>
      <c r="Q195" s="40" t="str">
        <f t="shared" si="23"/>
        <v/>
      </c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ht="12.0" customHeight="1">
      <c r="A196" s="185"/>
      <c r="B196" s="190"/>
      <c r="C196" s="191"/>
      <c r="D196" s="142"/>
      <c r="E196" s="142"/>
      <c r="F196" s="202"/>
      <c r="G196" s="209"/>
      <c r="H196" s="69"/>
      <c r="I196" s="75"/>
      <c r="J196" s="49"/>
      <c r="K196" s="49"/>
      <c r="L196" s="71"/>
      <c r="M196" s="115"/>
      <c r="N196" s="54"/>
      <c r="O196" s="54"/>
      <c r="P196" s="55" t="str">
        <f t="shared" si="22"/>
        <v/>
      </c>
      <c r="Q196" s="40" t="str">
        <f t="shared" si="23"/>
        <v/>
      </c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ht="12.0" customHeight="1">
      <c r="A197" s="185"/>
      <c r="B197" s="190"/>
      <c r="C197" s="191"/>
      <c r="D197" s="142"/>
      <c r="E197" s="142"/>
      <c r="F197" s="202"/>
      <c r="G197" s="68"/>
      <c r="H197" s="69"/>
      <c r="I197" s="75"/>
      <c r="J197" s="49"/>
      <c r="K197" s="49"/>
      <c r="L197" s="71"/>
      <c r="M197" s="115"/>
      <c r="N197" s="54"/>
      <c r="O197" s="54"/>
      <c r="P197" s="55" t="str">
        <f t="shared" si="22"/>
        <v/>
      </c>
      <c r="Q197" s="40" t="str">
        <f t="shared" si="23"/>
        <v/>
      </c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ht="12.0" customHeight="1">
      <c r="A198" s="185"/>
      <c r="B198" s="190"/>
      <c r="C198" s="191"/>
      <c r="D198" s="142"/>
      <c r="E198" s="142"/>
      <c r="F198" s="202"/>
      <c r="G198" s="68"/>
      <c r="H198" s="69"/>
      <c r="I198" s="75"/>
      <c r="J198" s="49"/>
      <c r="K198" s="49"/>
      <c r="L198" s="71"/>
      <c r="M198" s="115"/>
      <c r="N198" s="54"/>
      <c r="O198" s="54"/>
      <c r="P198" s="55" t="str">
        <f t="shared" si="22"/>
        <v/>
      </c>
      <c r="Q198" s="40" t="str">
        <f t="shared" si="23"/>
        <v/>
      </c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ht="12.0" customHeight="1">
      <c r="A199" s="185"/>
      <c r="B199" s="190"/>
      <c r="C199" s="191"/>
      <c r="D199" s="142"/>
      <c r="E199" s="142"/>
      <c r="F199" s="202"/>
      <c r="G199" s="210"/>
      <c r="H199" s="69"/>
      <c r="I199" s="75"/>
      <c r="J199" s="49"/>
      <c r="K199" s="49"/>
      <c r="L199" s="77"/>
      <c r="M199" s="115"/>
      <c r="N199" s="54"/>
      <c r="O199" s="54"/>
      <c r="P199" s="55" t="str">
        <f t="shared" si="22"/>
        <v/>
      </c>
      <c r="Q199" s="40" t="str">
        <f t="shared" si="23"/>
        <v/>
      </c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ht="12.0" customHeight="1">
      <c r="A200" s="185"/>
      <c r="B200" s="190"/>
      <c r="C200" s="191"/>
      <c r="D200" s="142"/>
      <c r="E200" s="142"/>
      <c r="F200" s="202"/>
      <c r="G200" s="68"/>
      <c r="H200" s="69"/>
      <c r="I200" s="75"/>
      <c r="J200" s="49"/>
      <c r="K200" s="49"/>
      <c r="L200" s="155"/>
      <c r="M200" s="115"/>
      <c r="N200" s="54"/>
      <c r="O200" s="54"/>
      <c r="P200" s="55" t="str">
        <f t="shared" si="22"/>
        <v/>
      </c>
      <c r="Q200" s="40" t="str">
        <f t="shared" si="23"/>
        <v/>
      </c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ht="12.0" customHeight="1">
      <c r="A201" s="185"/>
      <c r="B201" s="190"/>
      <c r="C201" s="191"/>
      <c r="D201" s="142"/>
      <c r="E201" s="142"/>
      <c r="F201" s="202"/>
      <c r="G201" s="68"/>
      <c r="H201" s="69"/>
      <c r="I201" s="75"/>
      <c r="J201" s="49"/>
      <c r="K201" s="49"/>
      <c r="L201" s="71"/>
      <c r="M201" s="72"/>
      <c r="N201" s="54"/>
      <c r="O201" s="54"/>
      <c r="P201" s="55" t="str">
        <f t="shared" si="22"/>
        <v/>
      </c>
      <c r="Q201" s="40" t="str">
        <f t="shared" si="23"/>
        <v/>
      </c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ht="12.0" customHeight="1">
      <c r="A202" s="185"/>
      <c r="B202" s="190"/>
      <c r="C202" s="191"/>
      <c r="D202" s="142"/>
      <c r="E202" s="142"/>
      <c r="F202" s="202"/>
      <c r="G202" s="68"/>
      <c r="H202" s="69"/>
      <c r="I202" s="70"/>
      <c r="J202" s="50"/>
      <c r="K202" s="49"/>
      <c r="L202" s="77"/>
      <c r="M202" s="115"/>
      <c r="N202" s="54"/>
      <c r="O202" s="54"/>
      <c r="P202" s="55" t="str">
        <f t="shared" si="22"/>
        <v/>
      </c>
      <c r="Q202" s="40" t="str">
        <f t="shared" si="23"/>
        <v/>
      </c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ht="12.0" customHeight="1">
      <c r="A203" s="185"/>
      <c r="B203" s="190"/>
      <c r="C203" s="191"/>
      <c r="D203" s="142"/>
      <c r="E203" s="142"/>
      <c r="F203" s="202"/>
      <c r="G203" s="68"/>
      <c r="H203" s="69"/>
      <c r="I203" s="70"/>
      <c r="J203" s="50"/>
      <c r="K203" s="49"/>
      <c r="L203" s="71"/>
      <c r="M203" s="115"/>
      <c r="N203" s="54"/>
      <c r="O203" s="54"/>
      <c r="P203" s="55" t="str">
        <f t="shared" si="22"/>
        <v/>
      </c>
      <c r="Q203" s="40" t="str">
        <f t="shared" si="23"/>
        <v/>
      </c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ht="12.0" customHeight="1">
      <c r="A204" s="185"/>
      <c r="B204" s="190"/>
      <c r="C204" s="191"/>
      <c r="D204" s="142"/>
      <c r="E204" s="142"/>
      <c r="F204" s="202"/>
      <c r="G204" s="68"/>
      <c r="H204" s="69"/>
      <c r="I204" s="70"/>
      <c r="J204" s="50"/>
      <c r="K204" s="49"/>
      <c r="L204" s="71"/>
      <c r="M204" s="115"/>
      <c r="N204" s="132"/>
      <c r="O204" s="54"/>
      <c r="P204" s="55" t="str">
        <f t="shared" si="22"/>
        <v/>
      </c>
      <c r="Q204" s="40" t="str">
        <f t="shared" si="23"/>
        <v/>
      </c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ht="12.0" customHeight="1">
      <c r="A205" s="185"/>
      <c r="B205" s="190"/>
      <c r="C205" s="191"/>
      <c r="D205" s="142"/>
      <c r="E205" s="142"/>
      <c r="F205" s="202"/>
      <c r="G205" s="68"/>
      <c r="H205" s="69"/>
      <c r="I205" s="70"/>
      <c r="J205" s="50"/>
      <c r="K205" s="49"/>
      <c r="L205" s="71"/>
      <c r="M205" s="115"/>
      <c r="N205" s="54"/>
      <c r="O205" s="54"/>
      <c r="P205" s="55" t="str">
        <f t="shared" si="22"/>
        <v/>
      </c>
      <c r="Q205" s="40" t="str">
        <f t="shared" si="23"/>
        <v/>
      </c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ht="12.0" customHeight="1">
      <c r="A206" s="185"/>
      <c r="B206" s="190"/>
      <c r="C206" s="191"/>
      <c r="D206" s="142"/>
      <c r="E206" s="142"/>
      <c r="F206" s="202"/>
      <c r="G206" s="68"/>
      <c r="H206" s="69"/>
      <c r="I206" s="70"/>
      <c r="J206" s="50"/>
      <c r="K206" s="49"/>
      <c r="L206" s="71"/>
      <c r="M206" s="115"/>
      <c r="N206" s="54"/>
      <c r="O206" s="54"/>
      <c r="P206" s="55" t="str">
        <f t="shared" si="22"/>
        <v/>
      </c>
      <c r="Q206" s="40" t="str">
        <f t="shared" si="23"/>
        <v/>
      </c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ht="12.0" customHeight="1">
      <c r="A207" s="185"/>
      <c r="B207" s="190"/>
      <c r="C207" s="191"/>
      <c r="D207" s="142"/>
      <c r="E207" s="142"/>
      <c r="F207" s="202"/>
      <c r="G207" s="68"/>
      <c r="H207" s="69"/>
      <c r="I207" s="70"/>
      <c r="J207" s="50"/>
      <c r="K207" s="49"/>
      <c r="L207" s="71"/>
      <c r="M207" s="115"/>
      <c r="N207" s="54"/>
      <c r="O207" s="54"/>
      <c r="P207" s="55" t="str">
        <f t="shared" si="22"/>
        <v/>
      </c>
      <c r="Q207" s="40" t="str">
        <f t="shared" si="23"/>
        <v/>
      </c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ht="12.0" customHeight="1">
      <c r="A208" s="185"/>
      <c r="B208" s="190"/>
      <c r="C208" s="191"/>
      <c r="D208" s="142"/>
      <c r="E208" s="142"/>
      <c r="F208" s="202"/>
      <c r="G208" s="68"/>
      <c r="H208" s="69"/>
      <c r="I208" s="70"/>
      <c r="J208" s="50"/>
      <c r="K208" s="49"/>
      <c r="L208" s="71"/>
      <c r="M208" s="115"/>
      <c r="N208" s="54"/>
      <c r="O208" s="54"/>
      <c r="P208" s="55" t="str">
        <f t="shared" si="22"/>
        <v/>
      </c>
      <c r="Q208" s="40" t="str">
        <f t="shared" si="23"/>
        <v/>
      </c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ht="12.0" customHeight="1">
      <c r="A209" s="185"/>
      <c r="B209" s="190"/>
      <c r="C209" s="191"/>
      <c r="D209" s="142"/>
      <c r="E209" s="142"/>
      <c r="F209" s="202"/>
      <c r="G209" s="68"/>
      <c r="H209" s="69"/>
      <c r="I209" s="70"/>
      <c r="J209" s="50"/>
      <c r="K209" s="49"/>
      <c r="L209" s="71"/>
      <c r="M209" s="115"/>
      <c r="N209" s="54"/>
      <c r="O209" s="54"/>
      <c r="P209" s="55" t="str">
        <f t="shared" si="22"/>
        <v/>
      </c>
      <c r="Q209" s="40" t="str">
        <f t="shared" si="23"/>
        <v/>
      </c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ht="12.0" customHeight="1">
      <c r="A210" s="185"/>
      <c r="B210" s="190"/>
      <c r="C210" s="191"/>
      <c r="D210" s="142"/>
      <c r="E210" s="142"/>
      <c r="F210" s="202"/>
      <c r="G210" s="68"/>
      <c r="H210" s="69"/>
      <c r="I210" s="70"/>
      <c r="J210" s="50"/>
      <c r="K210" s="49"/>
      <c r="L210" s="71"/>
      <c r="M210" s="115"/>
      <c r="N210" s="132"/>
      <c r="O210" s="54"/>
      <c r="P210" s="55" t="str">
        <f t="shared" si="22"/>
        <v/>
      </c>
      <c r="Q210" s="40" t="str">
        <f t="shared" si="23"/>
        <v/>
      </c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ht="12.0" customHeight="1">
      <c r="A211" s="185"/>
      <c r="B211" s="190"/>
      <c r="C211" s="191"/>
      <c r="D211" s="142"/>
      <c r="E211" s="142"/>
      <c r="F211" s="202"/>
      <c r="G211" s="68"/>
      <c r="H211" s="69"/>
      <c r="I211" s="70"/>
      <c r="J211" s="50"/>
      <c r="K211" s="49"/>
      <c r="L211" s="71"/>
      <c r="M211" s="115"/>
      <c r="N211" s="54"/>
      <c r="O211" s="54"/>
      <c r="P211" s="55" t="str">
        <f t="shared" si="22"/>
        <v/>
      </c>
      <c r="Q211" s="40" t="str">
        <f t="shared" si="23"/>
        <v/>
      </c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ht="12.0" customHeight="1">
      <c r="A212" s="185"/>
      <c r="B212" s="190"/>
      <c r="C212" s="191"/>
      <c r="D212" s="142"/>
      <c r="E212" s="142"/>
      <c r="F212" s="202"/>
      <c r="G212" s="68"/>
      <c r="H212" s="69"/>
      <c r="I212" s="70"/>
      <c r="J212" s="50"/>
      <c r="K212" s="49"/>
      <c r="L212" s="71"/>
      <c r="M212" s="115"/>
      <c r="N212" s="54"/>
      <c r="O212" s="54"/>
      <c r="P212" s="55" t="str">
        <f t="shared" si="22"/>
        <v/>
      </c>
      <c r="Q212" s="40" t="str">
        <f t="shared" si="23"/>
        <v/>
      </c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ht="12.0" customHeight="1">
      <c r="A213" s="185"/>
      <c r="B213" s="190"/>
      <c r="C213" s="191"/>
      <c r="D213" s="142"/>
      <c r="E213" s="142"/>
      <c r="F213" s="202"/>
      <c r="G213" s="68"/>
      <c r="H213" s="69"/>
      <c r="I213" s="70"/>
      <c r="J213" s="50"/>
      <c r="K213" s="49"/>
      <c r="L213" s="71"/>
      <c r="M213" s="115"/>
      <c r="N213" s="54"/>
      <c r="O213" s="54"/>
      <c r="P213" s="55" t="str">
        <f t="shared" si="22"/>
        <v/>
      </c>
      <c r="Q213" s="40" t="str">
        <f t="shared" si="23"/>
        <v/>
      </c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ht="12.0" customHeight="1">
      <c r="A214" s="185"/>
      <c r="B214" s="190"/>
      <c r="C214" s="191"/>
      <c r="D214" s="142"/>
      <c r="E214" s="142"/>
      <c r="F214" s="202"/>
      <c r="G214" s="68"/>
      <c r="H214" s="69"/>
      <c r="I214" s="70"/>
      <c r="J214" s="50"/>
      <c r="K214" s="49"/>
      <c r="L214" s="71"/>
      <c r="M214" s="115"/>
      <c r="N214" s="54"/>
      <c r="O214" s="54"/>
      <c r="P214" s="55" t="str">
        <f t="shared" si="22"/>
        <v/>
      </c>
      <c r="Q214" s="40" t="str">
        <f t="shared" si="23"/>
        <v/>
      </c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ht="12.0" customHeight="1">
      <c r="A215" s="185"/>
      <c r="B215" s="190"/>
      <c r="C215" s="191"/>
      <c r="D215" s="142"/>
      <c r="E215" s="142"/>
      <c r="F215" s="202"/>
      <c r="G215" s="68"/>
      <c r="H215" s="69"/>
      <c r="I215" s="70"/>
      <c r="J215" s="50"/>
      <c r="K215" s="49"/>
      <c r="L215" s="71"/>
      <c r="M215" s="115"/>
      <c r="N215" s="54"/>
      <c r="O215" s="54"/>
      <c r="P215" s="55" t="str">
        <f t="shared" si="22"/>
        <v/>
      </c>
      <c r="Q215" s="40" t="str">
        <f t="shared" si="23"/>
        <v/>
      </c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ht="12.0" customHeight="1">
      <c r="A216" s="185"/>
      <c r="B216" s="190"/>
      <c r="C216" s="191"/>
      <c r="D216" s="142"/>
      <c r="E216" s="142"/>
      <c r="F216" s="202"/>
      <c r="G216" s="68"/>
      <c r="H216" s="69"/>
      <c r="I216" s="70"/>
      <c r="J216" s="50"/>
      <c r="K216" s="49"/>
      <c r="L216" s="71"/>
      <c r="M216" s="115"/>
      <c r="N216" s="54"/>
      <c r="O216" s="54"/>
      <c r="P216" s="55" t="str">
        <f t="shared" si="22"/>
        <v/>
      </c>
      <c r="Q216" s="40" t="str">
        <f t="shared" si="23"/>
        <v/>
      </c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ht="12.0" customHeight="1">
      <c r="A217" s="185"/>
      <c r="B217" s="190"/>
      <c r="C217" s="191"/>
      <c r="D217" s="142"/>
      <c r="E217" s="142"/>
      <c r="F217" s="202"/>
      <c r="G217" s="211"/>
      <c r="H217" s="69"/>
      <c r="I217" s="70"/>
      <c r="J217" s="50"/>
      <c r="K217" s="49"/>
      <c r="L217" s="155"/>
      <c r="M217" s="115"/>
      <c r="N217" s="54"/>
      <c r="O217" s="54"/>
      <c r="P217" s="55" t="str">
        <f t="shared" si="22"/>
        <v/>
      </c>
      <c r="Q217" s="40" t="str">
        <f t="shared" si="23"/>
        <v/>
      </c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ht="12.0" customHeight="1">
      <c r="A218" s="185"/>
      <c r="B218" s="190"/>
      <c r="C218" s="191"/>
      <c r="D218" s="142"/>
      <c r="E218" s="142"/>
      <c r="F218" s="202"/>
      <c r="G218" s="68"/>
      <c r="H218" s="69"/>
      <c r="I218" s="70"/>
      <c r="J218" s="50"/>
      <c r="K218" s="49"/>
      <c r="L218" s="71"/>
      <c r="M218" s="115"/>
      <c r="N218" s="54"/>
      <c r="O218" s="54"/>
      <c r="P218" s="55" t="str">
        <f t="shared" si="22"/>
        <v/>
      </c>
      <c r="Q218" s="40" t="str">
        <f t="shared" si="23"/>
        <v/>
      </c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ht="12.0" customHeight="1">
      <c r="A219" s="185"/>
      <c r="B219" s="190"/>
      <c r="C219" s="191"/>
      <c r="D219" s="142"/>
      <c r="E219" s="142"/>
      <c r="F219" s="202"/>
      <c r="G219" s="68"/>
      <c r="H219" s="69"/>
      <c r="I219" s="70"/>
      <c r="J219" s="50"/>
      <c r="K219" s="49"/>
      <c r="L219" s="71"/>
      <c r="M219" s="115"/>
      <c r="N219" s="54"/>
      <c r="O219" s="54"/>
      <c r="P219" s="55" t="str">
        <f t="shared" si="22"/>
        <v/>
      </c>
      <c r="Q219" s="40" t="str">
        <f t="shared" si="23"/>
        <v/>
      </c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ht="12.0" customHeight="1">
      <c r="A220" s="185"/>
      <c r="B220" s="190"/>
      <c r="C220" s="191"/>
      <c r="D220" s="142"/>
      <c r="E220" s="142"/>
      <c r="F220" s="202"/>
      <c r="G220" s="68"/>
      <c r="H220" s="69"/>
      <c r="I220" s="70"/>
      <c r="J220" s="50"/>
      <c r="K220" s="49"/>
      <c r="L220" s="71"/>
      <c r="M220" s="115"/>
      <c r="N220" s="54"/>
      <c r="O220" s="54"/>
      <c r="P220" s="55" t="str">
        <f t="shared" si="22"/>
        <v/>
      </c>
      <c r="Q220" s="40" t="str">
        <f t="shared" si="23"/>
        <v/>
      </c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ht="12.0" customHeight="1">
      <c r="A221" s="185"/>
      <c r="B221" s="190"/>
      <c r="C221" s="191"/>
      <c r="D221" s="142"/>
      <c r="E221" s="142"/>
      <c r="F221" s="202"/>
      <c r="G221" s="68"/>
      <c r="H221" s="69"/>
      <c r="I221" s="70"/>
      <c r="J221" s="50"/>
      <c r="K221" s="49"/>
      <c r="L221" s="71"/>
      <c r="M221" s="115"/>
      <c r="N221" s="54"/>
      <c r="O221" s="54"/>
      <c r="P221" s="55" t="str">
        <f t="shared" si="22"/>
        <v/>
      </c>
      <c r="Q221" s="40" t="str">
        <f t="shared" si="23"/>
        <v/>
      </c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ht="12.0" customHeight="1">
      <c r="A222" s="185"/>
      <c r="B222" s="190"/>
      <c r="C222" s="191"/>
      <c r="D222" s="142"/>
      <c r="E222" s="142"/>
      <c r="F222" s="202"/>
      <c r="G222" s="212"/>
      <c r="H222" s="69"/>
      <c r="I222" s="70"/>
      <c r="J222" s="50"/>
      <c r="K222" s="49"/>
      <c r="L222" s="71"/>
      <c r="M222" s="115"/>
      <c r="N222" s="54"/>
      <c r="O222" s="54"/>
      <c r="P222" s="55" t="str">
        <f t="shared" si="22"/>
        <v/>
      </c>
      <c r="Q222" s="40" t="str">
        <f t="shared" si="23"/>
        <v/>
      </c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ht="12.0" customHeight="1">
      <c r="A223" s="185"/>
      <c r="B223" s="190"/>
      <c r="C223" s="191"/>
      <c r="D223" s="142"/>
      <c r="E223" s="142"/>
      <c r="F223" s="202"/>
      <c r="G223" s="68"/>
      <c r="H223" s="69"/>
      <c r="I223" s="70"/>
      <c r="J223" s="50"/>
      <c r="K223" s="49"/>
      <c r="L223" s="71"/>
      <c r="M223" s="115"/>
      <c r="N223" s="54"/>
      <c r="O223" s="54"/>
      <c r="P223" s="55" t="str">
        <f t="shared" si="22"/>
        <v/>
      </c>
      <c r="Q223" s="40" t="str">
        <f t="shared" si="23"/>
        <v/>
      </c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ht="12.0" customHeight="1">
      <c r="A224" s="185"/>
      <c r="B224" s="190"/>
      <c r="C224" s="191"/>
      <c r="D224" s="142"/>
      <c r="E224" s="142"/>
      <c r="F224" s="202"/>
      <c r="G224" s="68"/>
      <c r="H224" s="69"/>
      <c r="I224" s="70"/>
      <c r="J224" s="50"/>
      <c r="K224" s="49"/>
      <c r="L224" s="71"/>
      <c r="M224" s="115"/>
      <c r="N224" s="54"/>
      <c r="O224" s="54"/>
      <c r="P224" s="55" t="str">
        <f t="shared" si="22"/>
        <v/>
      </c>
      <c r="Q224" s="40" t="str">
        <f t="shared" si="23"/>
        <v/>
      </c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ht="12.0" customHeight="1">
      <c r="A225" s="185"/>
      <c r="B225" s="190"/>
      <c r="C225" s="191"/>
      <c r="D225" s="142"/>
      <c r="E225" s="142"/>
      <c r="F225" s="202"/>
      <c r="G225" s="68"/>
      <c r="H225" s="69"/>
      <c r="I225" s="70"/>
      <c r="J225" s="50"/>
      <c r="K225" s="49"/>
      <c r="L225" s="71"/>
      <c r="M225" s="115"/>
      <c r="N225" s="54"/>
      <c r="O225" s="54"/>
      <c r="P225" s="55" t="str">
        <f t="shared" si="22"/>
        <v/>
      </c>
      <c r="Q225" s="40" t="str">
        <f t="shared" si="23"/>
        <v/>
      </c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ht="12.0" customHeight="1">
      <c r="A226" s="185"/>
      <c r="B226" s="190"/>
      <c r="C226" s="191"/>
      <c r="D226" s="142"/>
      <c r="E226" s="142"/>
      <c r="F226" s="202"/>
      <c r="G226" s="68"/>
      <c r="H226" s="69"/>
      <c r="I226" s="70"/>
      <c r="J226" s="50"/>
      <c r="K226" s="49"/>
      <c r="L226" s="71"/>
      <c r="M226" s="115"/>
      <c r="N226" s="54"/>
      <c r="O226" s="54"/>
      <c r="P226" s="55" t="str">
        <f t="shared" si="22"/>
        <v/>
      </c>
      <c r="Q226" s="40" t="str">
        <f t="shared" si="23"/>
        <v/>
      </c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ht="12.0" customHeight="1">
      <c r="A227" s="185"/>
      <c r="B227" s="190"/>
      <c r="C227" s="191"/>
      <c r="D227" s="142"/>
      <c r="E227" s="142"/>
      <c r="F227" s="202"/>
      <c r="G227" s="68"/>
      <c r="H227" s="69"/>
      <c r="I227" s="70"/>
      <c r="J227" s="50"/>
      <c r="K227" s="49"/>
      <c r="L227" s="71"/>
      <c r="M227" s="115"/>
      <c r="N227" s="54"/>
      <c r="O227" s="54"/>
      <c r="P227" s="55" t="str">
        <f t="shared" si="22"/>
        <v/>
      </c>
      <c r="Q227" s="40" t="str">
        <f t="shared" si="23"/>
        <v/>
      </c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ht="12.0" customHeight="1">
      <c r="A228" s="185"/>
      <c r="B228" s="190"/>
      <c r="C228" s="191"/>
      <c r="D228" s="142"/>
      <c r="E228" s="142"/>
      <c r="F228" s="202"/>
      <c r="G228" s="68"/>
      <c r="H228" s="69"/>
      <c r="I228" s="70"/>
      <c r="J228" s="50"/>
      <c r="K228" s="49"/>
      <c r="L228" s="71"/>
      <c r="M228" s="115"/>
      <c r="N228" s="54"/>
      <c r="O228" s="54"/>
      <c r="P228" s="55" t="str">
        <f t="shared" si="22"/>
        <v/>
      </c>
      <c r="Q228" s="40" t="str">
        <f t="shared" si="23"/>
        <v/>
      </c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ht="12.0" customHeight="1">
      <c r="A229" s="185"/>
      <c r="B229" s="190"/>
      <c r="C229" s="191"/>
      <c r="D229" s="142"/>
      <c r="E229" s="142"/>
      <c r="F229" s="202"/>
      <c r="G229" s="68"/>
      <c r="H229" s="69"/>
      <c r="I229" s="70"/>
      <c r="J229" s="50"/>
      <c r="K229" s="49"/>
      <c r="L229" s="71"/>
      <c r="M229" s="115"/>
      <c r="N229" s="54"/>
      <c r="O229" s="54"/>
      <c r="P229" s="55" t="str">
        <f t="shared" si="22"/>
        <v/>
      </c>
      <c r="Q229" s="40" t="str">
        <f t="shared" si="23"/>
        <v/>
      </c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ht="12.0" customHeight="1">
      <c r="A230" s="185"/>
      <c r="B230" s="190"/>
      <c r="C230" s="191"/>
      <c r="D230" s="142"/>
      <c r="E230" s="142"/>
      <c r="F230" s="202"/>
      <c r="G230" s="68"/>
      <c r="H230" s="69"/>
      <c r="I230" s="70"/>
      <c r="J230" s="50"/>
      <c r="K230" s="49"/>
      <c r="L230" s="71"/>
      <c r="M230" s="115"/>
      <c r="N230" s="54"/>
      <c r="O230" s="54"/>
      <c r="P230" s="55" t="str">
        <f t="shared" si="22"/>
        <v/>
      </c>
      <c r="Q230" s="40" t="str">
        <f t="shared" si="23"/>
        <v/>
      </c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ht="12.0" customHeight="1">
      <c r="A231" s="185"/>
      <c r="B231" s="190"/>
      <c r="C231" s="191"/>
      <c r="D231" s="142"/>
      <c r="E231" s="142"/>
      <c r="F231" s="202"/>
      <c r="G231" s="68"/>
      <c r="H231" s="69"/>
      <c r="I231" s="70"/>
      <c r="J231" s="50"/>
      <c r="K231" s="49"/>
      <c r="L231" s="71"/>
      <c r="M231" s="115"/>
      <c r="N231" s="54"/>
      <c r="O231" s="132"/>
      <c r="P231" s="55" t="str">
        <f t="shared" si="22"/>
        <v/>
      </c>
      <c r="Q231" s="40" t="str">
        <f t="shared" si="23"/>
        <v/>
      </c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ht="12.0" customHeight="1">
      <c r="A232" s="185"/>
      <c r="B232" s="190"/>
      <c r="C232" s="191"/>
      <c r="D232" s="142"/>
      <c r="E232" s="142"/>
      <c r="F232" s="202"/>
      <c r="G232" s="68"/>
      <c r="H232" s="69"/>
      <c r="I232" s="70"/>
      <c r="J232" s="50"/>
      <c r="K232" s="49"/>
      <c r="L232" s="71"/>
      <c r="M232" s="115"/>
      <c r="N232" s="54"/>
      <c r="O232" s="54"/>
      <c r="P232" s="55" t="str">
        <f t="shared" si="22"/>
        <v/>
      </c>
      <c r="Q232" s="40" t="str">
        <f t="shared" si="23"/>
        <v/>
      </c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ht="12.0" customHeight="1">
      <c r="A233" s="185"/>
      <c r="B233" s="190"/>
      <c r="C233" s="191"/>
      <c r="D233" s="142"/>
      <c r="E233" s="142"/>
      <c r="F233" s="202"/>
      <c r="G233" s="68"/>
      <c r="H233" s="69"/>
      <c r="I233" s="70"/>
      <c r="J233" s="50"/>
      <c r="K233" s="49"/>
      <c r="L233" s="71"/>
      <c r="M233" s="115"/>
      <c r="N233" s="54"/>
      <c r="O233" s="54"/>
      <c r="P233" s="55" t="str">
        <f t="shared" si="22"/>
        <v/>
      </c>
      <c r="Q233" s="40" t="str">
        <f t="shared" si="23"/>
        <v/>
      </c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ht="12.0" customHeight="1">
      <c r="A234" s="185"/>
      <c r="B234" s="190"/>
      <c r="C234" s="191"/>
      <c r="D234" s="142"/>
      <c r="E234" s="213" t="s">
        <v>75</v>
      </c>
      <c r="F234" s="202"/>
      <c r="G234" s="68"/>
      <c r="H234" s="69"/>
      <c r="I234" s="70"/>
      <c r="J234" s="50"/>
      <c r="K234" s="49"/>
      <c r="L234" s="71"/>
      <c r="M234" s="115"/>
      <c r="N234" s="54"/>
      <c r="O234" s="54"/>
      <c r="P234" s="55" t="str">
        <f t="shared" si="22"/>
        <v/>
      </c>
      <c r="Q234" s="40" t="str">
        <f t="shared" si="23"/>
        <v/>
      </c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ht="12.0" customHeight="1">
      <c r="A235" s="185"/>
      <c r="B235" s="190"/>
      <c r="C235" s="191"/>
      <c r="D235" s="142"/>
      <c r="E235" s="142"/>
      <c r="F235" s="202"/>
      <c r="G235" s="68"/>
      <c r="H235" s="69"/>
      <c r="I235" s="70"/>
      <c r="J235" s="50"/>
      <c r="K235" s="49"/>
      <c r="L235" s="71"/>
      <c r="M235" s="115"/>
      <c r="N235" s="132"/>
      <c r="O235" s="132"/>
      <c r="P235" s="55" t="str">
        <f t="shared" si="22"/>
        <v/>
      </c>
      <c r="Q235" s="40" t="str">
        <f t="shared" si="23"/>
        <v/>
      </c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ht="12.0" customHeight="1">
      <c r="A236" s="185"/>
      <c r="B236" s="190"/>
      <c r="C236" s="191"/>
      <c r="D236" s="142"/>
      <c r="E236" s="142"/>
      <c r="F236" s="202"/>
      <c r="G236" s="69"/>
      <c r="H236" s="69"/>
      <c r="I236" s="70"/>
      <c r="J236" s="50"/>
      <c r="K236" s="49"/>
      <c r="L236" s="71"/>
      <c r="M236" s="115"/>
      <c r="N236" s="54"/>
      <c r="O236" s="54"/>
      <c r="P236" s="55" t="str">
        <f t="shared" si="22"/>
        <v/>
      </c>
      <c r="Q236" s="40" t="str">
        <f t="shared" si="23"/>
        <v/>
      </c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ht="12.0" customHeight="1">
      <c r="A237" s="185"/>
      <c r="B237" s="190"/>
      <c r="C237" s="191"/>
      <c r="D237" s="142"/>
      <c r="E237" s="142"/>
      <c r="F237" s="202"/>
      <c r="G237" s="68"/>
      <c r="H237" s="69"/>
      <c r="I237" s="70"/>
      <c r="J237" s="50"/>
      <c r="K237" s="49"/>
      <c r="L237" s="71"/>
      <c r="M237" s="115"/>
      <c r="N237" s="54"/>
      <c r="O237" s="54"/>
      <c r="P237" s="55" t="str">
        <f t="shared" si="22"/>
        <v/>
      </c>
      <c r="Q237" s="40" t="str">
        <f t="shared" si="23"/>
        <v/>
      </c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ht="12.0" customHeight="1">
      <c r="A238" s="185"/>
      <c r="B238" s="190"/>
      <c r="C238" s="191"/>
      <c r="D238" s="142"/>
      <c r="E238" s="142"/>
      <c r="F238" s="202"/>
      <c r="G238" s="92"/>
      <c r="H238" s="69"/>
      <c r="I238" s="70"/>
      <c r="J238" s="50"/>
      <c r="K238" s="49"/>
      <c r="L238" s="71"/>
      <c r="M238" s="115"/>
      <c r="N238" s="54"/>
      <c r="O238" s="54"/>
      <c r="P238" s="55" t="str">
        <f t="shared" si="22"/>
        <v/>
      </c>
      <c r="Q238" s="40" t="str">
        <f t="shared" si="23"/>
        <v/>
      </c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ht="12.0" customHeight="1">
      <c r="A239" s="185"/>
      <c r="B239" s="190"/>
      <c r="C239" s="191"/>
      <c r="D239" s="142"/>
      <c r="E239" s="142"/>
      <c r="F239" s="202"/>
      <c r="G239" s="68"/>
      <c r="H239" s="69"/>
      <c r="I239" s="70"/>
      <c r="J239" s="50"/>
      <c r="K239" s="49"/>
      <c r="L239" s="71"/>
      <c r="M239" s="115"/>
      <c r="N239" s="54"/>
      <c r="O239" s="54"/>
      <c r="P239" s="55" t="str">
        <f t="shared" si="22"/>
        <v/>
      </c>
      <c r="Q239" s="40" t="str">
        <f t="shared" si="23"/>
        <v/>
      </c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ht="12.0" customHeight="1">
      <c r="A240" s="185"/>
      <c r="B240" s="190"/>
      <c r="C240" s="191"/>
      <c r="D240" s="142"/>
      <c r="E240" s="142"/>
      <c r="F240" s="202"/>
      <c r="G240" s="68"/>
      <c r="H240" s="69"/>
      <c r="I240" s="70"/>
      <c r="J240" s="50"/>
      <c r="K240" s="49"/>
      <c r="L240" s="71"/>
      <c r="M240" s="115"/>
      <c r="N240" s="54"/>
      <c r="O240" s="54"/>
      <c r="P240" s="55" t="str">
        <f t="shared" si="22"/>
        <v/>
      </c>
      <c r="Q240" s="40" t="str">
        <f t="shared" si="23"/>
        <v/>
      </c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ht="12.0" customHeight="1">
      <c r="A241" s="185"/>
      <c r="B241" s="190"/>
      <c r="C241" s="191"/>
      <c r="D241" s="142"/>
      <c r="E241" s="142"/>
      <c r="F241" s="202"/>
      <c r="G241" s="68"/>
      <c r="H241" s="69"/>
      <c r="I241" s="70"/>
      <c r="J241" s="50"/>
      <c r="K241" s="49"/>
      <c r="L241" s="71"/>
      <c r="M241" s="115"/>
      <c r="N241" s="132"/>
      <c r="O241" s="54"/>
      <c r="P241" s="55" t="str">
        <f t="shared" si="22"/>
        <v/>
      </c>
      <c r="Q241" s="40" t="str">
        <f t="shared" si="23"/>
        <v/>
      </c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ht="12.0" customHeight="1">
      <c r="A242" s="185"/>
      <c r="B242" s="190"/>
      <c r="C242" s="191"/>
      <c r="D242" s="142"/>
      <c r="E242" s="142"/>
      <c r="F242" s="202"/>
      <c r="G242" s="68"/>
      <c r="H242" s="69"/>
      <c r="I242" s="70"/>
      <c r="J242" s="50"/>
      <c r="K242" s="49"/>
      <c r="L242" s="71"/>
      <c r="M242" s="115"/>
      <c r="N242" s="54"/>
      <c r="O242" s="54"/>
      <c r="P242" s="55" t="str">
        <f t="shared" si="22"/>
        <v/>
      </c>
      <c r="Q242" s="40" t="str">
        <f t="shared" si="23"/>
        <v/>
      </c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ht="12.0" customHeight="1">
      <c r="A243" s="185"/>
      <c r="B243" s="190"/>
      <c r="C243" s="191"/>
      <c r="D243" s="142"/>
      <c r="E243" s="142"/>
      <c r="F243" s="202"/>
      <c r="G243" s="68"/>
      <c r="H243" s="62"/>
      <c r="I243" s="153"/>
      <c r="J243" s="101"/>
      <c r="K243" s="106"/>
      <c r="L243" s="71"/>
      <c r="M243" s="115"/>
      <c r="N243" s="54"/>
      <c r="O243" s="54"/>
      <c r="P243" s="55" t="str">
        <f t="shared" si="22"/>
        <v/>
      </c>
      <c r="Q243" s="40" t="str">
        <f t="shared" si="23"/>
        <v/>
      </c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ht="12.0" customHeight="1">
      <c r="A244" s="185"/>
      <c r="B244" s="190"/>
      <c r="C244" s="191"/>
      <c r="D244" s="142"/>
      <c r="E244" s="142"/>
      <c r="F244" s="202"/>
      <c r="G244" s="68"/>
      <c r="H244" s="69"/>
      <c r="I244" s="70"/>
      <c r="J244" s="50"/>
      <c r="K244" s="49"/>
      <c r="L244" s="71"/>
      <c r="M244" s="115"/>
      <c r="N244" s="54"/>
      <c r="O244" s="54"/>
      <c r="P244" s="55" t="str">
        <f t="shared" si="22"/>
        <v/>
      </c>
      <c r="Q244" s="40" t="str">
        <f t="shared" si="23"/>
        <v/>
      </c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ht="12.0" customHeight="1">
      <c r="A245" s="185"/>
      <c r="B245" s="190"/>
      <c r="C245" s="191"/>
      <c r="D245" s="142"/>
      <c r="E245" s="142"/>
      <c r="F245" s="202"/>
      <c r="G245" s="68"/>
      <c r="H245" s="69"/>
      <c r="I245" s="70"/>
      <c r="J245" s="50"/>
      <c r="K245" s="49"/>
      <c r="L245" s="71"/>
      <c r="M245" s="115"/>
      <c r="N245" s="54"/>
      <c r="O245" s="54"/>
      <c r="P245" s="55" t="str">
        <f t="shared" si="22"/>
        <v/>
      </c>
      <c r="Q245" s="40" t="str">
        <f t="shared" si="23"/>
        <v/>
      </c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ht="12.0" customHeight="1">
      <c r="A246" s="185"/>
      <c r="B246" s="190"/>
      <c r="C246" s="191"/>
      <c r="D246" s="142"/>
      <c r="E246" s="142"/>
      <c r="F246" s="202"/>
      <c r="G246" s="212"/>
      <c r="H246" s="69"/>
      <c r="I246" s="70"/>
      <c r="J246" s="50"/>
      <c r="K246" s="49"/>
      <c r="L246" s="71"/>
      <c r="M246" s="115"/>
      <c r="N246" s="54"/>
      <c r="O246" s="54"/>
      <c r="P246" s="55" t="str">
        <f t="shared" si="22"/>
        <v/>
      </c>
      <c r="Q246" s="40" t="str">
        <f t="shared" si="23"/>
        <v/>
      </c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ht="12.0" customHeight="1">
      <c r="A247" s="185"/>
      <c r="B247" s="190"/>
      <c r="C247" s="191"/>
      <c r="D247" s="142"/>
      <c r="E247" s="142"/>
      <c r="F247" s="202"/>
      <c r="G247" s="214"/>
      <c r="H247" s="69"/>
      <c r="I247" s="70"/>
      <c r="J247" s="50"/>
      <c r="K247" s="49"/>
      <c r="L247" s="71"/>
      <c r="M247" s="115"/>
      <c r="N247" s="54"/>
      <c r="O247" s="54"/>
      <c r="P247" s="55" t="str">
        <f t="shared" si="22"/>
        <v/>
      </c>
      <c r="Q247" s="40" t="str">
        <f t="shared" si="23"/>
        <v/>
      </c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ht="12.0" customHeight="1">
      <c r="A248" s="185"/>
      <c r="B248" s="190"/>
      <c r="C248" s="191"/>
      <c r="D248" s="142"/>
      <c r="E248" s="142"/>
      <c r="F248" s="202"/>
      <c r="G248" s="212"/>
      <c r="H248" s="69"/>
      <c r="I248" s="70"/>
      <c r="J248" s="50"/>
      <c r="K248" s="49"/>
      <c r="L248" s="71"/>
      <c r="M248" s="115"/>
      <c r="N248" s="54"/>
      <c r="O248" s="54"/>
      <c r="P248" s="55" t="str">
        <f t="shared" si="22"/>
        <v/>
      </c>
      <c r="Q248" s="40" t="str">
        <f t="shared" si="23"/>
        <v/>
      </c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ht="12.0" customHeight="1">
      <c r="A249" s="185"/>
      <c r="B249" s="190"/>
      <c r="C249" s="191"/>
      <c r="D249" s="142"/>
      <c r="E249" s="142"/>
      <c r="F249" s="202"/>
      <c r="G249" s="68"/>
      <c r="H249" s="69"/>
      <c r="I249" s="70"/>
      <c r="J249" s="50"/>
      <c r="K249" s="49"/>
      <c r="L249" s="71"/>
      <c r="M249" s="115"/>
      <c r="N249" s="54"/>
      <c r="O249" s="54"/>
      <c r="P249" s="55" t="str">
        <f t="shared" si="22"/>
        <v/>
      </c>
      <c r="Q249" s="40" t="str">
        <f t="shared" si="23"/>
        <v/>
      </c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ht="12.0" customHeight="1">
      <c r="A250" s="185"/>
      <c r="B250" s="190"/>
      <c r="C250" s="191"/>
      <c r="D250" s="142"/>
      <c r="E250" s="142"/>
      <c r="F250" s="202"/>
      <c r="G250" s="68"/>
      <c r="H250" s="69"/>
      <c r="I250" s="70"/>
      <c r="J250" s="50"/>
      <c r="K250" s="49"/>
      <c r="L250" s="71"/>
      <c r="M250" s="115"/>
      <c r="N250" s="54"/>
      <c r="O250" s="54"/>
      <c r="P250" s="55" t="str">
        <f t="shared" si="22"/>
        <v/>
      </c>
      <c r="Q250" s="40" t="str">
        <f t="shared" si="23"/>
        <v/>
      </c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ht="12.0" customHeight="1">
      <c r="A251" s="185"/>
      <c r="B251" s="190"/>
      <c r="C251" s="191"/>
      <c r="D251" s="142"/>
      <c r="E251" s="142"/>
      <c r="F251" s="202"/>
      <c r="G251" s="212"/>
      <c r="H251" s="69"/>
      <c r="I251" s="70"/>
      <c r="J251" s="50"/>
      <c r="K251" s="49"/>
      <c r="L251" s="71"/>
      <c r="M251" s="72"/>
      <c r="N251" s="132"/>
      <c r="O251" s="54"/>
      <c r="P251" s="55" t="str">
        <f t="shared" si="22"/>
        <v/>
      </c>
      <c r="Q251" s="40" t="str">
        <f t="shared" si="23"/>
        <v/>
      </c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ht="12.0" customHeight="1">
      <c r="A252" s="185"/>
      <c r="B252" s="190"/>
      <c r="C252" s="191"/>
      <c r="D252" s="142"/>
      <c r="E252" s="142"/>
      <c r="F252" s="202"/>
      <c r="G252" s="212"/>
      <c r="H252" s="69"/>
      <c r="I252" s="70"/>
      <c r="J252" s="50"/>
      <c r="K252" s="49"/>
      <c r="L252" s="71"/>
      <c r="M252" s="115"/>
      <c r="N252" s="54"/>
      <c r="O252" s="54"/>
      <c r="P252" s="55" t="str">
        <f t="shared" si="22"/>
        <v/>
      </c>
      <c r="Q252" s="40" t="str">
        <f t="shared" si="23"/>
        <v/>
      </c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ht="12.0" customHeight="1">
      <c r="A253" s="185"/>
      <c r="B253" s="190"/>
      <c r="C253" s="191"/>
      <c r="D253" s="142"/>
      <c r="E253" s="142"/>
      <c r="F253" s="202"/>
      <c r="G253" s="214"/>
      <c r="H253" s="69"/>
      <c r="I253" s="70"/>
      <c r="J253" s="50"/>
      <c r="K253" s="49"/>
      <c r="L253" s="71"/>
      <c r="M253" s="115"/>
      <c r="N253" s="54"/>
      <c r="O253" s="54"/>
      <c r="P253" s="55" t="str">
        <f t="shared" si="22"/>
        <v/>
      </c>
      <c r="Q253" s="40" t="str">
        <f t="shared" si="23"/>
        <v/>
      </c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ht="12.0" customHeight="1">
      <c r="A254" s="185"/>
      <c r="B254" s="190"/>
      <c r="C254" s="191"/>
      <c r="D254" s="142"/>
      <c r="E254" s="142"/>
      <c r="F254" s="202"/>
      <c r="G254" s="212"/>
      <c r="H254" s="69"/>
      <c r="I254" s="70"/>
      <c r="J254" s="50"/>
      <c r="K254" s="49"/>
      <c r="L254" s="71"/>
      <c r="M254" s="115"/>
      <c r="N254" s="54"/>
      <c r="O254" s="54"/>
      <c r="P254" s="55" t="str">
        <f t="shared" si="22"/>
        <v/>
      </c>
      <c r="Q254" s="40" t="str">
        <f t="shared" si="23"/>
        <v/>
      </c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ht="12.0" customHeight="1">
      <c r="A255" s="185"/>
      <c r="B255" s="190"/>
      <c r="C255" s="191"/>
      <c r="D255" s="142"/>
      <c r="E255" s="142"/>
      <c r="F255" s="202"/>
      <c r="G255" s="212"/>
      <c r="H255" s="69"/>
      <c r="I255" s="70"/>
      <c r="J255" s="50"/>
      <c r="K255" s="49"/>
      <c r="L255" s="71"/>
      <c r="M255" s="115"/>
      <c r="N255" s="54"/>
      <c r="O255" s="54"/>
      <c r="P255" s="55" t="str">
        <f t="shared" si="22"/>
        <v/>
      </c>
      <c r="Q255" s="40" t="str">
        <f t="shared" si="23"/>
        <v/>
      </c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ht="12.0" customHeight="1">
      <c r="A256" s="185"/>
      <c r="B256" s="190"/>
      <c r="C256" s="191"/>
      <c r="D256" s="142"/>
      <c r="E256" s="142"/>
      <c r="F256" s="202"/>
      <c r="G256" s="212"/>
      <c r="H256" s="69"/>
      <c r="I256" s="70"/>
      <c r="J256" s="50"/>
      <c r="K256" s="49"/>
      <c r="L256" s="155"/>
      <c r="M256" s="115"/>
      <c r="N256" s="54"/>
      <c r="O256" s="54"/>
      <c r="P256" s="55" t="str">
        <f t="shared" si="22"/>
        <v/>
      </c>
      <c r="Q256" s="40" t="str">
        <f t="shared" si="23"/>
        <v/>
      </c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ht="12.0" customHeight="1">
      <c r="A257" s="185"/>
      <c r="B257" s="190"/>
      <c r="C257" s="191"/>
      <c r="D257" s="142"/>
      <c r="E257" s="142"/>
      <c r="F257" s="202"/>
      <c r="G257" s="68"/>
      <c r="H257" s="69"/>
      <c r="I257" s="70"/>
      <c r="J257" s="50"/>
      <c r="K257" s="49"/>
      <c r="L257" s="71"/>
      <c r="M257" s="115"/>
      <c r="N257" s="54"/>
      <c r="O257" s="54"/>
      <c r="P257" s="55" t="str">
        <f t="shared" si="22"/>
        <v/>
      </c>
      <c r="Q257" s="40" t="str">
        <f t="shared" si="23"/>
        <v/>
      </c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ht="12.0" customHeight="1">
      <c r="A258" s="185"/>
      <c r="B258" s="190"/>
      <c r="C258" s="191"/>
      <c r="D258" s="142"/>
      <c r="E258" s="142"/>
      <c r="F258" s="202"/>
      <c r="G258" s="214"/>
      <c r="H258" s="69"/>
      <c r="I258" s="70"/>
      <c r="J258" s="50"/>
      <c r="K258" s="49"/>
      <c r="L258" s="71"/>
      <c r="M258" s="115"/>
      <c r="N258" s="54"/>
      <c r="O258" s="54"/>
      <c r="P258" s="55" t="str">
        <f t="shared" si="22"/>
        <v/>
      </c>
      <c r="Q258" s="40" t="str">
        <f t="shared" si="23"/>
        <v/>
      </c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ht="12.0" customHeight="1">
      <c r="A259" s="185"/>
      <c r="B259" s="190"/>
      <c r="C259" s="191"/>
      <c r="D259" s="142"/>
      <c r="E259" s="142"/>
      <c r="F259" s="202"/>
      <c r="G259" s="68"/>
      <c r="H259" s="69"/>
      <c r="I259" s="70"/>
      <c r="J259" s="50"/>
      <c r="K259" s="49"/>
      <c r="L259" s="71"/>
      <c r="M259" s="115"/>
      <c r="N259" s="54"/>
      <c r="O259" s="54"/>
      <c r="P259" s="55" t="str">
        <f t="shared" si="22"/>
        <v/>
      </c>
      <c r="Q259" s="40" t="str">
        <f t="shared" si="23"/>
        <v/>
      </c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ht="12.0" customHeight="1">
      <c r="A260" s="185"/>
      <c r="B260" s="190"/>
      <c r="C260" s="191"/>
      <c r="D260" s="142"/>
      <c r="E260" s="142"/>
      <c r="F260" s="202"/>
      <c r="G260" s="212"/>
      <c r="H260" s="69"/>
      <c r="I260" s="70"/>
      <c r="J260" s="50"/>
      <c r="K260" s="49"/>
      <c r="L260" s="71"/>
      <c r="M260" s="115"/>
      <c r="N260" s="54"/>
      <c r="O260" s="54"/>
      <c r="P260" s="55" t="str">
        <f t="shared" si="22"/>
        <v/>
      </c>
      <c r="Q260" s="40" t="str">
        <f t="shared" si="23"/>
        <v/>
      </c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ht="12.0" customHeight="1">
      <c r="A261" s="185"/>
      <c r="B261" s="190"/>
      <c r="C261" s="191"/>
      <c r="D261" s="142"/>
      <c r="E261" s="142"/>
      <c r="F261" s="202"/>
      <c r="G261" s="212"/>
      <c r="H261" s="69"/>
      <c r="I261" s="70"/>
      <c r="J261" s="50"/>
      <c r="K261" s="49"/>
      <c r="L261" s="71"/>
      <c r="M261" s="115"/>
      <c r="N261" s="54"/>
      <c r="O261" s="54"/>
      <c r="P261" s="55" t="str">
        <f t="shared" si="22"/>
        <v/>
      </c>
      <c r="Q261" s="40" t="str">
        <f t="shared" si="23"/>
        <v/>
      </c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ht="12.0" customHeight="1">
      <c r="A262" s="185"/>
      <c r="B262" s="190"/>
      <c r="C262" s="191"/>
      <c r="D262" s="142"/>
      <c r="E262" s="142"/>
      <c r="F262" s="202"/>
      <c r="G262" s="212"/>
      <c r="H262" s="69"/>
      <c r="I262" s="70"/>
      <c r="J262" s="50"/>
      <c r="K262" s="49"/>
      <c r="L262" s="71"/>
      <c r="M262" s="115"/>
      <c r="N262" s="54"/>
      <c r="O262" s="54"/>
      <c r="P262" s="55" t="str">
        <f t="shared" si="22"/>
        <v/>
      </c>
      <c r="Q262" s="40" t="str">
        <f t="shared" si="23"/>
        <v/>
      </c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ht="12.0" customHeight="1">
      <c r="A263" s="185"/>
      <c r="B263" s="190"/>
      <c r="C263" s="191"/>
      <c r="D263" s="142"/>
      <c r="E263" s="142"/>
      <c r="F263" s="202"/>
      <c r="G263" s="212"/>
      <c r="H263" s="69"/>
      <c r="I263" s="70"/>
      <c r="J263" s="50"/>
      <c r="K263" s="49"/>
      <c r="L263" s="71"/>
      <c r="M263" s="115"/>
      <c r="N263" s="54"/>
      <c r="O263" s="54"/>
      <c r="P263" s="55" t="str">
        <f t="shared" si="22"/>
        <v/>
      </c>
      <c r="Q263" s="40" t="str">
        <f t="shared" si="23"/>
        <v/>
      </c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ht="12.0" customHeight="1">
      <c r="A264" s="185"/>
      <c r="B264" s="190"/>
      <c r="C264" s="191"/>
      <c r="D264" s="142"/>
      <c r="E264" s="142"/>
      <c r="F264" s="202"/>
      <c r="G264" s="212"/>
      <c r="H264" s="69"/>
      <c r="I264" s="70"/>
      <c r="J264" s="50"/>
      <c r="K264" s="49"/>
      <c r="L264" s="71"/>
      <c r="M264" s="115"/>
      <c r="N264" s="54"/>
      <c r="O264" s="54"/>
      <c r="P264" s="55" t="str">
        <f t="shared" si="22"/>
        <v/>
      </c>
      <c r="Q264" s="40" t="str">
        <f t="shared" si="23"/>
        <v/>
      </c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ht="12.0" customHeight="1">
      <c r="A265" s="185"/>
      <c r="B265" s="190"/>
      <c r="C265" s="191"/>
      <c r="D265" s="142"/>
      <c r="E265" s="142"/>
      <c r="F265" s="202"/>
      <c r="G265" s="214"/>
      <c r="H265" s="69"/>
      <c r="I265" s="70"/>
      <c r="J265" s="50"/>
      <c r="K265" s="49"/>
      <c r="L265" s="71"/>
      <c r="M265" s="115"/>
      <c r="N265" s="54"/>
      <c r="O265" s="54"/>
      <c r="P265" s="55" t="str">
        <f t="shared" si="22"/>
        <v/>
      </c>
      <c r="Q265" s="40" t="str">
        <f t="shared" si="23"/>
        <v/>
      </c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ht="12.0" customHeight="1">
      <c r="A266" s="185"/>
      <c r="B266" s="190"/>
      <c r="C266" s="191"/>
      <c r="D266" s="142"/>
      <c r="E266" s="142"/>
      <c r="F266" s="202"/>
      <c r="G266" s="212"/>
      <c r="H266" s="69"/>
      <c r="I266" s="70"/>
      <c r="J266" s="50"/>
      <c r="K266" s="49"/>
      <c r="L266" s="71"/>
      <c r="M266" s="115"/>
      <c r="N266" s="54"/>
      <c r="O266" s="54"/>
      <c r="P266" s="55" t="str">
        <f t="shared" si="22"/>
        <v/>
      </c>
      <c r="Q266" s="40" t="str">
        <f t="shared" si="23"/>
        <v/>
      </c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ht="12.0" customHeight="1">
      <c r="A267" s="185"/>
      <c r="B267" s="190"/>
      <c r="C267" s="191"/>
      <c r="D267" s="142"/>
      <c r="E267" s="142"/>
      <c r="F267" s="202"/>
      <c r="G267" s="212"/>
      <c r="H267" s="69"/>
      <c r="I267" s="70"/>
      <c r="J267" s="50"/>
      <c r="K267" s="49"/>
      <c r="L267" s="71"/>
      <c r="M267" s="115"/>
      <c r="N267" s="54"/>
      <c r="O267" s="54"/>
      <c r="P267" s="55" t="str">
        <f t="shared" si="22"/>
        <v/>
      </c>
      <c r="Q267" s="40" t="str">
        <f t="shared" si="23"/>
        <v/>
      </c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ht="12.0" customHeight="1">
      <c r="A268" s="185"/>
      <c r="B268" s="190"/>
      <c r="C268" s="191"/>
      <c r="D268" s="142"/>
      <c r="E268" s="142"/>
      <c r="F268" s="202"/>
      <c r="G268" s="215"/>
      <c r="H268" s="69"/>
      <c r="I268" s="70"/>
      <c r="J268" s="50"/>
      <c r="K268" s="49"/>
      <c r="L268" s="71"/>
      <c r="M268" s="115"/>
      <c r="N268" s="54"/>
      <c r="O268" s="54"/>
      <c r="P268" s="55" t="str">
        <f t="shared" si="22"/>
        <v/>
      </c>
      <c r="Q268" s="40" t="str">
        <f t="shared" si="23"/>
        <v/>
      </c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ht="12.0" customHeight="1">
      <c r="A269" s="185"/>
      <c r="B269" s="190"/>
      <c r="C269" s="191"/>
      <c r="D269" s="142"/>
      <c r="E269" s="142"/>
      <c r="F269" s="202"/>
      <c r="G269" s="212"/>
      <c r="H269" s="69"/>
      <c r="I269" s="70"/>
      <c r="J269" s="50"/>
      <c r="K269" s="49"/>
      <c r="L269" s="71"/>
      <c r="M269" s="115"/>
      <c r="N269" s="54"/>
      <c r="O269" s="54"/>
      <c r="P269" s="55" t="str">
        <f t="shared" si="22"/>
        <v/>
      </c>
      <c r="Q269" s="40" t="str">
        <f t="shared" si="23"/>
        <v/>
      </c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ht="12.0" customHeight="1">
      <c r="A270" s="185"/>
      <c r="B270" s="190"/>
      <c r="C270" s="191"/>
      <c r="D270" s="142"/>
      <c r="E270" s="142"/>
      <c r="F270" s="202"/>
      <c r="G270" s="212"/>
      <c r="H270" s="214"/>
      <c r="I270" s="50"/>
      <c r="J270" s="50"/>
      <c r="K270" s="49"/>
      <c r="L270" s="71"/>
      <c r="M270" s="115"/>
      <c r="N270" s="54"/>
      <c r="O270" s="54"/>
      <c r="P270" s="55" t="str">
        <f t="shared" si="22"/>
        <v/>
      </c>
      <c r="Q270" s="40" t="str">
        <f t="shared" si="23"/>
        <v/>
      </c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ht="12.0" customHeight="1">
      <c r="A271" s="185"/>
      <c r="B271" s="190"/>
      <c r="C271" s="191"/>
      <c r="D271" s="142"/>
      <c r="E271" s="142"/>
      <c r="F271" s="202"/>
      <c r="G271" s="212"/>
      <c r="H271" s="214"/>
      <c r="I271" s="50"/>
      <c r="J271" s="50"/>
      <c r="K271" s="49"/>
      <c r="L271" s="71"/>
      <c r="M271" s="115"/>
      <c r="N271" s="54"/>
      <c r="O271" s="54"/>
      <c r="P271" s="55" t="str">
        <f t="shared" si="22"/>
        <v/>
      </c>
      <c r="Q271" s="40" t="str">
        <f t="shared" si="23"/>
        <v/>
      </c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ht="12.0" customHeight="1">
      <c r="A272" s="185"/>
      <c r="B272" s="190"/>
      <c r="C272" s="191"/>
      <c r="D272" s="142"/>
      <c r="E272" s="142"/>
      <c r="F272" s="202"/>
      <c r="G272" s="212"/>
      <c r="H272" s="214"/>
      <c r="I272" s="50"/>
      <c r="J272" s="50"/>
      <c r="K272" s="49"/>
      <c r="L272" s="71"/>
      <c r="M272" s="115"/>
      <c r="N272" s="54"/>
      <c r="O272" s="54"/>
      <c r="P272" s="55" t="str">
        <f t="shared" si="22"/>
        <v/>
      </c>
      <c r="Q272" s="40" t="str">
        <f t="shared" si="23"/>
        <v/>
      </c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ht="12.0" customHeight="1">
      <c r="A273" s="185"/>
      <c r="B273" s="190"/>
      <c r="C273" s="191"/>
      <c r="D273" s="142"/>
      <c r="E273" s="142"/>
      <c r="F273" s="202"/>
      <c r="G273" s="212"/>
      <c r="H273" s="214"/>
      <c r="I273" s="50"/>
      <c r="J273" s="50"/>
      <c r="K273" s="49"/>
      <c r="L273" s="71"/>
      <c r="M273" s="115"/>
      <c r="N273" s="132"/>
      <c r="O273" s="54"/>
      <c r="P273" s="55" t="str">
        <f t="shared" si="22"/>
        <v/>
      </c>
      <c r="Q273" s="40" t="str">
        <f t="shared" si="23"/>
        <v/>
      </c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ht="12.0" customHeight="1">
      <c r="A274" s="185"/>
      <c r="B274" s="190"/>
      <c r="C274" s="191"/>
      <c r="D274" s="142"/>
      <c r="E274" s="142"/>
      <c r="F274" s="202"/>
      <c r="G274" s="214"/>
      <c r="H274" s="214"/>
      <c r="I274" s="50"/>
      <c r="J274" s="50"/>
      <c r="K274" s="49"/>
      <c r="L274" s="71"/>
      <c r="M274" s="115"/>
      <c r="N274" s="54"/>
      <c r="O274" s="54"/>
      <c r="P274" s="55" t="str">
        <f t="shared" si="22"/>
        <v/>
      </c>
      <c r="Q274" s="40" t="str">
        <f t="shared" si="23"/>
        <v/>
      </c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ht="12.0" customHeight="1">
      <c r="A275" s="185"/>
      <c r="B275" s="190"/>
      <c r="C275" s="191"/>
      <c r="D275" s="142"/>
      <c r="E275" s="142"/>
      <c r="F275" s="202"/>
      <c r="G275" s="212"/>
      <c r="H275" s="214"/>
      <c r="I275" s="50"/>
      <c r="J275" s="50"/>
      <c r="K275" s="49"/>
      <c r="L275" s="155"/>
      <c r="M275" s="115"/>
      <c r="N275" s="54"/>
      <c r="O275" s="54"/>
      <c r="P275" s="55" t="str">
        <f t="shared" si="22"/>
        <v/>
      </c>
      <c r="Q275" s="40" t="str">
        <f t="shared" si="23"/>
        <v/>
      </c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ht="12.0" customHeight="1">
      <c r="A276" s="185"/>
      <c r="B276" s="190"/>
      <c r="C276" s="191"/>
      <c r="D276" s="142"/>
      <c r="E276" s="142"/>
      <c r="F276" s="202"/>
      <c r="G276" s="212"/>
      <c r="H276" s="214"/>
      <c r="I276" s="50"/>
      <c r="J276" s="50"/>
      <c r="K276" s="49"/>
      <c r="L276" s="71"/>
      <c r="M276" s="115"/>
      <c r="N276" s="54"/>
      <c r="O276" s="132"/>
      <c r="P276" s="55" t="str">
        <f t="shared" si="22"/>
        <v/>
      </c>
      <c r="Q276" s="40" t="str">
        <f t="shared" si="23"/>
        <v/>
      </c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ht="12.0" customHeight="1">
      <c r="A277" s="185"/>
      <c r="B277" s="190"/>
      <c r="C277" s="191"/>
      <c r="D277" s="142"/>
      <c r="E277" s="142"/>
      <c r="F277" s="202"/>
      <c r="G277" s="212"/>
      <c r="H277" s="214"/>
      <c r="I277" s="50"/>
      <c r="J277" s="50"/>
      <c r="K277" s="49"/>
      <c r="L277" s="71"/>
      <c r="M277" s="115"/>
      <c r="N277" s="54"/>
      <c r="O277" s="54"/>
      <c r="P277" s="55" t="str">
        <f t="shared" si="22"/>
        <v/>
      </c>
      <c r="Q277" s="40" t="str">
        <f t="shared" si="23"/>
        <v/>
      </c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ht="12.0" customHeight="1">
      <c r="A278" s="185"/>
      <c r="B278" s="190"/>
      <c r="C278" s="191"/>
      <c r="D278" s="142"/>
      <c r="E278" s="142"/>
      <c r="F278" s="202"/>
      <c r="G278" s="214"/>
      <c r="H278" s="214"/>
      <c r="I278" s="50"/>
      <c r="J278" s="50"/>
      <c r="K278" s="49"/>
      <c r="L278" s="71"/>
      <c r="M278" s="115"/>
      <c r="N278" s="54"/>
      <c r="O278" s="54"/>
      <c r="P278" s="55" t="str">
        <f t="shared" si="22"/>
        <v/>
      </c>
      <c r="Q278" s="40" t="str">
        <f t="shared" si="23"/>
        <v/>
      </c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ht="12.0" customHeight="1">
      <c r="A279" s="185"/>
      <c r="B279" s="190"/>
      <c r="C279" s="191"/>
      <c r="D279" s="142"/>
      <c r="E279" s="142"/>
      <c r="F279" s="202"/>
      <c r="G279" s="212"/>
      <c r="H279" s="214"/>
      <c r="I279" s="50"/>
      <c r="J279" s="50"/>
      <c r="K279" s="49"/>
      <c r="L279" s="71"/>
      <c r="M279" s="115"/>
      <c r="N279" s="54"/>
      <c r="O279" s="54"/>
      <c r="P279" s="55" t="str">
        <f t="shared" si="22"/>
        <v/>
      </c>
      <c r="Q279" s="40" t="str">
        <f t="shared" si="23"/>
        <v/>
      </c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ht="12.0" customHeight="1">
      <c r="A280" s="185"/>
      <c r="B280" s="190"/>
      <c r="C280" s="191"/>
      <c r="D280" s="142"/>
      <c r="E280" s="142"/>
      <c r="F280" s="202"/>
      <c r="G280" s="212"/>
      <c r="H280" s="214"/>
      <c r="I280" s="50"/>
      <c r="J280" s="50"/>
      <c r="K280" s="49"/>
      <c r="L280" s="71"/>
      <c r="M280" s="115"/>
      <c r="N280" s="132"/>
      <c r="O280" s="54"/>
      <c r="P280" s="55" t="str">
        <f t="shared" si="22"/>
        <v/>
      </c>
      <c r="Q280" s="40" t="str">
        <f t="shared" si="23"/>
        <v/>
      </c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ht="12.0" customHeight="1">
      <c r="A281" s="185"/>
      <c r="B281" s="190"/>
      <c r="C281" s="191"/>
      <c r="D281" s="142"/>
      <c r="E281" s="142"/>
      <c r="F281" s="202"/>
      <c r="G281" s="212"/>
      <c r="H281" s="214"/>
      <c r="I281" s="50"/>
      <c r="J281" s="50"/>
      <c r="K281" s="49"/>
      <c r="L281" s="155"/>
      <c r="M281" s="115"/>
      <c r="N281" s="54"/>
      <c r="O281" s="54"/>
      <c r="P281" s="55" t="str">
        <f t="shared" si="22"/>
        <v/>
      </c>
      <c r="Q281" s="40" t="str">
        <f t="shared" si="23"/>
        <v/>
      </c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ht="12.0" customHeight="1">
      <c r="A282" s="185"/>
      <c r="B282" s="190"/>
      <c r="C282" s="191"/>
      <c r="D282" s="142"/>
      <c r="E282" s="142"/>
      <c r="F282" s="202"/>
      <c r="G282" s="214"/>
      <c r="H282" s="214"/>
      <c r="I282" s="50"/>
      <c r="J282" s="50"/>
      <c r="K282" s="49"/>
      <c r="L282" s="71"/>
      <c r="M282" s="115"/>
      <c r="N282" s="132"/>
      <c r="O282" s="54"/>
      <c r="P282" s="55" t="str">
        <f t="shared" si="22"/>
        <v/>
      </c>
      <c r="Q282" s="40" t="str">
        <f t="shared" si="23"/>
        <v/>
      </c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ht="12.0" customHeight="1">
      <c r="A283" s="185"/>
      <c r="B283" s="190"/>
      <c r="C283" s="191"/>
      <c r="D283" s="142"/>
      <c r="E283" s="142"/>
      <c r="F283" s="202"/>
      <c r="G283" s="212"/>
      <c r="H283" s="214"/>
      <c r="I283" s="50"/>
      <c r="J283" s="50"/>
      <c r="K283" s="49"/>
      <c r="L283" s="71"/>
      <c r="M283" s="115"/>
      <c r="N283" s="54"/>
      <c r="O283" s="54"/>
      <c r="P283" s="55" t="str">
        <f t="shared" si="22"/>
        <v/>
      </c>
      <c r="Q283" s="40" t="str">
        <f t="shared" si="23"/>
        <v/>
      </c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ht="12.0" customHeight="1">
      <c r="A284" s="185"/>
      <c r="B284" s="190"/>
      <c r="C284" s="191"/>
      <c r="D284" s="142"/>
      <c r="E284" s="142"/>
      <c r="F284" s="202"/>
      <c r="G284" s="212"/>
      <c r="H284" s="214"/>
      <c r="I284" s="50"/>
      <c r="J284" s="50"/>
      <c r="K284" s="49"/>
      <c r="L284" s="71"/>
      <c r="M284" s="115"/>
      <c r="N284" s="54"/>
      <c r="O284" s="54"/>
      <c r="P284" s="55" t="str">
        <f t="shared" si="22"/>
        <v/>
      </c>
      <c r="Q284" s="40" t="str">
        <f t="shared" si="23"/>
        <v/>
      </c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ht="12.0" customHeight="1">
      <c r="A285" s="185"/>
      <c r="B285" s="190"/>
      <c r="C285" s="191"/>
      <c r="D285" s="142"/>
      <c r="E285" s="142"/>
      <c r="F285" s="202"/>
      <c r="G285" s="212"/>
      <c r="H285" s="214"/>
      <c r="I285" s="50"/>
      <c r="J285" s="50"/>
      <c r="K285" s="49"/>
      <c r="L285" s="71"/>
      <c r="M285" s="115"/>
      <c r="N285" s="54"/>
      <c r="O285" s="54"/>
      <c r="P285" s="55" t="str">
        <f t="shared" si="22"/>
        <v/>
      </c>
      <c r="Q285" s="40" t="str">
        <f t="shared" si="23"/>
        <v/>
      </c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ht="12.0" customHeight="1">
      <c r="A286" s="185"/>
      <c r="B286" s="190"/>
      <c r="C286" s="191"/>
      <c r="D286" s="142"/>
      <c r="E286" s="142"/>
      <c r="F286" s="202"/>
      <c r="G286" s="212"/>
      <c r="H286" s="214"/>
      <c r="I286" s="50"/>
      <c r="J286" s="50"/>
      <c r="K286" s="49"/>
      <c r="L286" s="71"/>
      <c r="M286" s="115"/>
      <c r="N286" s="54"/>
      <c r="O286" s="54"/>
      <c r="P286" s="55" t="str">
        <f t="shared" si="22"/>
        <v/>
      </c>
      <c r="Q286" s="40" t="str">
        <f t="shared" si="23"/>
        <v/>
      </c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ht="12.0" customHeight="1">
      <c r="A287" s="185"/>
      <c r="B287" s="190"/>
      <c r="C287" s="191"/>
      <c r="D287" s="142"/>
      <c r="E287" s="142"/>
      <c r="F287" s="202"/>
      <c r="G287" s="212"/>
      <c r="H287" s="214"/>
      <c r="I287" s="50"/>
      <c r="J287" s="50"/>
      <c r="K287" s="49"/>
      <c r="L287" s="71"/>
      <c r="M287" s="115"/>
      <c r="N287" s="54"/>
      <c r="O287" s="54"/>
      <c r="P287" s="55" t="str">
        <f t="shared" si="22"/>
        <v/>
      </c>
      <c r="Q287" s="40" t="str">
        <f t="shared" si="23"/>
        <v/>
      </c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ht="12.0" customHeight="1">
      <c r="A288" s="185"/>
      <c r="B288" s="190"/>
      <c r="C288" s="191"/>
      <c r="D288" s="142"/>
      <c r="E288" s="142"/>
      <c r="F288" s="202"/>
      <c r="G288" s="212"/>
      <c r="H288" s="214"/>
      <c r="I288" s="50"/>
      <c r="J288" s="50"/>
      <c r="K288" s="49"/>
      <c r="L288" s="71"/>
      <c r="M288" s="115"/>
      <c r="N288" s="54"/>
      <c r="O288" s="54"/>
      <c r="P288" s="55" t="str">
        <f t="shared" si="22"/>
        <v/>
      </c>
      <c r="Q288" s="40" t="str">
        <f t="shared" si="23"/>
        <v/>
      </c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ht="12.0" customHeight="1">
      <c r="A289" s="185"/>
      <c r="B289" s="190"/>
      <c r="C289" s="191"/>
      <c r="D289" s="142"/>
      <c r="E289" s="142"/>
      <c r="F289" s="202"/>
      <c r="G289" s="212"/>
      <c r="H289" s="214"/>
      <c r="I289" s="50"/>
      <c r="J289" s="50"/>
      <c r="K289" s="49"/>
      <c r="L289" s="71"/>
      <c r="M289" s="115"/>
      <c r="N289" s="54"/>
      <c r="O289" s="54"/>
      <c r="P289" s="55" t="str">
        <f t="shared" si="22"/>
        <v/>
      </c>
      <c r="Q289" s="40" t="str">
        <f t="shared" si="23"/>
        <v/>
      </c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ht="12.0" customHeight="1">
      <c r="A290" s="185"/>
      <c r="B290" s="190"/>
      <c r="C290" s="191"/>
      <c r="D290" s="142"/>
      <c r="E290" s="142"/>
      <c r="F290" s="202"/>
      <c r="G290" s="212"/>
      <c r="H290" s="214"/>
      <c r="I290" s="50"/>
      <c r="J290" s="50"/>
      <c r="K290" s="49"/>
      <c r="L290" s="71"/>
      <c r="M290" s="115"/>
      <c r="N290" s="54"/>
      <c r="O290" s="54"/>
      <c r="P290" s="55" t="str">
        <f t="shared" si="22"/>
        <v/>
      </c>
      <c r="Q290" s="40" t="str">
        <f t="shared" si="23"/>
        <v/>
      </c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ht="12.0" customHeight="1">
      <c r="A291" s="185"/>
      <c r="B291" s="190"/>
      <c r="C291" s="191"/>
      <c r="D291" s="142"/>
      <c r="E291" s="142"/>
      <c r="F291" s="202"/>
      <c r="G291" s="216"/>
      <c r="H291" s="214"/>
      <c r="I291" s="50"/>
      <c r="J291" s="50"/>
      <c r="K291" s="49"/>
      <c r="L291" s="71"/>
      <c r="M291" s="115"/>
      <c r="N291" s="54"/>
      <c r="O291" s="54"/>
      <c r="P291" s="55" t="str">
        <f t="shared" si="22"/>
        <v/>
      </c>
      <c r="Q291" s="40" t="str">
        <f t="shared" si="23"/>
        <v/>
      </c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ht="12.0" customHeight="1">
      <c r="A292" s="185"/>
      <c r="B292" s="190"/>
      <c r="C292" s="191"/>
      <c r="D292" s="142"/>
      <c r="E292" s="142"/>
      <c r="F292" s="202"/>
      <c r="G292" s="212"/>
      <c r="H292" s="214"/>
      <c r="I292" s="50"/>
      <c r="J292" s="50"/>
      <c r="K292" s="49"/>
      <c r="L292" s="71"/>
      <c r="M292" s="115"/>
      <c r="N292" s="54"/>
      <c r="O292" s="54"/>
      <c r="P292" s="55" t="str">
        <f t="shared" si="22"/>
        <v/>
      </c>
      <c r="Q292" s="40" t="str">
        <f t="shared" si="23"/>
        <v/>
      </c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ht="12.0" customHeight="1">
      <c r="A293" s="185"/>
      <c r="B293" s="190"/>
      <c r="C293" s="191"/>
      <c r="D293" s="142"/>
      <c r="E293" s="142"/>
      <c r="F293" s="202"/>
      <c r="G293" s="212"/>
      <c r="H293" s="214"/>
      <c r="I293" s="50"/>
      <c r="J293" s="50"/>
      <c r="K293" s="49"/>
      <c r="L293" s="71"/>
      <c r="M293" s="115"/>
      <c r="N293" s="54"/>
      <c r="O293" s="54"/>
      <c r="P293" s="55" t="str">
        <f t="shared" si="22"/>
        <v/>
      </c>
      <c r="Q293" s="40" t="str">
        <f t="shared" si="23"/>
        <v/>
      </c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ht="12.0" customHeight="1">
      <c r="A294" s="185"/>
      <c r="B294" s="190"/>
      <c r="C294" s="191"/>
      <c r="D294" s="142"/>
      <c r="E294" s="142"/>
      <c r="F294" s="202"/>
      <c r="G294" s="212"/>
      <c r="H294" s="214"/>
      <c r="I294" s="50"/>
      <c r="J294" s="50"/>
      <c r="K294" s="49"/>
      <c r="L294" s="71"/>
      <c r="M294" s="115"/>
      <c r="N294" s="54"/>
      <c r="O294" s="54"/>
      <c r="P294" s="55" t="str">
        <f t="shared" si="22"/>
        <v/>
      </c>
      <c r="Q294" s="40" t="str">
        <f t="shared" si="23"/>
        <v/>
      </c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ht="12.0" customHeight="1">
      <c r="A295" s="185"/>
      <c r="B295" s="190"/>
      <c r="C295" s="191"/>
      <c r="D295" s="142"/>
      <c r="E295" s="142"/>
      <c r="F295" s="202"/>
      <c r="G295" s="212"/>
      <c r="H295" s="214"/>
      <c r="I295" s="50"/>
      <c r="J295" s="50"/>
      <c r="K295" s="49"/>
      <c r="L295" s="71"/>
      <c r="M295" s="115"/>
      <c r="N295" s="54"/>
      <c r="O295" s="54"/>
      <c r="P295" s="55" t="str">
        <f t="shared" si="22"/>
        <v/>
      </c>
      <c r="Q295" s="40" t="str">
        <f t="shared" si="23"/>
        <v/>
      </c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ht="12.0" customHeight="1">
      <c r="A296" s="185"/>
      <c r="B296" s="190"/>
      <c r="C296" s="191"/>
      <c r="D296" s="142"/>
      <c r="E296" s="142"/>
      <c r="F296" s="202"/>
      <c r="G296" s="212"/>
      <c r="H296" s="214"/>
      <c r="I296" s="50"/>
      <c r="J296" s="50"/>
      <c r="K296" s="49"/>
      <c r="L296" s="71"/>
      <c r="M296" s="115"/>
      <c r="N296" s="54"/>
      <c r="O296" s="54"/>
      <c r="P296" s="55" t="str">
        <f t="shared" si="22"/>
        <v/>
      </c>
      <c r="Q296" s="40" t="str">
        <f t="shared" si="23"/>
        <v/>
      </c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ht="12.0" customHeight="1">
      <c r="A297" s="185"/>
      <c r="B297" s="190"/>
      <c r="C297" s="191"/>
      <c r="D297" s="142"/>
      <c r="E297" s="142"/>
      <c r="F297" s="202"/>
      <c r="G297" s="212"/>
      <c r="H297" s="214"/>
      <c r="I297" s="50"/>
      <c r="J297" s="50"/>
      <c r="K297" s="49"/>
      <c r="L297" s="71"/>
      <c r="M297" s="115"/>
      <c r="N297" s="54"/>
      <c r="O297" s="54"/>
      <c r="P297" s="55" t="str">
        <f t="shared" si="22"/>
        <v/>
      </c>
      <c r="Q297" s="40" t="str">
        <f t="shared" si="23"/>
        <v/>
      </c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ht="12.0" customHeight="1">
      <c r="A298" s="185"/>
      <c r="B298" s="190"/>
      <c r="C298" s="191"/>
      <c r="D298" s="142"/>
      <c r="E298" s="142"/>
      <c r="F298" s="202"/>
      <c r="G298" s="212"/>
      <c r="H298" s="214"/>
      <c r="I298" s="50"/>
      <c r="J298" s="50"/>
      <c r="K298" s="49"/>
      <c r="L298" s="71"/>
      <c r="M298" s="115"/>
      <c r="N298" s="54"/>
      <c r="O298" s="54"/>
      <c r="P298" s="55" t="str">
        <f t="shared" si="22"/>
        <v/>
      </c>
      <c r="Q298" s="40" t="str">
        <f t="shared" si="23"/>
        <v/>
      </c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ht="12.0" customHeight="1">
      <c r="A299" s="185"/>
      <c r="B299" s="190"/>
      <c r="C299" s="191"/>
      <c r="D299" s="142"/>
      <c r="E299" s="142"/>
      <c r="F299" s="202"/>
      <c r="G299" s="212"/>
      <c r="H299" s="214"/>
      <c r="I299" s="50"/>
      <c r="J299" s="50"/>
      <c r="K299" s="49"/>
      <c r="L299" s="71"/>
      <c r="M299" s="115"/>
      <c r="N299" s="54"/>
      <c r="O299" s="54"/>
      <c r="P299" s="55" t="str">
        <f t="shared" si="22"/>
        <v/>
      </c>
      <c r="Q299" s="40" t="str">
        <f t="shared" si="23"/>
        <v/>
      </c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ht="12.0" customHeight="1">
      <c r="A300" s="185"/>
      <c r="B300" s="190"/>
      <c r="C300" s="191"/>
      <c r="D300" s="142"/>
      <c r="E300" s="142"/>
      <c r="F300" s="202"/>
      <c r="G300" s="212"/>
      <c r="H300" s="214"/>
      <c r="I300" s="50"/>
      <c r="J300" s="50"/>
      <c r="K300" s="49"/>
      <c r="L300" s="71"/>
      <c r="M300" s="115"/>
      <c r="N300" s="54"/>
      <c r="O300" s="54"/>
      <c r="P300" s="55" t="str">
        <f t="shared" si="22"/>
        <v/>
      </c>
      <c r="Q300" s="40" t="str">
        <f t="shared" si="23"/>
        <v/>
      </c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ht="12.0" customHeight="1">
      <c r="A301" s="185"/>
      <c r="B301" s="190"/>
      <c r="C301" s="191"/>
      <c r="D301" s="142"/>
      <c r="E301" s="142"/>
      <c r="F301" s="202"/>
      <c r="G301" s="217"/>
      <c r="H301" s="218"/>
      <c r="I301" s="219"/>
      <c r="J301" s="101"/>
      <c r="K301" s="106"/>
      <c r="L301" s="71"/>
      <c r="M301" s="115"/>
      <c r="N301" s="54"/>
      <c r="O301" s="54"/>
      <c r="P301" s="55" t="str">
        <f t="shared" si="22"/>
        <v/>
      </c>
      <c r="Q301" s="40" t="str">
        <f t="shared" si="23"/>
        <v/>
      </c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ht="12.0" customHeight="1">
      <c r="A302" s="185"/>
      <c r="B302" s="190"/>
      <c r="C302" s="191"/>
      <c r="D302" s="142"/>
      <c r="E302" s="142"/>
      <c r="F302" s="202"/>
      <c r="G302" s="217"/>
      <c r="H302" s="218"/>
      <c r="I302" s="219"/>
      <c r="J302" s="101"/>
      <c r="K302" s="106"/>
      <c r="L302" s="71"/>
      <c r="M302" s="115"/>
      <c r="N302" s="54"/>
      <c r="O302" s="54"/>
      <c r="P302" s="55" t="str">
        <f t="shared" si="22"/>
        <v/>
      </c>
      <c r="Q302" s="40" t="str">
        <f t="shared" si="23"/>
        <v/>
      </c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ht="12.0" customHeight="1">
      <c r="A303" s="185"/>
      <c r="B303" s="190"/>
      <c r="C303" s="191"/>
      <c r="D303" s="142"/>
      <c r="E303" s="142"/>
      <c r="F303" s="202"/>
      <c r="G303" s="217"/>
      <c r="H303" s="218"/>
      <c r="I303" s="219"/>
      <c r="J303" s="101"/>
      <c r="K303" s="106"/>
      <c r="L303" s="71"/>
      <c r="M303" s="115"/>
      <c r="N303" s="54"/>
      <c r="O303" s="54"/>
      <c r="P303" s="55" t="str">
        <f t="shared" si="22"/>
        <v/>
      </c>
      <c r="Q303" s="40" t="str">
        <f t="shared" si="23"/>
        <v/>
      </c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ht="12.0" customHeight="1">
      <c r="A304" s="185"/>
      <c r="B304" s="190"/>
      <c r="C304" s="191"/>
      <c r="D304" s="142"/>
      <c r="E304" s="142"/>
      <c r="F304" s="202"/>
      <c r="G304" s="220"/>
      <c r="H304" s="214"/>
      <c r="I304" s="50"/>
      <c r="J304" s="50"/>
      <c r="K304" s="49"/>
      <c r="L304" s="71"/>
      <c r="M304" s="115"/>
      <c r="N304" s="54"/>
      <c r="O304" s="54"/>
      <c r="P304" s="55" t="str">
        <f t="shared" si="22"/>
        <v/>
      </c>
      <c r="Q304" s="40" t="str">
        <f t="shared" si="23"/>
        <v/>
      </c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ht="12.0" customHeight="1">
      <c r="A305" s="185"/>
      <c r="B305" s="190"/>
      <c r="C305" s="191"/>
      <c r="D305" s="142"/>
      <c r="E305" s="142"/>
      <c r="F305" s="202"/>
      <c r="G305" s="212"/>
      <c r="H305" s="214"/>
      <c r="I305" s="50"/>
      <c r="J305" s="50"/>
      <c r="K305" s="49"/>
      <c r="L305" s="71"/>
      <c r="M305" s="115"/>
      <c r="N305" s="54"/>
      <c r="O305" s="54"/>
      <c r="P305" s="55" t="str">
        <f t="shared" si="22"/>
        <v/>
      </c>
      <c r="Q305" s="40" t="str">
        <f t="shared" si="23"/>
        <v/>
      </c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ht="12.0" customHeight="1">
      <c r="A306" s="185"/>
      <c r="B306" s="190"/>
      <c r="C306" s="191"/>
      <c r="D306" s="142"/>
      <c r="E306" s="142"/>
      <c r="F306" s="202"/>
      <c r="G306" s="212"/>
      <c r="H306" s="214"/>
      <c r="I306" s="50"/>
      <c r="J306" s="50"/>
      <c r="K306" s="49"/>
      <c r="L306" s="71"/>
      <c r="M306" s="115"/>
      <c r="N306" s="54"/>
      <c r="O306" s="54"/>
      <c r="P306" s="55" t="str">
        <f t="shared" si="22"/>
        <v/>
      </c>
      <c r="Q306" s="40" t="str">
        <f t="shared" si="23"/>
        <v/>
      </c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ht="12.0" customHeight="1">
      <c r="A307" s="185"/>
      <c r="B307" s="190"/>
      <c r="C307" s="191"/>
      <c r="D307" s="142"/>
      <c r="E307" s="142"/>
      <c r="F307" s="202"/>
      <c r="G307" s="212"/>
      <c r="H307" s="218"/>
      <c r="I307" s="50"/>
      <c r="J307" s="50"/>
      <c r="K307" s="49"/>
      <c r="L307" s="71"/>
      <c r="M307" s="115"/>
      <c r="N307" s="54"/>
      <c r="O307" s="54"/>
      <c r="P307" s="55" t="str">
        <f t="shared" si="22"/>
        <v/>
      </c>
      <c r="Q307" s="40" t="str">
        <f t="shared" si="23"/>
        <v/>
      </c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ht="12.0" customHeight="1">
      <c r="A308" s="185"/>
      <c r="B308" s="190"/>
      <c r="C308" s="191"/>
      <c r="D308" s="142"/>
      <c r="E308" s="142"/>
      <c r="F308" s="202"/>
      <c r="G308" s="212"/>
      <c r="H308" s="214"/>
      <c r="I308" s="50"/>
      <c r="J308" s="50"/>
      <c r="K308" s="49"/>
      <c r="L308" s="71"/>
      <c r="M308" s="115"/>
      <c r="N308" s="54"/>
      <c r="O308" s="54"/>
      <c r="P308" s="55" t="str">
        <f t="shared" si="22"/>
        <v/>
      </c>
      <c r="Q308" s="40" t="str">
        <f t="shared" si="23"/>
        <v/>
      </c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ht="12.0" customHeight="1">
      <c r="A309" s="185"/>
      <c r="B309" s="190"/>
      <c r="C309" s="191"/>
      <c r="D309" s="142"/>
      <c r="E309" s="142"/>
      <c r="F309" s="202"/>
      <c r="G309" s="212"/>
      <c r="H309" s="214"/>
      <c r="I309" s="50"/>
      <c r="J309" s="50"/>
      <c r="K309" s="49"/>
      <c r="L309" s="71"/>
      <c r="M309" s="115"/>
      <c r="N309" s="54"/>
      <c r="O309" s="54"/>
      <c r="P309" s="55" t="str">
        <f t="shared" si="22"/>
        <v/>
      </c>
      <c r="Q309" s="40" t="str">
        <f t="shared" si="23"/>
        <v/>
      </c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ht="12.0" customHeight="1">
      <c r="A310" s="185"/>
      <c r="B310" s="190"/>
      <c r="C310" s="191"/>
      <c r="D310" s="142"/>
      <c r="E310" s="142"/>
      <c r="F310" s="202"/>
      <c r="G310" s="212"/>
      <c r="H310" s="214"/>
      <c r="I310" s="50"/>
      <c r="J310" s="50"/>
      <c r="K310" s="49"/>
      <c r="L310" s="71"/>
      <c r="M310" s="115"/>
      <c r="N310" s="54"/>
      <c r="O310" s="54"/>
      <c r="P310" s="55" t="str">
        <f t="shared" si="22"/>
        <v/>
      </c>
      <c r="Q310" s="40" t="str">
        <f t="shared" si="23"/>
        <v/>
      </c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ht="12.0" customHeight="1">
      <c r="A311" s="185"/>
      <c r="B311" s="190"/>
      <c r="C311" s="191"/>
      <c r="D311" s="142"/>
      <c r="E311" s="142"/>
      <c r="F311" s="202"/>
      <c r="G311" s="212"/>
      <c r="H311" s="214"/>
      <c r="I311" s="50"/>
      <c r="J311" s="50"/>
      <c r="K311" s="49"/>
      <c r="L311" s="71"/>
      <c r="M311" s="115"/>
      <c r="N311" s="54"/>
      <c r="O311" s="54"/>
      <c r="P311" s="55" t="str">
        <f t="shared" si="22"/>
        <v/>
      </c>
      <c r="Q311" s="40" t="str">
        <f t="shared" si="23"/>
        <v/>
      </c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ht="12.0" customHeight="1">
      <c r="A312" s="185"/>
      <c r="B312" s="190"/>
      <c r="C312" s="191"/>
      <c r="D312" s="142"/>
      <c r="E312" s="142"/>
      <c r="F312" s="202"/>
      <c r="G312" s="212"/>
      <c r="H312" s="214"/>
      <c r="I312" s="50"/>
      <c r="J312" s="50"/>
      <c r="K312" s="49"/>
      <c r="L312" s="71"/>
      <c r="M312" s="115"/>
      <c r="N312" s="54"/>
      <c r="O312" s="54"/>
      <c r="P312" s="55" t="str">
        <f t="shared" si="22"/>
        <v/>
      </c>
      <c r="Q312" s="40" t="str">
        <f t="shared" si="23"/>
        <v/>
      </c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ht="12.0" customHeight="1">
      <c r="A313" s="185"/>
      <c r="B313" s="190"/>
      <c r="C313" s="191"/>
      <c r="D313" s="142"/>
      <c r="E313" s="142"/>
      <c r="F313" s="202"/>
      <c r="G313" s="212"/>
      <c r="H313" s="214"/>
      <c r="I313" s="50"/>
      <c r="J313" s="50"/>
      <c r="K313" s="49"/>
      <c r="L313" s="71"/>
      <c r="M313" s="115"/>
      <c r="N313" s="54"/>
      <c r="O313" s="54"/>
      <c r="P313" s="55" t="str">
        <f t="shared" si="22"/>
        <v/>
      </c>
      <c r="Q313" s="40" t="str">
        <f t="shared" si="23"/>
        <v/>
      </c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ht="12.0" customHeight="1">
      <c r="A314" s="185"/>
      <c r="B314" s="190"/>
      <c r="C314" s="191"/>
      <c r="D314" s="142"/>
      <c r="E314" s="142"/>
      <c r="F314" s="202"/>
      <c r="G314" s="212"/>
      <c r="H314" s="214"/>
      <c r="I314" s="50"/>
      <c r="J314" s="50"/>
      <c r="K314" s="49"/>
      <c r="L314" s="71"/>
      <c r="M314" s="115"/>
      <c r="N314" s="54"/>
      <c r="O314" s="54"/>
      <c r="P314" s="55" t="str">
        <f t="shared" si="22"/>
        <v/>
      </c>
      <c r="Q314" s="40" t="str">
        <f t="shared" si="23"/>
        <v/>
      </c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ht="12.0" customHeight="1">
      <c r="A315" s="185"/>
      <c r="B315" s="190"/>
      <c r="C315" s="191"/>
      <c r="D315" s="142"/>
      <c r="E315" s="142"/>
      <c r="F315" s="202"/>
      <c r="G315" s="220"/>
      <c r="H315" s="214"/>
      <c r="I315" s="50"/>
      <c r="J315" s="50"/>
      <c r="K315" s="49"/>
      <c r="L315" s="71"/>
      <c r="M315" s="115"/>
      <c r="N315" s="54"/>
      <c r="O315" s="54"/>
      <c r="P315" s="55" t="str">
        <f t="shared" si="22"/>
        <v/>
      </c>
      <c r="Q315" s="40" t="str">
        <f t="shared" si="23"/>
        <v/>
      </c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ht="12.0" customHeight="1">
      <c r="A316" s="185"/>
      <c r="B316" s="190"/>
      <c r="C316" s="191"/>
      <c r="D316" s="142"/>
      <c r="E316" s="142"/>
      <c r="F316" s="202"/>
      <c r="G316" s="212"/>
      <c r="H316" s="214"/>
      <c r="I316" s="219"/>
      <c r="J316" s="101"/>
      <c r="K316" s="106"/>
      <c r="L316" s="71"/>
      <c r="M316" s="115"/>
      <c r="N316" s="54"/>
      <c r="O316" s="54"/>
      <c r="P316" s="55" t="str">
        <f t="shared" si="22"/>
        <v/>
      </c>
      <c r="Q316" s="40" t="str">
        <f t="shared" si="23"/>
        <v/>
      </c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ht="12.0" customHeight="1">
      <c r="A317" s="185"/>
      <c r="B317" s="190"/>
      <c r="C317" s="191"/>
      <c r="D317" s="142"/>
      <c r="E317" s="142"/>
      <c r="F317" s="202"/>
      <c r="G317" s="212"/>
      <c r="H317" s="214"/>
      <c r="I317" s="50"/>
      <c r="J317" s="50"/>
      <c r="K317" s="49"/>
      <c r="L317" s="71"/>
      <c r="M317" s="115"/>
      <c r="N317" s="54"/>
      <c r="O317" s="54"/>
      <c r="P317" s="55" t="str">
        <f t="shared" si="22"/>
        <v/>
      </c>
      <c r="Q317" s="40" t="str">
        <f t="shared" si="23"/>
        <v/>
      </c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ht="12.0" customHeight="1">
      <c r="A318" s="185"/>
      <c r="B318" s="190"/>
      <c r="C318" s="191"/>
      <c r="D318" s="142"/>
      <c r="E318" s="142"/>
      <c r="F318" s="202"/>
      <c r="G318" s="212"/>
      <c r="H318" s="214"/>
      <c r="I318" s="50"/>
      <c r="J318" s="50"/>
      <c r="K318" s="49"/>
      <c r="L318" s="71"/>
      <c r="M318" s="115"/>
      <c r="N318" s="54"/>
      <c r="O318" s="54"/>
      <c r="P318" s="55" t="str">
        <f t="shared" si="22"/>
        <v/>
      </c>
      <c r="Q318" s="40" t="str">
        <f t="shared" si="23"/>
        <v/>
      </c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ht="12.0" customHeight="1">
      <c r="A319" s="185"/>
      <c r="B319" s="190"/>
      <c r="C319" s="191"/>
      <c r="D319" s="142"/>
      <c r="E319" s="142"/>
      <c r="F319" s="202"/>
      <c r="G319" s="212"/>
      <c r="H319" s="218"/>
      <c r="I319" s="50"/>
      <c r="J319" s="50"/>
      <c r="K319" s="49"/>
      <c r="L319" s="71"/>
      <c r="M319" s="115"/>
      <c r="N319" s="54"/>
      <c r="O319" s="54"/>
      <c r="P319" s="55" t="str">
        <f t="shared" si="22"/>
        <v/>
      </c>
      <c r="Q319" s="40" t="str">
        <f t="shared" si="23"/>
        <v/>
      </c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ht="12.0" customHeight="1">
      <c r="A320" s="185"/>
      <c r="B320" s="190"/>
      <c r="C320" s="191"/>
      <c r="D320" s="142"/>
      <c r="E320" s="142"/>
      <c r="F320" s="202"/>
      <c r="G320" s="212"/>
      <c r="H320" s="218"/>
      <c r="I320" s="50"/>
      <c r="J320" s="50"/>
      <c r="K320" s="49"/>
      <c r="L320" s="71"/>
      <c r="M320" s="115"/>
      <c r="N320" s="54"/>
      <c r="O320" s="54"/>
      <c r="P320" s="55" t="str">
        <f t="shared" si="22"/>
        <v/>
      </c>
      <c r="Q320" s="40" t="str">
        <f t="shared" si="23"/>
        <v/>
      </c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ht="12.0" customHeight="1">
      <c r="A321" s="185"/>
      <c r="B321" s="190"/>
      <c r="C321" s="191"/>
      <c r="D321" s="142"/>
      <c r="E321" s="142"/>
      <c r="F321" s="202"/>
      <c r="G321" s="212"/>
      <c r="H321" s="214"/>
      <c r="I321" s="50"/>
      <c r="J321" s="50"/>
      <c r="K321" s="49"/>
      <c r="L321" s="71"/>
      <c r="M321" s="115"/>
      <c r="N321" s="54"/>
      <c r="O321" s="54"/>
      <c r="P321" s="55" t="str">
        <f t="shared" si="22"/>
        <v/>
      </c>
      <c r="Q321" s="40" t="str">
        <f t="shared" si="23"/>
        <v/>
      </c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ht="12.0" customHeight="1">
      <c r="A322" s="185"/>
      <c r="B322" s="190"/>
      <c r="C322" s="191"/>
      <c r="D322" s="142"/>
      <c r="E322" s="142"/>
      <c r="F322" s="202"/>
      <c r="G322" s="212"/>
      <c r="H322" s="214"/>
      <c r="I322" s="50"/>
      <c r="J322" s="50"/>
      <c r="K322" s="49"/>
      <c r="L322" s="71"/>
      <c r="M322" s="115"/>
      <c r="N322" s="54"/>
      <c r="O322" s="54"/>
      <c r="P322" s="55" t="str">
        <f t="shared" si="22"/>
        <v/>
      </c>
      <c r="Q322" s="40" t="str">
        <f t="shared" si="23"/>
        <v/>
      </c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ht="12.0" customHeight="1">
      <c r="A323" s="185"/>
      <c r="B323" s="190"/>
      <c r="C323" s="191"/>
      <c r="D323" s="142"/>
      <c r="E323" s="142"/>
      <c r="F323" s="202"/>
      <c r="G323" s="212"/>
      <c r="H323" s="214"/>
      <c r="I323" s="50"/>
      <c r="J323" s="50"/>
      <c r="K323" s="49"/>
      <c r="L323" s="71"/>
      <c r="M323" s="115"/>
      <c r="N323" s="54"/>
      <c r="O323" s="54"/>
      <c r="P323" s="55" t="str">
        <f t="shared" si="22"/>
        <v/>
      </c>
      <c r="Q323" s="40" t="str">
        <f t="shared" si="23"/>
        <v/>
      </c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ht="12.0" customHeight="1">
      <c r="A324" s="185"/>
      <c r="B324" s="190"/>
      <c r="C324" s="191"/>
      <c r="D324" s="142"/>
      <c r="E324" s="142"/>
      <c r="F324" s="202"/>
      <c r="G324" s="212"/>
      <c r="H324" s="214"/>
      <c r="I324" s="50"/>
      <c r="J324" s="50"/>
      <c r="K324" s="49"/>
      <c r="L324" s="71"/>
      <c r="M324" s="115"/>
      <c r="N324" s="54"/>
      <c r="O324" s="54"/>
      <c r="P324" s="55" t="str">
        <f t="shared" si="22"/>
        <v/>
      </c>
      <c r="Q324" s="40" t="str">
        <f t="shared" si="23"/>
        <v/>
      </c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ht="12.0" customHeight="1">
      <c r="A325" s="185"/>
      <c r="B325" s="190"/>
      <c r="C325" s="191"/>
      <c r="D325" s="142"/>
      <c r="E325" s="142"/>
      <c r="F325" s="202"/>
      <c r="G325" s="212"/>
      <c r="H325" s="214"/>
      <c r="I325" s="50"/>
      <c r="J325" s="50"/>
      <c r="K325" s="49"/>
      <c r="L325" s="71"/>
      <c r="M325" s="115"/>
      <c r="N325" s="54"/>
      <c r="O325" s="54"/>
      <c r="P325" s="55" t="str">
        <f t="shared" si="22"/>
        <v/>
      </c>
      <c r="Q325" s="40" t="str">
        <f t="shared" si="23"/>
        <v/>
      </c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ht="12.0" customHeight="1">
      <c r="A326" s="185"/>
      <c r="B326" s="190"/>
      <c r="C326" s="191"/>
      <c r="D326" s="142"/>
      <c r="E326" s="142"/>
      <c r="F326" s="202"/>
      <c r="G326" s="212"/>
      <c r="H326" s="214"/>
      <c r="I326" s="50"/>
      <c r="J326" s="50"/>
      <c r="K326" s="49"/>
      <c r="L326" s="71"/>
      <c r="M326" s="115"/>
      <c r="N326" s="54"/>
      <c r="O326" s="54"/>
      <c r="P326" s="55" t="str">
        <f t="shared" si="22"/>
        <v/>
      </c>
      <c r="Q326" s="40" t="str">
        <f t="shared" si="23"/>
        <v/>
      </c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ht="12.0" customHeight="1">
      <c r="A327" s="185"/>
      <c r="B327" s="190"/>
      <c r="C327" s="191"/>
      <c r="D327" s="142"/>
      <c r="E327" s="142"/>
      <c r="F327" s="202"/>
      <c r="G327" s="212"/>
      <c r="H327" s="214"/>
      <c r="I327" s="50"/>
      <c r="J327" s="50"/>
      <c r="K327" s="49"/>
      <c r="L327" s="71"/>
      <c r="M327" s="115"/>
      <c r="N327" s="54"/>
      <c r="O327" s="54"/>
      <c r="P327" s="55" t="str">
        <f t="shared" si="22"/>
        <v/>
      </c>
      <c r="Q327" s="40" t="str">
        <f t="shared" si="23"/>
        <v/>
      </c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ht="12.0" customHeight="1">
      <c r="A328" s="185"/>
      <c r="B328" s="190"/>
      <c r="C328" s="191"/>
      <c r="D328" s="142"/>
      <c r="E328" s="142"/>
      <c r="F328" s="202"/>
      <c r="G328" s="212"/>
      <c r="H328" s="214"/>
      <c r="I328" s="50"/>
      <c r="J328" s="50"/>
      <c r="K328" s="49"/>
      <c r="L328" s="71"/>
      <c r="M328" s="115"/>
      <c r="N328" s="54"/>
      <c r="O328" s="54"/>
      <c r="P328" s="55" t="str">
        <f t="shared" si="22"/>
        <v/>
      </c>
      <c r="Q328" s="40" t="str">
        <f t="shared" si="23"/>
        <v/>
      </c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ht="12.0" customHeight="1">
      <c r="A329" s="185"/>
      <c r="B329" s="190"/>
      <c r="C329" s="191"/>
      <c r="D329" s="142"/>
      <c r="E329" s="142"/>
      <c r="F329" s="202"/>
      <c r="G329" s="212"/>
      <c r="H329" s="214"/>
      <c r="I329" s="50"/>
      <c r="J329" s="50"/>
      <c r="K329" s="49"/>
      <c r="L329" s="141"/>
      <c r="M329" s="115"/>
      <c r="N329" s="54"/>
      <c r="O329" s="54"/>
      <c r="P329" s="55" t="str">
        <f t="shared" si="22"/>
        <v/>
      </c>
      <c r="Q329" s="40" t="str">
        <f t="shared" si="23"/>
        <v/>
      </c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ht="12.0" customHeight="1">
      <c r="A330" s="185"/>
      <c r="B330" s="190"/>
      <c r="C330" s="191"/>
      <c r="D330" s="142"/>
      <c r="E330" s="142"/>
      <c r="F330" s="202"/>
      <c r="G330" s="212"/>
      <c r="H330" s="214"/>
      <c r="I330" s="50"/>
      <c r="J330" s="50"/>
      <c r="K330" s="49"/>
      <c r="L330" s="71"/>
      <c r="M330" s="115"/>
      <c r="N330" s="54"/>
      <c r="O330" s="54"/>
      <c r="P330" s="55" t="str">
        <f t="shared" si="22"/>
        <v/>
      </c>
      <c r="Q330" s="40" t="str">
        <f t="shared" si="23"/>
        <v/>
      </c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ht="12.0" customHeight="1">
      <c r="A331" s="185"/>
      <c r="B331" s="190"/>
      <c r="C331" s="191"/>
      <c r="D331" s="142"/>
      <c r="E331" s="142"/>
      <c r="F331" s="202"/>
      <c r="G331" s="212"/>
      <c r="H331" s="214"/>
      <c r="I331" s="50"/>
      <c r="J331" s="50"/>
      <c r="K331" s="49"/>
      <c r="L331" s="71"/>
      <c r="M331" s="115"/>
      <c r="N331" s="54"/>
      <c r="O331" s="54"/>
      <c r="P331" s="55" t="str">
        <f t="shared" si="22"/>
        <v/>
      </c>
      <c r="Q331" s="40" t="str">
        <f t="shared" si="23"/>
        <v/>
      </c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ht="12.0" customHeight="1">
      <c r="A332" s="185"/>
      <c r="B332" s="190"/>
      <c r="C332" s="191"/>
      <c r="D332" s="142"/>
      <c r="E332" s="142"/>
      <c r="F332" s="202"/>
      <c r="G332" s="212"/>
      <c r="H332" s="214"/>
      <c r="I332" s="50"/>
      <c r="J332" s="50"/>
      <c r="K332" s="49"/>
      <c r="L332" s="141"/>
      <c r="M332" s="115"/>
      <c r="N332" s="54"/>
      <c r="O332" s="54"/>
      <c r="P332" s="55" t="str">
        <f t="shared" si="22"/>
        <v/>
      </c>
      <c r="Q332" s="40" t="str">
        <f t="shared" si="23"/>
        <v/>
      </c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ht="12.0" customHeight="1">
      <c r="A333" s="185"/>
      <c r="B333" s="190"/>
      <c r="C333" s="191"/>
      <c r="D333" s="142"/>
      <c r="E333" s="142"/>
      <c r="F333" s="202"/>
      <c r="G333" s="212"/>
      <c r="H333" s="214"/>
      <c r="I333" s="50"/>
      <c r="J333" s="50"/>
      <c r="K333" s="49"/>
      <c r="L333" s="71"/>
      <c r="M333" s="115"/>
      <c r="N333" s="54"/>
      <c r="O333" s="54"/>
      <c r="P333" s="55" t="str">
        <f t="shared" si="22"/>
        <v/>
      </c>
      <c r="Q333" s="40" t="str">
        <f t="shared" si="23"/>
        <v/>
      </c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ht="12.0" customHeight="1">
      <c r="A334" s="185"/>
      <c r="B334" s="190"/>
      <c r="C334" s="191"/>
      <c r="D334" s="142"/>
      <c r="E334" s="142"/>
      <c r="F334" s="202"/>
      <c r="G334" s="212"/>
      <c r="H334" s="214"/>
      <c r="I334" s="50"/>
      <c r="J334" s="50"/>
      <c r="K334" s="49"/>
      <c r="L334" s="71"/>
      <c r="M334" s="115"/>
      <c r="N334" s="54"/>
      <c r="O334" s="54"/>
      <c r="P334" s="55" t="str">
        <f t="shared" si="22"/>
        <v/>
      </c>
      <c r="Q334" s="40" t="str">
        <f t="shared" si="23"/>
        <v/>
      </c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ht="12.0" customHeight="1">
      <c r="A335" s="185"/>
      <c r="B335" s="190"/>
      <c r="C335" s="191"/>
      <c r="D335" s="142"/>
      <c r="E335" s="142"/>
      <c r="F335" s="202"/>
      <c r="G335" s="212"/>
      <c r="H335" s="214"/>
      <c r="I335" s="50"/>
      <c r="J335" s="50"/>
      <c r="K335" s="49"/>
      <c r="L335" s="71"/>
      <c r="M335" s="115"/>
      <c r="N335" s="54"/>
      <c r="O335" s="54"/>
      <c r="P335" s="55" t="str">
        <f t="shared" si="22"/>
        <v/>
      </c>
      <c r="Q335" s="40" t="str">
        <f t="shared" si="23"/>
        <v/>
      </c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ht="12.0" customHeight="1">
      <c r="A336" s="185"/>
      <c r="B336" s="190"/>
      <c r="C336" s="191"/>
      <c r="D336" s="142"/>
      <c r="E336" s="142"/>
      <c r="F336" s="202"/>
      <c r="G336" s="212"/>
      <c r="H336" s="214"/>
      <c r="I336" s="50"/>
      <c r="J336" s="50"/>
      <c r="K336" s="49"/>
      <c r="L336" s="71"/>
      <c r="M336" s="115"/>
      <c r="N336" s="54"/>
      <c r="O336" s="54"/>
      <c r="P336" s="55" t="str">
        <f t="shared" si="22"/>
        <v/>
      </c>
      <c r="Q336" s="40" t="str">
        <f t="shared" si="23"/>
        <v/>
      </c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ht="12.0" customHeight="1">
      <c r="A337" s="185"/>
      <c r="B337" s="190"/>
      <c r="C337" s="191"/>
      <c r="D337" s="142"/>
      <c r="E337" s="142"/>
      <c r="F337" s="202"/>
      <c r="G337" s="212"/>
      <c r="H337" s="214"/>
      <c r="I337" s="50"/>
      <c r="J337" s="50"/>
      <c r="K337" s="49"/>
      <c r="L337" s="71"/>
      <c r="M337" s="115"/>
      <c r="N337" s="54"/>
      <c r="O337" s="54"/>
      <c r="P337" s="55" t="str">
        <f t="shared" si="22"/>
        <v/>
      </c>
      <c r="Q337" s="40" t="str">
        <f t="shared" si="23"/>
        <v/>
      </c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ht="12.0" customHeight="1">
      <c r="A338" s="185"/>
      <c r="B338" s="190"/>
      <c r="C338" s="191"/>
      <c r="D338" s="142"/>
      <c r="E338" s="142"/>
      <c r="F338" s="202"/>
      <c r="G338" s="212"/>
      <c r="H338" s="214"/>
      <c r="I338" s="50"/>
      <c r="J338" s="50"/>
      <c r="K338" s="49"/>
      <c r="L338" s="71"/>
      <c r="M338" s="115"/>
      <c r="N338" s="54"/>
      <c r="O338" s="54"/>
      <c r="P338" s="55" t="str">
        <f t="shared" si="22"/>
        <v/>
      </c>
      <c r="Q338" s="40" t="str">
        <f t="shared" si="23"/>
        <v/>
      </c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ht="12.0" customHeight="1">
      <c r="A339" s="185"/>
      <c r="B339" s="190"/>
      <c r="C339" s="191"/>
      <c r="D339" s="142"/>
      <c r="E339" s="142"/>
      <c r="F339" s="202"/>
      <c r="G339" s="212"/>
      <c r="H339" s="214"/>
      <c r="I339" s="50"/>
      <c r="J339" s="50"/>
      <c r="K339" s="49"/>
      <c r="L339" s="71"/>
      <c r="M339" s="115"/>
      <c r="N339" s="54"/>
      <c r="O339" s="54"/>
      <c r="P339" s="55" t="str">
        <f t="shared" si="22"/>
        <v/>
      </c>
      <c r="Q339" s="40" t="str">
        <f t="shared" si="23"/>
        <v/>
      </c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ht="12.0" customHeight="1">
      <c r="A340" s="185"/>
      <c r="B340" s="190"/>
      <c r="C340" s="191"/>
      <c r="D340" s="142"/>
      <c r="E340" s="142"/>
      <c r="F340" s="202"/>
      <c r="G340" s="212"/>
      <c r="H340" s="214"/>
      <c r="I340" s="50"/>
      <c r="J340" s="50"/>
      <c r="K340" s="49"/>
      <c r="L340" s="71"/>
      <c r="M340" s="115"/>
      <c r="N340" s="54"/>
      <c r="O340" s="54"/>
      <c r="P340" s="55" t="str">
        <f t="shared" si="22"/>
        <v/>
      </c>
      <c r="Q340" s="40" t="str">
        <f t="shared" si="23"/>
        <v/>
      </c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ht="12.0" customHeight="1">
      <c r="A341" s="185"/>
      <c r="B341" s="190"/>
      <c r="C341" s="191"/>
      <c r="D341" s="142"/>
      <c r="E341" s="142"/>
      <c r="F341" s="202"/>
      <c r="G341" s="212"/>
      <c r="H341" s="214"/>
      <c r="I341" s="50"/>
      <c r="J341" s="50"/>
      <c r="K341" s="49"/>
      <c r="L341" s="71"/>
      <c r="M341" s="115"/>
      <c r="N341" s="54"/>
      <c r="O341" s="54"/>
      <c r="P341" s="55" t="str">
        <f t="shared" si="22"/>
        <v/>
      </c>
      <c r="Q341" s="40" t="str">
        <f t="shared" si="23"/>
        <v/>
      </c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ht="12.0" customHeight="1">
      <c r="A342" s="185"/>
      <c r="B342" s="190"/>
      <c r="C342" s="191"/>
      <c r="D342" s="142"/>
      <c r="E342" s="142"/>
      <c r="F342" s="202"/>
      <c r="G342" s="212"/>
      <c r="H342" s="214"/>
      <c r="I342" s="50"/>
      <c r="J342" s="50"/>
      <c r="K342" s="49"/>
      <c r="L342" s="71"/>
      <c r="M342" s="115"/>
      <c r="N342" s="54"/>
      <c r="O342" s="54"/>
      <c r="P342" s="55" t="str">
        <f t="shared" si="22"/>
        <v/>
      </c>
      <c r="Q342" s="40" t="str">
        <f t="shared" si="23"/>
        <v/>
      </c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ht="12.0" customHeight="1">
      <c r="A343" s="185"/>
      <c r="B343" s="190"/>
      <c r="C343" s="191"/>
      <c r="D343" s="142"/>
      <c r="E343" s="142"/>
      <c r="F343" s="202"/>
      <c r="G343" s="212"/>
      <c r="H343" s="214"/>
      <c r="I343" s="50"/>
      <c r="J343" s="50"/>
      <c r="K343" s="49"/>
      <c r="L343" s="71"/>
      <c r="M343" s="115"/>
      <c r="N343" s="54"/>
      <c r="O343" s="54"/>
      <c r="P343" s="55" t="str">
        <f t="shared" si="22"/>
        <v/>
      </c>
      <c r="Q343" s="40" t="str">
        <f t="shared" si="23"/>
        <v/>
      </c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ht="12.0" customHeight="1">
      <c r="A344" s="185"/>
      <c r="B344" s="190"/>
      <c r="C344" s="191"/>
      <c r="D344" s="142"/>
      <c r="E344" s="142"/>
      <c r="F344" s="202"/>
      <c r="G344" s="220"/>
      <c r="H344" s="214"/>
      <c r="I344" s="50"/>
      <c r="J344" s="50"/>
      <c r="K344" s="49"/>
      <c r="L344" s="71"/>
      <c r="M344" s="115"/>
      <c r="N344" s="54"/>
      <c r="O344" s="54"/>
      <c r="P344" s="55" t="str">
        <f t="shared" si="22"/>
        <v/>
      </c>
      <c r="Q344" s="40" t="str">
        <f t="shared" si="23"/>
        <v/>
      </c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ht="12.0" customHeight="1">
      <c r="A345" s="185"/>
      <c r="B345" s="190"/>
      <c r="C345" s="191"/>
      <c r="D345" s="142"/>
      <c r="E345" s="142"/>
      <c r="F345" s="202"/>
      <c r="G345" s="212"/>
      <c r="H345" s="214"/>
      <c r="I345" s="50"/>
      <c r="J345" s="50"/>
      <c r="K345" s="49"/>
      <c r="L345" s="71"/>
      <c r="M345" s="115"/>
      <c r="N345" s="54"/>
      <c r="O345" s="54"/>
      <c r="P345" s="55" t="str">
        <f t="shared" si="22"/>
        <v/>
      </c>
      <c r="Q345" s="40" t="str">
        <f t="shared" si="23"/>
        <v/>
      </c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ht="12.0" customHeight="1">
      <c r="A346" s="185"/>
      <c r="B346" s="190"/>
      <c r="C346" s="191"/>
      <c r="D346" s="142"/>
      <c r="E346" s="142"/>
      <c r="F346" s="202"/>
      <c r="G346" s="212"/>
      <c r="H346" s="214"/>
      <c r="I346" s="50"/>
      <c r="J346" s="50"/>
      <c r="K346" s="49"/>
      <c r="L346" s="71"/>
      <c r="M346" s="115"/>
      <c r="N346" s="54"/>
      <c r="O346" s="54"/>
      <c r="P346" s="55" t="str">
        <f t="shared" si="22"/>
        <v/>
      </c>
      <c r="Q346" s="40" t="str">
        <f t="shared" si="23"/>
        <v/>
      </c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ht="12.0" customHeight="1">
      <c r="A347" s="185"/>
      <c r="B347" s="190"/>
      <c r="C347" s="191"/>
      <c r="D347" s="142"/>
      <c r="E347" s="142"/>
      <c r="F347" s="202"/>
      <c r="G347" s="212"/>
      <c r="H347" s="214"/>
      <c r="I347" s="50"/>
      <c r="J347" s="50"/>
      <c r="K347" s="49"/>
      <c r="L347" s="71"/>
      <c r="M347" s="115"/>
      <c r="N347" s="54"/>
      <c r="O347" s="54"/>
      <c r="P347" s="55" t="str">
        <f t="shared" si="22"/>
        <v/>
      </c>
      <c r="Q347" s="40" t="str">
        <f t="shared" si="23"/>
        <v/>
      </c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ht="12.0" customHeight="1">
      <c r="A348" s="185"/>
      <c r="B348" s="190"/>
      <c r="C348" s="191"/>
      <c r="D348" s="142"/>
      <c r="E348" s="142"/>
      <c r="F348" s="202"/>
      <c r="G348" s="212"/>
      <c r="H348" s="214"/>
      <c r="I348" s="50"/>
      <c r="J348" s="50"/>
      <c r="K348" s="49"/>
      <c r="L348" s="71"/>
      <c r="M348" s="115"/>
      <c r="N348" s="54"/>
      <c r="O348" s="54"/>
      <c r="P348" s="55" t="str">
        <f t="shared" si="22"/>
        <v/>
      </c>
      <c r="Q348" s="40" t="str">
        <f t="shared" si="23"/>
        <v/>
      </c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ht="12.0" customHeight="1">
      <c r="A349" s="185"/>
      <c r="B349" s="190"/>
      <c r="C349" s="191"/>
      <c r="D349" s="142"/>
      <c r="E349" s="142"/>
      <c r="F349" s="202"/>
      <c r="G349" s="212"/>
      <c r="H349" s="214"/>
      <c r="I349" s="50"/>
      <c r="J349" s="50"/>
      <c r="K349" s="49"/>
      <c r="L349" s="71"/>
      <c r="M349" s="115"/>
      <c r="N349" s="54"/>
      <c r="O349" s="54"/>
      <c r="P349" s="55" t="str">
        <f t="shared" si="22"/>
        <v/>
      </c>
      <c r="Q349" s="40" t="str">
        <f t="shared" si="23"/>
        <v/>
      </c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ht="12.0" customHeight="1">
      <c r="A350" s="185"/>
      <c r="B350" s="190"/>
      <c r="C350" s="191"/>
      <c r="D350" s="142"/>
      <c r="E350" s="142"/>
      <c r="F350" s="202"/>
      <c r="G350" s="212"/>
      <c r="H350" s="214"/>
      <c r="I350" s="50"/>
      <c r="J350" s="50"/>
      <c r="K350" s="49"/>
      <c r="L350" s="71"/>
      <c r="M350" s="115"/>
      <c r="N350" s="54"/>
      <c r="O350" s="54"/>
      <c r="P350" s="55" t="str">
        <f t="shared" si="22"/>
        <v/>
      </c>
      <c r="Q350" s="40" t="str">
        <f t="shared" si="23"/>
        <v/>
      </c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ht="12.0" customHeight="1">
      <c r="A351" s="185"/>
      <c r="B351" s="190"/>
      <c r="C351" s="191"/>
      <c r="D351" s="142"/>
      <c r="E351" s="142"/>
      <c r="F351" s="202"/>
      <c r="G351" s="212"/>
      <c r="H351" s="214"/>
      <c r="I351" s="50"/>
      <c r="J351" s="50"/>
      <c r="K351" s="49"/>
      <c r="L351" s="71"/>
      <c r="M351" s="115"/>
      <c r="N351" s="54"/>
      <c r="O351" s="54"/>
      <c r="P351" s="55" t="str">
        <f t="shared" si="22"/>
        <v/>
      </c>
      <c r="Q351" s="40" t="str">
        <f t="shared" si="23"/>
        <v/>
      </c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ht="12.0" customHeight="1">
      <c r="A352" s="185"/>
      <c r="B352" s="190"/>
      <c r="C352" s="191"/>
      <c r="D352" s="142"/>
      <c r="E352" s="142"/>
      <c r="F352" s="202"/>
      <c r="G352" s="212"/>
      <c r="H352" s="214"/>
      <c r="I352" s="50"/>
      <c r="J352" s="50"/>
      <c r="K352" s="49"/>
      <c r="L352" s="71"/>
      <c r="M352" s="115"/>
      <c r="N352" s="54"/>
      <c r="O352" s="54"/>
      <c r="P352" s="55" t="str">
        <f t="shared" si="22"/>
        <v/>
      </c>
      <c r="Q352" s="40" t="str">
        <f t="shared" si="23"/>
        <v/>
      </c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ht="12.0" customHeight="1">
      <c r="A353" s="185"/>
      <c r="B353" s="190"/>
      <c r="C353" s="191"/>
      <c r="D353" s="142"/>
      <c r="E353" s="142"/>
      <c r="F353" s="202"/>
      <c r="G353" s="212"/>
      <c r="H353" s="214"/>
      <c r="I353" s="50"/>
      <c r="J353" s="50"/>
      <c r="K353" s="49"/>
      <c r="L353" s="71"/>
      <c r="M353" s="115"/>
      <c r="N353" s="54"/>
      <c r="O353" s="54"/>
      <c r="P353" s="55" t="str">
        <f t="shared" si="22"/>
        <v/>
      </c>
      <c r="Q353" s="40" t="str">
        <f t="shared" si="23"/>
        <v/>
      </c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ht="12.0" customHeight="1">
      <c r="A354" s="185"/>
      <c r="B354" s="190"/>
      <c r="C354" s="191"/>
      <c r="D354" s="142"/>
      <c r="E354" s="142"/>
      <c r="F354" s="202"/>
      <c r="G354" s="212"/>
      <c r="H354" s="214"/>
      <c r="I354" s="50"/>
      <c r="J354" s="50"/>
      <c r="K354" s="49"/>
      <c r="L354" s="71"/>
      <c r="M354" s="115"/>
      <c r="N354" s="54"/>
      <c r="O354" s="54"/>
      <c r="P354" s="55" t="str">
        <f t="shared" si="22"/>
        <v/>
      </c>
      <c r="Q354" s="40" t="str">
        <f t="shared" si="23"/>
        <v/>
      </c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ht="12.0" customHeight="1">
      <c r="A355" s="185"/>
      <c r="B355" s="190"/>
      <c r="C355" s="191"/>
      <c r="D355" s="142"/>
      <c r="E355" s="142"/>
      <c r="F355" s="202"/>
      <c r="G355" s="220"/>
      <c r="H355" s="214"/>
      <c r="I355" s="50"/>
      <c r="J355" s="50"/>
      <c r="K355" s="49"/>
      <c r="L355" s="71"/>
      <c r="M355" s="115"/>
      <c r="N355" s="54"/>
      <c r="O355" s="54"/>
      <c r="P355" s="55" t="str">
        <f t="shared" si="22"/>
        <v/>
      </c>
      <c r="Q355" s="40" t="str">
        <f t="shared" si="23"/>
        <v/>
      </c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ht="12.0" customHeight="1">
      <c r="A356" s="185"/>
      <c r="B356" s="190"/>
      <c r="C356" s="191"/>
      <c r="D356" s="142"/>
      <c r="E356" s="142"/>
      <c r="F356" s="202"/>
      <c r="G356" s="212"/>
      <c r="H356" s="214"/>
      <c r="I356" s="50"/>
      <c r="J356" s="50"/>
      <c r="K356" s="49"/>
      <c r="L356" s="71"/>
      <c r="M356" s="115"/>
      <c r="N356" s="54"/>
      <c r="O356" s="54"/>
      <c r="P356" s="55" t="str">
        <f t="shared" si="22"/>
        <v/>
      </c>
      <c r="Q356" s="40" t="str">
        <f t="shared" si="23"/>
        <v/>
      </c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ht="12.0" customHeight="1">
      <c r="A357" s="185"/>
      <c r="B357" s="190"/>
      <c r="C357" s="191"/>
      <c r="D357" s="142"/>
      <c r="E357" s="142"/>
      <c r="F357" s="202"/>
      <c r="G357" s="212"/>
      <c r="H357" s="214"/>
      <c r="I357" s="50"/>
      <c r="J357" s="50"/>
      <c r="K357" s="49"/>
      <c r="L357" s="71"/>
      <c r="M357" s="115"/>
      <c r="N357" s="54"/>
      <c r="O357" s="54"/>
      <c r="P357" s="55" t="str">
        <f t="shared" si="22"/>
        <v/>
      </c>
      <c r="Q357" s="40" t="str">
        <f t="shared" si="23"/>
        <v/>
      </c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ht="12.0" customHeight="1">
      <c r="A358" s="185"/>
      <c r="B358" s="190"/>
      <c r="C358" s="191"/>
      <c r="D358" s="142"/>
      <c r="E358" s="142"/>
      <c r="F358" s="202"/>
      <c r="G358" s="212"/>
      <c r="H358" s="214"/>
      <c r="I358" s="50"/>
      <c r="J358" s="50"/>
      <c r="K358" s="49"/>
      <c r="L358" s="71"/>
      <c r="M358" s="115"/>
      <c r="N358" s="54"/>
      <c r="O358" s="54"/>
      <c r="P358" s="55" t="str">
        <f t="shared" si="22"/>
        <v/>
      </c>
      <c r="Q358" s="40" t="str">
        <f t="shared" si="23"/>
        <v/>
      </c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ht="13.5" customHeight="1">
      <c r="A359" s="185"/>
      <c r="B359" s="190"/>
      <c r="C359" s="191"/>
      <c r="D359" s="142"/>
      <c r="E359" s="142"/>
      <c r="F359" s="202"/>
      <c r="G359" s="212"/>
      <c r="H359" s="214"/>
      <c r="I359" s="50"/>
      <c r="J359" s="50"/>
      <c r="K359" s="49"/>
      <c r="L359" s="71"/>
      <c r="M359" s="115"/>
      <c r="N359" s="54"/>
      <c r="O359" s="54"/>
      <c r="P359" s="55" t="str">
        <f t="shared" si="22"/>
        <v/>
      </c>
      <c r="Q359" s="40" t="str">
        <f t="shared" si="23"/>
        <v/>
      </c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ht="13.5" customHeight="1">
      <c r="A360" s="185"/>
      <c r="B360" s="190"/>
      <c r="C360" s="191"/>
      <c r="D360" s="142"/>
      <c r="E360" s="142"/>
      <c r="F360" s="202"/>
      <c r="G360" s="212"/>
      <c r="H360" s="214"/>
      <c r="I360" s="50"/>
      <c r="J360" s="50"/>
      <c r="K360" s="49"/>
      <c r="L360" s="71"/>
      <c r="M360" s="115"/>
      <c r="N360" s="54"/>
      <c r="O360" s="54"/>
      <c r="P360" s="55" t="str">
        <f t="shared" si="22"/>
        <v/>
      </c>
      <c r="Q360" s="40" t="str">
        <f t="shared" si="23"/>
        <v/>
      </c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ht="13.5" customHeight="1">
      <c r="A361" s="185"/>
      <c r="B361" s="190"/>
      <c r="C361" s="191"/>
      <c r="D361" s="142"/>
      <c r="E361" s="142"/>
      <c r="F361" s="202"/>
      <c r="G361" s="212"/>
      <c r="H361" s="214"/>
      <c r="I361" s="50"/>
      <c r="J361" s="50"/>
      <c r="K361" s="49"/>
      <c r="L361" s="71"/>
      <c r="M361" s="115"/>
      <c r="N361" s="54"/>
      <c r="O361" s="54"/>
      <c r="P361" s="55" t="str">
        <f t="shared" si="22"/>
        <v/>
      </c>
      <c r="Q361" s="40" t="str">
        <f t="shared" si="23"/>
        <v/>
      </c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ht="13.5" customHeight="1">
      <c r="A362" s="185"/>
      <c r="B362" s="190"/>
      <c r="C362" s="191"/>
      <c r="D362" s="142"/>
      <c r="E362" s="142"/>
      <c r="F362" s="202"/>
      <c r="G362" s="212"/>
      <c r="H362" s="214"/>
      <c r="I362" s="50"/>
      <c r="J362" s="50"/>
      <c r="K362" s="49"/>
      <c r="L362" s="71"/>
      <c r="M362" s="115"/>
      <c r="N362" s="54"/>
      <c r="O362" s="54"/>
      <c r="P362" s="55" t="str">
        <f t="shared" si="22"/>
        <v/>
      </c>
      <c r="Q362" s="40" t="str">
        <f t="shared" si="23"/>
        <v/>
      </c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ht="13.5" customHeight="1">
      <c r="A363" s="185"/>
      <c r="B363" s="190"/>
      <c r="C363" s="191"/>
      <c r="D363" s="142"/>
      <c r="E363" s="142"/>
      <c r="F363" s="202"/>
      <c r="G363" s="212"/>
      <c r="H363" s="214"/>
      <c r="I363" s="50"/>
      <c r="J363" s="50"/>
      <c r="K363" s="49"/>
      <c r="L363" s="71"/>
      <c r="M363" s="115"/>
      <c r="N363" s="54"/>
      <c r="O363" s="54"/>
      <c r="P363" s="55" t="str">
        <f t="shared" si="22"/>
        <v/>
      </c>
      <c r="Q363" s="40" t="str">
        <f t="shared" si="23"/>
        <v/>
      </c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ht="12.0" customHeight="1">
      <c r="A364" s="185"/>
      <c r="B364" s="190"/>
      <c r="C364" s="191"/>
      <c r="D364" s="142"/>
      <c r="E364" s="142"/>
      <c r="F364" s="202"/>
      <c r="G364" s="212"/>
      <c r="H364" s="214"/>
      <c r="I364" s="50"/>
      <c r="J364" s="50"/>
      <c r="K364" s="49"/>
      <c r="L364" s="71"/>
      <c r="M364" s="115"/>
      <c r="N364" s="54"/>
      <c r="O364" s="54"/>
      <c r="P364" s="55" t="str">
        <f t="shared" si="22"/>
        <v/>
      </c>
      <c r="Q364" s="40" t="str">
        <f t="shared" si="23"/>
        <v/>
      </c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ht="12.0" customHeight="1">
      <c r="A365" s="185"/>
      <c r="B365" s="190"/>
      <c r="C365" s="191"/>
      <c r="D365" s="142"/>
      <c r="E365" s="142"/>
      <c r="F365" s="202"/>
      <c r="G365" s="212"/>
      <c r="H365" s="214"/>
      <c r="I365" s="50"/>
      <c r="J365" s="50"/>
      <c r="K365" s="49"/>
      <c r="L365" s="71"/>
      <c r="M365" s="115"/>
      <c r="N365" s="54"/>
      <c r="O365" s="54"/>
      <c r="P365" s="55" t="str">
        <f t="shared" si="22"/>
        <v/>
      </c>
      <c r="Q365" s="40" t="str">
        <f t="shared" si="23"/>
        <v/>
      </c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ht="12.0" customHeight="1">
      <c r="A366" s="185"/>
      <c r="B366" s="190"/>
      <c r="C366" s="191"/>
      <c r="D366" s="142"/>
      <c r="E366" s="142"/>
      <c r="F366" s="202"/>
      <c r="G366" s="212"/>
      <c r="H366" s="214"/>
      <c r="I366" s="50"/>
      <c r="J366" s="50"/>
      <c r="K366" s="49"/>
      <c r="L366" s="71"/>
      <c r="M366" s="115"/>
      <c r="N366" s="54"/>
      <c r="O366" s="54"/>
      <c r="P366" s="55" t="str">
        <f t="shared" si="22"/>
        <v/>
      </c>
      <c r="Q366" s="40" t="str">
        <f t="shared" si="23"/>
        <v/>
      </c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ht="12.0" customHeight="1">
      <c r="A367" s="185"/>
      <c r="B367" s="190"/>
      <c r="C367" s="191"/>
      <c r="D367" s="142"/>
      <c r="E367" s="142"/>
      <c r="F367" s="202"/>
      <c r="G367" s="212"/>
      <c r="H367" s="214"/>
      <c r="I367" s="50"/>
      <c r="J367" s="50"/>
      <c r="K367" s="49"/>
      <c r="L367" s="71"/>
      <c r="M367" s="115"/>
      <c r="N367" s="54"/>
      <c r="O367" s="54"/>
      <c r="P367" s="55" t="str">
        <f t="shared" si="22"/>
        <v/>
      </c>
      <c r="Q367" s="40" t="str">
        <f t="shared" si="23"/>
        <v/>
      </c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ht="12.0" customHeight="1">
      <c r="A368" s="185"/>
      <c r="B368" s="190"/>
      <c r="C368" s="191"/>
      <c r="D368" s="142"/>
      <c r="E368" s="142"/>
      <c r="F368" s="202"/>
      <c r="G368" s="212"/>
      <c r="H368" s="214"/>
      <c r="I368" s="50"/>
      <c r="J368" s="50"/>
      <c r="K368" s="49"/>
      <c r="L368" s="71"/>
      <c r="M368" s="115"/>
      <c r="N368" s="54"/>
      <c r="O368" s="54"/>
      <c r="P368" s="55" t="str">
        <f t="shared" si="22"/>
        <v/>
      </c>
      <c r="Q368" s="40" t="str">
        <f t="shared" si="23"/>
        <v/>
      </c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ht="12.0" customHeight="1">
      <c r="A369" s="185"/>
      <c r="B369" s="190"/>
      <c r="C369" s="191"/>
      <c r="D369" s="142"/>
      <c r="E369" s="142"/>
      <c r="F369" s="202"/>
      <c r="G369" s="212"/>
      <c r="H369" s="214"/>
      <c r="I369" s="50"/>
      <c r="J369" s="50"/>
      <c r="K369" s="49"/>
      <c r="L369" s="71"/>
      <c r="M369" s="115"/>
      <c r="N369" s="54"/>
      <c r="O369" s="54"/>
      <c r="P369" s="55" t="str">
        <f t="shared" si="22"/>
        <v/>
      </c>
      <c r="Q369" s="40" t="str">
        <f t="shared" si="23"/>
        <v/>
      </c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ht="12.0" customHeight="1">
      <c r="A370" s="185"/>
      <c r="B370" s="190"/>
      <c r="C370" s="191"/>
      <c r="D370" s="142"/>
      <c r="E370" s="142"/>
      <c r="F370" s="202"/>
      <c r="G370" s="212"/>
      <c r="H370" s="214"/>
      <c r="I370" s="50"/>
      <c r="J370" s="50"/>
      <c r="K370" s="49"/>
      <c r="L370" s="71"/>
      <c r="M370" s="115"/>
      <c r="N370" s="54"/>
      <c r="O370" s="54"/>
      <c r="P370" s="55" t="str">
        <f t="shared" si="22"/>
        <v/>
      </c>
      <c r="Q370" s="40" t="str">
        <f t="shared" si="23"/>
        <v/>
      </c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ht="12.0" customHeight="1">
      <c r="A371" s="185"/>
      <c r="B371" s="190"/>
      <c r="C371" s="191"/>
      <c r="D371" s="142"/>
      <c r="E371" s="142"/>
      <c r="F371" s="202"/>
      <c r="G371" s="212"/>
      <c r="H371" s="214"/>
      <c r="I371" s="50"/>
      <c r="J371" s="50"/>
      <c r="K371" s="49"/>
      <c r="L371" s="71"/>
      <c r="M371" s="115"/>
      <c r="N371" s="54"/>
      <c r="O371" s="54"/>
      <c r="P371" s="55" t="str">
        <f t="shared" si="22"/>
        <v/>
      </c>
      <c r="Q371" s="40" t="str">
        <f t="shared" si="23"/>
        <v/>
      </c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ht="12.0" customHeight="1">
      <c r="A372" s="185"/>
      <c r="B372" s="190"/>
      <c r="C372" s="191"/>
      <c r="D372" s="142"/>
      <c r="E372" s="142"/>
      <c r="F372" s="202"/>
      <c r="G372" s="212"/>
      <c r="H372" s="214"/>
      <c r="I372" s="50"/>
      <c r="J372" s="50"/>
      <c r="K372" s="49"/>
      <c r="L372" s="71"/>
      <c r="M372" s="115"/>
      <c r="N372" s="54"/>
      <c r="O372" s="54"/>
      <c r="P372" s="55" t="str">
        <f t="shared" si="22"/>
        <v/>
      </c>
      <c r="Q372" s="40" t="str">
        <f t="shared" si="23"/>
        <v/>
      </c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ht="12.0" customHeight="1">
      <c r="A373" s="185"/>
      <c r="B373" s="190"/>
      <c r="C373" s="191"/>
      <c r="D373" s="142"/>
      <c r="E373" s="142"/>
      <c r="F373" s="202"/>
      <c r="G373" s="212"/>
      <c r="H373" s="214"/>
      <c r="I373" s="50"/>
      <c r="J373" s="50"/>
      <c r="K373" s="49"/>
      <c r="L373" s="71"/>
      <c r="M373" s="115"/>
      <c r="N373" s="54"/>
      <c r="O373" s="54"/>
      <c r="P373" s="55" t="str">
        <f t="shared" si="22"/>
        <v/>
      </c>
      <c r="Q373" s="40" t="str">
        <f t="shared" si="23"/>
        <v/>
      </c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ht="12.0" customHeight="1">
      <c r="A374" s="185"/>
      <c r="B374" s="190"/>
      <c r="C374" s="191"/>
      <c r="D374" s="142"/>
      <c r="E374" s="142"/>
      <c r="F374" s="202"/>
      <c r="G374" s="212"/>
      <c r="H374" s="214"/>
      <c r="I374" s="50"/>
      <c r="J374" s="50"/>
      <c r="K374" s="49"/>
      <c r="L374" s="71"/>
      <c r="M374" s="115"/>
      <c r="N374" s="54"/>
      <c r="O374" s="54"/>
      <c r="P374" s="55" t="str">
        <f t="shared" si="22"/>
        <v/>
      </c>
      <c r="Q374" s="40" t="str">
        <f t="shared" si="23"/>
        <v/>
      </c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ht="12.0" customHeight="1">
      <c r="A375" s="185"/>
      <c r="B375" s="190"/>
      <c r="C375" s="191"/>
      <c r="D375" s="142"/>
      <c r="E375" s="142"/>
      <c r="F375" s="202"/>
      <c r="G375" s="212"/>
      <c r="H375" s="214"/>
      <c r="I375" s="50"/>
      <c r="J375" s="50"/>
      <c r="K375" s="49"/>
      <c r="L375" s="71"/>
      <c r="M375" s="115"/>
      <c r="N375" s="54"/>
      <c r="O375" s="54"/>
      <c r="P375" s="55" t="str">
        <f t="shared" si="22"/>
        <v/>
      </c>
      <c r="Q375" s="40" t="str">
        <f t="shared" si="23"/>
        <v/>
      </c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ht="12.0" customHeight="1">
      <c r="A376" s="185"/>
      <c r="B376" s="190"/>
      <c r="C376" s="191"/>
      <c r="D376" s="142"/>
      <c r="E376" s="142"/>
      <c r="F376" s="202"/>
      <c r="G376" s="212"/>
      <c r="H376" s="214"/>
      <c r="I376" s="50"/>
      <c r="J376" s="50"/>
      <c r="K376" s="49"/>
      <c r="L376" s="71"/>
      <c r="M376" s="115"/>
      <c r="N376" s="54"/>
      <c r="O376" s="54"/>
      <c r="P376" s="55" t="str">
        <f t="shared" si="22"/>
        <v/>
      </c>
      <c r="Q376" s="40" t="str">
        <f t="shared" si="23"/>
        <v/>
      </c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ht="12.0" customHeight="1">
      <c r="A377" s="185"/>
      <c r="B377" s="190"/>
      <c r="C377" s="191"/>
      <c r="D377" s="142"/>
      <c r="E377" s="142"/>
      <c r="F377" s="202"/>
      <c r="G377" s="212"/>
      <c r="H377" s="214"/>
      <c r="I377" s="50"/>
      <c r="J377" s="50"/>
      <c r="K377" s="49"/>
      <c r="L377" s="71"/>
      <c r="M377" s="115"/>
      <c r="N377" s="54"/>
      <c r="O377" s="54"/>
      <c r="P377" s="55" t="str">
        <f t="shared" si="22"/>
        <v/>
      </c>
      <c r="Q377" s="40" t="str">
        <f t="shared" si="23"/>
        <v/>
      </c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ht="12.0" customHeight="1">
      <c r="A378" s="185"/>
      <c r="B378" s="190"/>
      <c r="C378" s="191"/>
      <c r="D378" s="142"/>
      <c r="E378" s="142"/>
      <c r="F378" s="202"/>
      <c r="G378" s="212"/>
      <c r="H378" s="214"/>
      <c r="I378" s="50"/>
      <c r="J378" s="50"/>
      <c r="K378" s="49"/>
      <c r="L378" s="71"/>
      <c r="M378" s="115"/>
      <c r="N378" s="54"/>
      <c r="O378" s="54"/>
      <c r="P378" s="55" t="str">
        <f t="shared" si="22"/>
        <v/>
      </c>
      <c r="Q378" s="40" t="str">
        <f t="shared" si="23"/>
        <v/>
      </c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ht="12.0" customHeight="1">
      <c r="A379" s="185"/>
      <c r="B379" s="190"/>
      <c r="C379" s="191"/>
      <c r="D379" s="142"/>
      <c r="E379" s="142"/>
      <c r="F379" s="202"/>
      <c r="G379" s="212"/>
      <c r="H379" s="214"/>
      <c r="I379" s="50"/>
      <c r="J379" s="50"/>
      <c r="K379" s="49"/>
      <c r="L379" s="71"/>
      <c r="M379" s="115"/>
      <c r="N379" s="54"/>
      <c r="O379" s="54"/>
      <c r="P379" s="55" t="str">
        <f t="shared" si="22"/>
        <v/>
      </c>
      <c r="Q379" s="40" t="str">
        <f t="shared" si="23"/>
        <v/>
      </c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ht="12.0" customHeight="1">
      <c r="A380" s="185"/>
      <c r="B380" s="190"/>
      <c r="C380" s="191"/>
      <c r="D380" s="142"/>
      <c r="E380" s="142"/>
      <c r="F380" s="202"/>
      <c r="G380" s="212"/>
      <c r="H380" s="214"/>
      <c r="I380" s="50"/>
      <c r="J380" s="50"/>
      <c r="K380" s="49"/>
      <c r="L380" s="71"/>
      <c r="M380" s="115"/>
      <c r="N380" s="54"/>
      <c r="O380" s="54"/>
      <c r="P380" s="55" t="str">
        <f t="shared" si="22"/>
        <v/>
      </c>
      <c r="Q380" s="40" t="str">
        <f t="shared" si="23"/>
        <v/>
      </c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ht="12.0" customHeight="1">
      <c r="A381" s="185"/>
      <c r="B381" s="190"/>
      <c r="C381" s="191"/>
      <c r="D381" s="142"/>
      <c r="E381" s="142"/>
      <c r="F381" s="202"/>
      <c r="G381" s="212"/>
      <c r="H381" s="214"/>
      <c r="I381" s="50"/>
      <c r="J381" s="50"/>
      <c r="K381" s="49"/>
      <c r="L381" s="71"/>
      <c r="M381" s="115"/>
      <c r="N381" s="54"/>
      <c r="O381" s="54"/>
      <c r="P381" s="55" t="str">
        <f t="shared" si="22"/>
        <v/>
      </c>
      <c r="Q381" s="40" t="str">
        <f t="shared" si="23"/>
        <v/>
      </c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ht="12.0" customHeight="1">
      <c r="A382" s="185"/>
      <c r="B382" s="190"/>
      <c r="C382" s="191"/>
      <c r="D382" s="142"/>
      <c r="E382" s="142"/>
      <c r="F382" s="202"/>
      <c r="G382" s="212"/>
      <c r="H382" s="221"/>
      <c r="I382" s="44"/>
      <c r="J382" s="44"/>
      <c r="K382" s="49"/>
      <c r="L382" s="71"/>
      <c r="M382" s="115"/>
      <c r="N382" s="54"/>
      <c r="O382" s="54"/>
      <c r="P382" s="55" t="str">
        <f t="shared" si="22"/>
        <v/>
      </c>
      <c r="Q382" s="40" t="str">
        <f t="shared" si="23"/>
        <v/>
      </c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ht="12.0" customHeight="1">
      <c r="A383" s="185"/>
      <c r="B383" s="190"/>
      <c r="C383" s="191"/>
      <c r="D383" s="142"/>
      <c r="E383" s="142"/>
      <c r="F383" s="202"/>
      <c r="G383" s="212"/>
      <c r="H383" s="214"/>
      <c r="I383" s="50"/>
      <c r="J383" s="50"/>
      <c r="K383" s="49"/>
      <c r="L383" s="71"/>
      <c r="M383" s="115"/>
      <c r="N383" s="54"/>
      <c r="O383" s="54"/>
      <c r="P383" s="55" t="str">
        <f t="shared" si="22"/>
        <v/>
      </c>
      <c r="Q383" s="40" t="str">
        <f t="shared" si="23"/>
        <v/>
      </c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ht="12.0" customHeight="1">
      <c r="A384" s="185"/>
      <c r="B384" s="190"/>
      <c r="C384" s="191"/>
      <c r="D384" s="142"/>
      <c r="E384" s="142"/>
      <c r="F384" s="202"/>
      <c r="G384" s="212"/>
      <c r="H384" s="214"/>
      <c r="I384" s="50"/>
      <c r="J384" s="50"/>
      <c r="K384" s="49"/>
      <c r="L384" s="71"/>
      <c r="M384" s="115"/>
      <c r="N384" s="54"/>
      <c r="O384" s="54"/>
      <c r="P384" s="55" t="str">
        <f t="shared" si="22"/>
        <v/>
      </c>
      <c r="Q384" s="40" t="str">
        <f t="shared" si="23"/>
        <v/>
      </c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ht="12.0" customHeight="1">
      <c r="A385" s="185"/>
      <c r="B385" s="190"/>
      <c r="C385" s="191"/>
      <c r="D385" s="142"/>
      <c r="E385" s="142"/>
      <c r="F385" s="202"/>
      <c r="G385" s="212"/>
      <c r="H385" s="214"/>
      <c r="I385" s="50"/>
      <c r="J385" s="50"/>
      <c r="K385" s="49"/>
      <c r="L385" s="71"/>
      <c r="M385" s="115"/>
      <c r="N385" s="54"/>
      <c r="O385" s="54"/>
      <c r="P385" s="55" t="str">
        <f t="shared" si="22"/>
        <v/>
      </c>
      <c r="Q385" s="40" t="str">
        <f t="shared" si="23"/>
        <v/>
      </c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ht="12.0" customHeight="1">
      <c r="A386" s="185"/>
      <c r="B386" s="190"/>
      <c r="C386" s="191"/>
      <c r="D386" s="142"/>
      <c r="E386" s="142"/>
      <c r="F386" s="202"/>
      <c r="G386" s="212"/>
      <c r="H386" s="214"/>
      <c r="I386" s="50"/>
      <c r="J386" s="50"/>
      <c r="K386" s="49"/>
      <c r="L386" s="71"/>
      <c r="M386" s="115"/>
      <c r="N386" s="54"/>
      <c r="O386" s="54"/>
      <c r="P386" s="55" t="str">
        <f t="shared" si="22"/>
        <v/>
      </c>
      <c r="Q386" s="40" t="str">
        <f t="shared" si="23"/>
        <v/>
      </c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ht="12.0" customHeight="1">
      <c r="A387" s="185"/>
      <c r="B387" s="190"/>
      <c r="C387" s="191"/>
      <c r="D387" s="142"/>
      <c r="E387" s="142"/>
      <c r="F387" s="202"/>
      <c r="G387" s="212"/>
      <c r="H387" s="214"/>
      <c r="I387" s="50"/>
      <c r="J387" s="50"/>
      <c r="K387" s="49"/>
      <c r="L387" s="71"/>
      <c r="M387" s="115"/>
      <c r="N387" s="54"/>
      <c r="O387" s="54"/>
      <c r="P387" s="55" t="str">
        <f t="shared" si="22"/>
        <v/>
      </c>
      <c r="Q387" s="40" t="str">
        <f t="shared" si="23"/>
        <v/>
      </c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ht="12.0" customHeight="1">
      <c r="A388" s="185"/>
      <c r="B388" s="190"/>
      <c r="C388" s="191"/>
      <c r="D388" s="142"/>
      <c r="E388" s="142"/>
      <c r="F388" s="202"/>
      <c r="G388" s="212"/>
      <c r="H388" s="214"/>
      <c r="I388" s="50"/>
      <c r="J388" s="50"/>
      <c r="K388" s="49"/>
      <c r="L388" s="71"/>
      <c r="M388" s="115"/>
      <c r="N388" s="54"/>
      <c r="O388" s="54"/>
      <c r="P388" s="55" t="str">
        <f t="shared" si="22"/>
        <v/>
      </c>
      <c r="Q388" s="40" t="str">
        <f t="shared" si="23"/>
        <v/>
      </c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ht="12.0" customHeight="1">
      <c r="A389" s="185"/>
      <c r="B389" s="190"/>
      <c r="C389" s="191"/>
      <c r="D389" s="142"/>
      <c r="E389" s="142"/>
      <c r="F389" s="202"/>
      <c r="G389" s="212"/>
      <c r="H389" s="214"/>
      <c r="I389" s="50"/>
      <c r="J389" s="50"/>
      <c r="K389" s="49"/>
      <c r="L389" s="71"/>
      <c r="M389" s="115"/>
      <c r="N389" s="54"/>
      <c r="O389" s="54"/>
      <c r="P389" s="55" t="str">
        <f t="shared" si="22"/>
        <v/>
      </c>
      <c r="Q389" s="40" t="str">
        <f t="shared" si="23"/>
        <v/>
      </c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ht="12.0" customHeight="1">
      <c r="A390" s="185"/>
      <c r="B390" s="190"/>
      <c r="C390" s="191"/>
      <c r="D390" s="142"/>
      <c r="E390" s="142"/>
      <c r="F390" s="202"/>
      <c r="G390" s="212"/>
      <c r="H390" s="214"/>
      <c r="I390" s="50"/>
      <c r="J390" s="50"/>
      <c r="K390" s="49"/>
      <c r="L390" s="71"/>
      <c r="M390" s="115"/>
      <c r="N390" s="54"/>
      <c r="O390" s="54"/>
      <c r="P390" s="55" t="str">
        <f t="shared" si="22"/>
        <v/>
      </c>
      <c r="Q390" s="40" t="str">
        <f t="shared" si="23"/>
        <v/>
      </c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ht="12.0" customHeight="1">
      <c r="A391" s="185"/>
      <c r="B391" s="190"/>
      <c r="C391" s="191"/>
      <c r="D391" s="142"/>
      <c r="E391" s="142"/>
      <c r="F391" s="202"/>
      <c r="G391" s="212"/>
      <c r="H391" s="214"/>
      <c r="I391" s="50"/>
      <c r="J391" s="50"/>
      <c r="K391" s="49"/>
      <c r="L391" s="71"/>
      <c r="M391" s="115"/>
      <c r="N391" s="54"/>
      <c r="O391" s="54"/>
      <c r="P391" s="55" t="str">
        <f t="shared" si="22"/>
        <v/>
      </c>
      <c r="Q391" s="40" t="str">
        <f t="shared" si="23"/>
        <v/>
      </c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ht="12.0" customHeight="1">
      <c r="A392" s="185"/>
      <c r="B392" s="190"/>
      <c r="C392" s="191"/>
      <c r="D392" s="142"/>
      <c r="E392" s="142"/>
      <c r="F392" s="202"/>
      <c r="G392" s="212"/>
      <c r="H392" s="214"/>
      <c r="I392" s="50"/>
      <c r="J392" s="50"/>
      <c r="K392" s="49"/>
      <c r="L392" s="71"/>
      <c r="M392" s="115"/>
      <c r="N392" s="54"/>
      <c r="O392" s="54"/>
      <c r="P392" s="55" t="str">
        <f t="shared" si="22"/>
        <v/>
      </c>
      <c r="Q392" s="40" t="str">
        <f t="shared" si="23"/>
        <v/>
      </c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ht="12.0" customHeight="1">
      <c r="A393" s="185"/>
      <c r="B393" s="190"/>
      <c r="C393" s="191"/>
      <c r="D393" s="142"/>
      <c r="E393" s="142"/>
      <c r="F393" s="202"/>
      <c r="G393" s="212"/>
      <c r="H393" s="214"/>
      <c r="I393" s="50"/>
      <c r="J393" s="50"/>
      <c r="K393" s="49"/>
      <c r="L393" s="71"/>
      <c r="M393" s="115"/>
      <c r="N393" s="54"/>
      <c r="O393" s="54"/>
      <c r="P393" s="55" t="str">
        <f t="shared" si="22"/>
        <v/>
      </c>
      <c r="Q393" s="40" t="str">
        <f t="shared" si="23"/>
        <v/>
      </c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ht="12.0" customHeight="1">
      <c r="A394" s="185"/>
      <c r="B394" s="190"/>
      <c r="C394" s="191"/>
      <c r="D394" s="142"/>
      <c r="E394" s="142"/>
      <c r="F394" s="202"/>
      <c r="G394" s="212"/>
      <c r="H394" s="214"/>
      <c r="I394" s="50"/>
      <c r="J394" s="50"/>
      <c r="K394" s="49"/>
      <c r="L394" s="71"/>
      <c r="M394" s="115"/>
      <c r="N394" s="54"/>
      <c r="O394" s="54"/>
      <c r="P394" s="55" t="str">
        <f t="shared" si="22"/>
        <v/>
      </c>
      <c r="Q394" s="40" t="str">
        <f t="shared" si="23"/>
        <v/>
      </c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ht="12.0" customHeight="1">
      <c r="A395" s="185"/>
      <c r="B395" s="190"/>
      <c r="C395" s="191"/>
      <c r="D395" s="142"/>
      <c r="E395" s="142"/>
      <c r="F395" s="202"/>
      <c r="G395" s="212"/>
      <c r="H395" s="214"/>
      <c r="I395" s="50"/>
      <c r="J395" s="50"/>
      <c r="K395" s="49"/>
      <c r="L395" s="71"/>
      <c r="M395" s="115"/>
      <c r="N395" s="54"/>
      <c r="O395" s="54"/>
      <c r="P395" s="55" t="str">
        <f t="shared" si="22"/>
        <v/>
      </c>
      <c r="Q395" s="40" t="str">
        <f t="shared" si="23"/>
        <v/>
      </c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ht="12.0" customHeight="1">
      <c r="A396" s="185"/>
      <c r="B396" s="190"/>
      <c r="C396" s="191"/>
      <c r="D396" s="142"/>
      <c r="E396" s="142"/>
      <c r="F396" s="202"/>
      <c r="G396" s="212"/>
      <c r="H396" s="214"/>
      <c r="I396" s="50"/>
      <c r="J396" s="50"/>
      <c r="K396" s="49"/>
      <c r="L396" s="71"/>
      <c r="M396" s="115"/>
      <c r="N396" s="54"/>
      <c r="O396" s="54"/>
      <c r="P396" s="55" t="str">
        <f t="shared" si="22"/>
        <v/>
      </c>
      <c r="Q396" s="40" t="str">
        <f t="shared" si="23"/>
        <v/>
      </c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ht="12.0" customHeight="1">
      <c r="A397" s="185"/>
      <c r="B397" s="190"/>
      <c r="C397" s="191"/>
      <c r="D397" s="142"/>
      <c r="E397" s="142"/>
      <c r="F397" s="202"/>
      <c r="G397" s="212"/>
      <c r="H397" s="214"/>
      <c r="I397" s="50"/>
      <c r="J397" s="50"/>
      <c r="K397" s="49"/>
      <c r="L397" s="71"/>
      <c r="M397" s="115"/>
      <c r="N397" s="54"/>
      <c r="O397" s="54"/>
      <c r="P397" s="55" t="str">
        <f t="shared" si="22"/>
        <v/>
      </c>
      <c r="Q397" s="40" t="str">
        <f t="shared" si="23"/>
        <v/>
      </c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ht="12.0" customHeight="1">
      <c r="A398" s="185"/>
      <c r="B398" s="190"/>
      <c r="C398" s="191"/>
      <c r="D398" s="142"/>
      <c r="E398" s="142"/>
      <c r="F398" s="202"/>
      <c r="G398" s="212"/>
      <c r="H398" s="214"/>
      <c r="I398" s="50"/>
      <c r="J398" s="50"/>
      <c r="K398" s="49"/>
      <c r="L398" s="71"/>
      <c r="M398" s="115"/>
      <c r="N398" s="54"/>
      <c r="O398" s="54"/>
      <c r="P398" s="55" t="str">
        <f t="shared" si="22"/>
        <v/>
      </c>
      <c r="Q398" s="40" t="str">
        <f t="shared" si="23"/>
        <v/>
      </c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ht="12.0" customHeight="1">
      <c r="A399" s="185"/>
      <c r="B399" s="190"/>
      <c r="C399" s="191"/>
      <c r="D399" s="142"/>
      <c r="E399" s="142"/>
      <c r="F399" s="202"/>
      <c r="G399" s="212"/>
      <c r="H399" s="214"/>
      <c r="I399" s="50"/>
      <c r="J399" s="50"/>
      <c r="K399" s="49"/>
      <c r="L399" s="71"/>
      <c r="M399" s="115"/>
      <c r="N399" s="54"/>
      <c r="O399" s="54"/>
      <c r="P399" s="55" t="str">
        <f t="shared" si="22"/>
        <v/>
      </c>
      <c r="Q399" s="40" t="str">
        <f t="shared" si="23"/>
        <v/>
      </c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ht="12.0" customHeight="1">
      <c r="A400" s="185"/>
      <c r="B400" s="190"/>
      <c r="C400" s="191"/>
      <c r="D400" s="142"/>
      <c r="E400" s="142"/>
      <c r="F400" s="202"/>
      <c r="G400" s="212"/>
      <c r="H400" s="214"/>
      <c r="I400" s="50"/>
      <c r="J400" s="50"/>
      <c r="K400" s="49"/>
      <c r="L400" s="71"/>
      <c r="M400" s="115"/>
      <c r="N400" s="54"/>
      <c r="O400" s="54"/>
      <c r="P400" s="55" t="str">
        <f t="shared" si="22"/>
        <v/>
      </c>
      <c r="Q400" s="40" t="str">
        <f t="shared" si="23"/>
        <v/>
      </c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ht="12.0" customHeight="1">
      <c r="A401" s="185"/>
      <c r="B401" s="190"/>
      <c r="C401" s="191"/>
      <c r="D401" s="142"/>
      <c r="E401" s="142"/>
      <c r="F401" s="202"/>
      <c r="G401" s="212"/>
      <c r="H401" s="214"/>
      <c r="I401" s="50"/>
      <c r="J401" s="50"/>
      <c r="K401" s="49"/>
      <c r="L401" s="71"/>
      <c r="M401" s="115"/>
      <c r="N401" s="54"/>
      <c r="O401" s="54"/>
      <c r="P401" s="55" t="str">
        <f t="shared" si="22"/>
        <v/>
      </c>
      <c r="Q401" s="40" t="str">
        <f t="shared" si="23"/>
        <v/>
      </c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ht="12.0" customHeight="1">
      <c r="A402" s="185"/>
      <c r="B402" s="190"/>
      <c r="C402" s="191"/>
      <c r="D402" s="142"/>
      <c r="E402" s="142"/>
      <c r="F402" s="202"/>
      <c r="G402" s="212"/>
      <c r="H402" s="214"/>
      <c r="I402" s="50"/>
      <c r="J402" s="50"/>
      <c r="K402" s="49"/>
      <c r="L402" s="71"/>
      <c r="M402" s="115"/>
      <c r="N402" s="54"/>
      <c r="O402" s="54"/>
      <c r="P402" s="55" t="str">
        <f t="shared" si="22"/>
        <v/>
      </c>
      <c r="Q402" s="40" t="str">
        <f t="shared" si="23"/>
        <v/>
      </c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ht="12.0" customHeight="1">
      <c r="A403" s="185"/>
      <c r="B403" s="190"/>
      <c r="C403" s="191"/>
      <c r="D403" s="142"/>
      <c r="E403" s="142"/>
      <c r="F403" s="202"/>
      <c r="G403" s="212"/>
      <c r="H403" s="214"/>
      <c r="I403" s="50"/>
      <c r="J403" s="50"/>
      <c r="K403" s="49"/>
      <c r="L403" s="71"/>
      <c r="M403" s="115"/>
      <c r="N403" s="54"/>
      <c r="O403" s="54"/>
      <c r="P403" s="55" t="str">
        <f t="shared" si="22"/>
        <v/>
      </c>
      <c r="Q403" s="40" t="str">
        <f t="shared" si="23"/>
        <v/>
      </c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ht="12.0" customHeight="1">
      <c r="A404" s="185"/>
      <c r="B404" s="190"/>
      <c r="C404" s="191"/>
      <c r="D404" s="142"/>
      <c r="E404" s="142"/>
      <c r="F404" s="202"/>
      <c r="G404" s="212"/>
      <c r="H404" s="214"/>
      <c r="I404" s="50"/>
      <c r="J404" s="50"/>
      <c r="K404" s="49"/>
      <c r="L404" s="71"/>
      <c r="M404" s="115"/>
      <c r="N404" s="54"/>
      <c r="O404" s="54"/>
      <c r="P404" s="55" t="str">
        <f t="shared" si="22"/>
        <v/>
      </c>
      <c r="Q404" s="40" t="str">
        <f t="shared" si="23"/>
        <v/>
      </c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ht="12.0" customHeight="1">
      <c r="A405" s="185"/>
      <c r="B405" s="190"/>
      <c r="C405" s="191"/>
      <c r="D405" s="142"/>
      <c r="E405" s="142"/>
      <c r="F405" s="202"/>
      <c r="G405" s="212"/>
      <c r="H405" s="214"/>
      <c r="I405" s="50"/>
      <c r="J405" s="50"/>
      <c r="K405" s="49"/>
      <c r="L405" s="71"/>
      <c r="M405" s="115"/>
      <c r="N405" s="54"/>
      <c r="O405" s="54"/>
      <c r="P405" s="55" t="str">
        <f t="shared" si="22"/>
        <v/>
      </c>
      <c r="Q405" s="40" t="str">
        <f t="shared" si="23"/>
        <v/>
      </c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ht="12.0" customHeight="1">
      <c r="A406" s="185"/>
      <c r="B406" s="190"/>
      <c r="C406" s="191"/>
      <c r="D406" s="142"/>
      <c r="E406" s="142"/>
      <c r="F406" s="202"/>
      <c r="G406" s="212"/>
      <c r="H406" s="214"/>
      <c r="I406" s="50"/>
      <c r="J406" s="50"/>
      <c r="K406" s="49"/>
      <c r="L406" s="71"/>
      <c r="M406" s="115"/>
      <c r="N406" s="54"/>
      <c r="O406" s="54"/>
      <c r="P406" s="55" t="str">
        <f t="shared" si="22"/>
        <v/>
      </c>
      <c r="Q406" s="40" t="str">
        <f t="shared" si="23"/>
        <v/>
      </c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ht="12.0" customHeight="1">
      <c r="A407" s="185"/>
      <c r="B407" s="190"/>
      <c r="C407" s="191"/>
      <c r="D407" s="142"/>
      <c r="E407" s="142"/>
      <c r="F407" s="202"/>
      <c r="G407" s="212"/>
      <c r="H407" s="214"/>
      <c r="I407" s="50"/>
      <c r="J407" s="50"/>
      <c r="K407" s="49"/>
      <c r="L407" s="71"/>
      <c r="M407" s="115"/>
      <c r="N407" s="54"/>
      <c r="O407" s="54"/>
      <c r="P407" s="55" t="str">
        <f t="shared" si="22"/>
        <v/>
      </c>
      <c r="Q407" s="40" t="str">
        <f t="shared" si="23"/>
        <v/>
      </c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ht="12.0" customHeight="1">
      <c r="A408" s="185"/>
      <c r="B408" s="190"/>
      <c r="C408" s="191"/>
      <c r="D408" s="142"/>
      <c r="E408" s="142"/>
      <c r="F408" s="202"/>
      <c r="G408" s="212"/>
      <c r="H408" s="214"/>
      <c r="I408" s="50"/>
      <c r="J408" s="50"/>
      <c r="K408" s="49"/>
      <c r="L408" s="71"/>
      <c r="M408" s="115"/>
      <c r="N408" s="54"/>
      <c r="O408" s="54"/>
      <c r="P408" s="55" t="str">
        <f t="shared" si="22"/>
        <v/>
      </c>
      <c r="Q408" s="40" t="str">
        <f t="shared" si="23"/>
        <v/>
      </c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ht="12.0" customHeight="1">
      <c r="A409" s="185"/>
      <c r="B409" s="190"/>
      <c r="C409" s="191"/>
      <c r="D409" s="142"/>
      <c r="E409" s="142"/>
      <c r="F409" s="202"/>
      <c r="G409" s="212"/>
      <c r="H409" s="214"/>
      <c r="I409" s="50"/>
      <c r="J409" s="50"/>
      <c r="K409" s="49"/>
      <c r="L409" s="71"/>
      <c r="M409" s="115"/>
      <c r="N409" s="54"/>
      <c r="O409" s="54"/>
      <c r="P409" s="55" t="str">
        <f t="shared" si="22"/>
        <v/>
      </c>
      <c r="Q409" s="40" t="str">
        <f t="shared" si="23"/>
        <v/>
      </c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ht="12.0" customHeight="1">
      <c r="A410" s="185"/>
      <c r="B410" s="190"/>
      <c r="C410" s="191"/>
      <c r="D410" s="142"/>
      <c r="E410" s="142"/>
      <c r="F410" s="202"/>
      <c r="G410" s="212"/>
      <c r="H410" s="214"/>
      <c r="I410" s="50"/>
      <c r="J410" s="50"/>
      <c r="K410" s="49"/>
      <c r="L410" s="71"/>
      <c r="M410" s="115"/>
      <c r="N410" s="54"/>
      <c r="O410" s="54"/>
      <c r="P410" s="55" t="str">
        <f t="shared" si="22"/>
        <v/>
      </c>
      <c r="Q410" s="40" t="str">
        <f t="shared" si="23"/>
        <v/>
      </c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ht="12.0" customHeight="1">
      <c r="A411" s="185"/>
      <c r="B411" s="190"/>
      <c r="C411" s="191"/>
      <c r="D411" s="142"/>
      <c r="E411" s="142"/>
      <c r="F411" s="202"/>
      <c r="G411" s="212"/>
      <c r="H411" s="214"/>
      <c r="I411" s="50"/>
      <c r="J411" s="50"/>
      <c r="K411" s="49"/>
      <c r="L411" s="71"/>
      <c r="M411" s="115"/>
      <c r="N411" s="54"/>
      <c r="O411" s="54"/>
      <c r="P411" s="55" t="str">
        <f t="shared" si="22"/>
        <v/>
      </c>
      <c r="Q411" s="40" t="str">
        <f t="shared" si="23"/>
        <v/>
      </c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ht="12.0" customHeight="1">
      <c r="A412" s="185"/>
      <c r="B412" s="190"/>
      <c r="C412" s="191"/>
      <c r="D412" s="142"/>
      <c r="E412" s="142"/>
      <c r="F412" s="202"/>
      <c r="G412" s="212"/>
      <c r="H412" s="214"/>
      <c r="I412" s="50"/>
      <c r="J412" s="50"/>
      <c r="K412" s="49"/>
      <c r="L412" s="71"/>
      <c r="M412" s="115"/>
      <c r="N412" s="54"/>
      <c r="O412" s="54"/>
      <c r="P412" s="55" t="str">
        <f t="shared" si="22"/>
        <v/>
      </c>
      <c r="Q412" s="40" t="str">
        <f t="shared" si="23"/>
        <v/>
      </c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ht="12.0" customHeight="1">
      <c r="A413" s="185"/>
      <c r="B413" s="190"/>
      <c r="C413" s="191"/>
      <c r="D413" s="142"/>
      <c r="E413" s="142"/>
      <c r="F413" s="202"/>
      <c r="G413" s="212"/>
      <c r="H413" s="214"/>
      <c r="I413" s="50"/>
      <c r="J413" s="50"/>
      <c r="K413" s="49"/>
      <c r="L413" s="71"/>
      <c r="M413" s="115"/>
      <c r="N413" s="54"/>
      <c r="O413" s="54"/>
      <c r="P413" s="55" t="str">
        <f t="shared" si="22"/>
        <v/>
      </c>
      <c r="Q413" s="40" t="str">
        <f t="shared" si="23"/>
        <v/>
      </c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ht="12.0" customHeight="1">
      <c r="A414" s="185"/>
      <c r="B414" s="190"/>
      <c r="C414" s="191"/>
      <c r="D414" s="142"/>
      <c r="E414" s="142"/>
      <c r="F414" s="202"/>
      <c r="G414" s="212"/>
      <c r="H414" s="214"/>
      <c r="I414" s="50"/>
      <c r="J414" s="50"/>
      <c r="K414" s="49"/>
      <c r="L414" s="71"/>
      <c r="M414" s="115"/>
      <c r="N414" s="54"/>
      <c r="O414" s="54"/>
      <c r="P414" s="55" t="str">
        <f t="shared" si="22"/>
        <v/>
      </c>
      <c r="Q414" s="40" t="str">
        <f t="shared" si="23"/>
        <v/>
      </c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ht="12.0" customHeight="1">
      <c r="A415" s="185"/>
      <c r="B415" s="190"/>
      <c r="C415" s="191"/>
      <c r="D415" s="142"/>
      <c r="E415" s="142"/>
      <c r="F415" s="202"/>
      <c r="G415" s="212"/>
      <c r="H415" s="214"/>
      <c r="I415" s="50"/>
      <c r="J415" s="50"/>
      <c r="K415" s="49"/>
      <c r="L415" s="71"/>
      <c r="M415" s="115"/>
      <c r="N415" s="54"/>
      <c r="O415" s="54"/>
      <c r="P415" s="55" t="str">
        <f t="shared" si="22"/>
        <v/>
      </c>
      <c r="Q415" s="40" t="str">
        <f t="shared" si="23"/>
        <v/>
      </c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ht="12.0" customHeight="1">
      <c r="A416" s="185"/>
      <c r="B416" s="190"/>
      <c r="C416" s="191"/>
      <c r="D416" s="142"/>
      <c r="E416" s="142"/>
      <c r="F416" s="202"/>
      <c r="G416" s="212"/>
      <c r="H416" s="214"/>
      <c r="I416" s="50"/>
      <c r="J416" s="50"/>
      <c r="K416" s="49"/>
      <c r="L416" s="71"/>
      <c r="M416" s="115"/>
      <c r="N416" s="54"/>
      <c r="O416" s="54"/>
      <c r="P416" s="55" t="str">
        <f t="shared" si="22"/>
        <v/>
      </c>
      <c r="Q416" s="40" t="str">
        <f t="shared" si="23"/>
        <v/>
      </c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ht="12.0" customHeight="1">
      <c r="A417" s="185"/>
      <c r="B417" s="190"/>
      <c r="C417" s="191"/>
      <c r="D417" s="142"/>
      <c r="E417" s="142"/>
      <c r="F417" s="202"/>
      <c r="G417" s="212"/>
      <c r="H417" s="214"/>
      <c r="I417" s="50"/>
      <c r="J417" s="50"/>
      <c r="K417" s="49"/>
      <c r="L417" s="71"/>
      <c r="M417" s="115"/>
      <c r="N417" s="54"/>
      <c r="O417" s="54"/>
      <c r="P417" s="55" t="str">
        <f t="shared" si="22"/>
        <v/>
      </c>
      <c r="Q417" s="40" t="str">
        <f t="shared" si="23"/>
        <v/>
      </c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ht="12.0" customHeight="1">
      <c r="A418" s="185"/>
      <c r="B418" s="190"/>
      <c r="C418" s="191"/>
      <c r="D418" s="142"/>
      <c r="E418" s="142"/>
      <c r="F418" s="202"/>
      <c r="G418" s="212"/>
      <c r="H418" s="214"/>
      <c r="I418" s="50"/>
      <c r="J418" s="50"/>
      <c r="K418" s="49"/>
      <c r="L418" s="71"/>
      <c r="M418" s="115"/>
      <c r="N418" s="54"/>
      <c r="O418" s="54"/>
      <c r="P418" s="55" t="str">
        <f t="shared" si="22"/>
        <v/>
      </c>
      <c r="Q418" s="40" t="str">
        <f t="shared" si="23"/>
        <v/>
      </c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ht="12.0" customHeight="1">
      <c r="A419" s="185"/>
      <c r="B419" s="190"/>
      <c r="C419" s="191"/>
      <c r="D419" s="142"/>
      <c r="E419" s="142"/>
      <c r="F419" s="202"/>
      <c r="G419" s="212"/>
      <c r="H419" s="214"/>
      <c r="I419" s="50"/>
      <c r="J419" s="50"/>
      <c r="K419" s="49"/>
      <c r="L419" s="71"/>
      <c r="M419" s="115"/>
      <c r="N419" s="54"/>
      <c r="O419" s="54"/>
      <c r="P419" s="55" t="str">
        <f t="shared" si="22"/>
        <v/>
      </c>
      <c r="Q419" s="40" t="str">
        <f t="shared" si="23"/>
        <v/>
      </c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ht="12.0" customHeight="1">
      <c r="A420" s="185"/>
      <c r="B420" s="190"/>
      <c r="C420" s="191"/>
      <c r="D420" s="142"/>
      <c r="E420" s="142"/>
      <c r="F420" s="202"/>
      <c r="G420" s="212"/>
      <c r="H420" s="214"/>
      <c r="I420" s="50"/>
      <c r="J420" s="50"/>
      <c r="K420" s="49"/>
      <c r="L420" s="71"/>
      <c r="M420" s="115"/>
      <c r="N420" s="54"/>
      <c r="O420" s="54"/>
      <c r="P420" s="55" t="str">
        <f t="shared" si="22"/>
        <v/>
      </c>
      <c r="Q420" s="40" t="str">
        <f t="shared" si="23"/>
        <v/>
      </c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ht="12.0" customHeight="1">
      <c r="A421" s="185"/>
      <c r="B421" s="190"/>
      <c r="C421" s="191"/>
      <c r="D421" s="142"/>
      <c r="E421" s="142"/>
      <c r="F421" s="202"/>
      <c r="G421" s="212"/>
      <c r="H421" s="214"/>
      <c r="I421" s="50"/>
      <c r="J421" s="50"/>
      <c r="K421" s="49"/>
      <c r="L421" s="71"/>
      <c r="M421" s="115"/>
      <c r="N421" s="54"/>
      <c r="O421" s="54"/>
      <c r="P421" s="55" t="str">
        <f t="shared" si="22"/>
        <v/>
      </c>
      <c r="Q421" s="40" t="str">
        <f t="shared" si="23"/>
        <v/>
      </c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ht="12.0" customHeight="1">
      <c r="A422" s="185"/>
      <c r="B422" s="190"/>
      <c r="C422" s="191"/>
      <c r="D422" s="142"/>
      <c r="E422" s="142"/>
      <c r="F422" s="202"/>
      <c r="G422" s="212"/>
      <c r="H422" s="214"/>
      <c r="I422" s="50"/>
      <c r="J422" s="50"/>
      <c r="K422" s="49"/>
      <c r="L422" s="71"/>
      <c r="M422" s="115"/>
      <c r="N422" s="54"/>
      <c r="O422" s="54"/>
      <c r="P422" s="55" t="str">
        <f t="shared" si="22"/>
        <v/>
      </c>
      <c r="Q422" s="40" t="str">
        <f t="shared" si="23"/>
        <v/>
      </c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ht="12.0" customHeight="1">
      <c r="A423" s="185"/>
      <c r="B423" s="190"/>
      <c r="C423" s="191"/>
      <c r="D423" s="142"/>
      <c r="E423" s="142"/>
      <c r="F423" s="202"/>
      <c r="G423" s="212"/>
      <c r="H423" s="214"/>
      <c r="I423" s="50"/>
      <c r="J423" s="50"/>
      <c r="K423" s="49"/>
      <c r="L423" s="71"/>
      <c r="M423" s="115"/>
      <c r="N423" s="54"/>
      <c r="O423" s="54"/>
      <c r="P423" s="55" t="str">
        <f t="shared" si="22"/>
        <v/>
      </c>
      <c r="Q423" s="40" t="str">
        <f t="shared" si="23"/>
        <v/>
      </c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ht="12.0" customHeight="1">
      <c r="A424" s="185"/>
      <c r="B424" s="190"/>
      <c r="C424" s="191"/>
      <c r="D424" s="142"/>
      <c r="E424" s="142"/>
      <c r="F424" s="202"/>
      <c r="G424" s="212"/>
      <c r="H424" s="214"/>
      <c r="I424" s="50"/>
      <c r="J424" s="50"/>
      <c r="K424" s="49"/>
      <c r="L424" s="71"/>
      <c r="M424" s="115"/>
      <c r="N424" s="54"/>
      <c r="O424" s="54"/>
      <c r="P424" s="55" t="str">
        <f t="shared" si="22"/>
        <v/>
      </c>
      <c r="Q424" s="40" t="str">
        <f t="shared" si="23"/>
        <v/>
      </c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ht="12.0" customHeight="1">
      <c r="A425" s="185"/>
      <c r="B425" s="190"/>
      <c r="C425" s="191"/>
      <c r="D425" s="142"/>
      <c r="E425" s="142"/>
      <c r="F425" s="202"/>
      <c r="G425" s="212"/>
      <c r="H425" s="214"/>
      <c r="I425" s="50"/>
      <c r="J425" s="50"/>
      <c r="K425" s="49"/>
      <c r="L425" s="71"/>
      <c r="M425" s="115"/>
      <c r="N425" s="54"/>
      <c r="O425" s="54"/>
      <c r="P425" s="55" t="str">
        <f t="shared" si="22"/>
        <v/>
      </c>
      <c r="Q425" s="40" t="str">
        <f t="shared" si="23"/>
        <v/>
      </c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ht="12.0" customHeight="1">
      <c r="A426" s="185"/>
      <c r="B426" s="190"/>
      <c r="C426" s="191"/>
      <c r="D426" s="142"/>
      <c r="E426" s="142"/>
      <c r="F426" s="202"/>
      <c r="G426" s="212"/>
      <c r="H426" s="214"/>
      <c r="I426" s="50"/>
      <c r="J426" s="50"/>
      <c r="K426" s="49"/>
      <c r="L426" s="71"/>
      <c r="M426" s="115"/>
      <c r="N426" s="54"/>
      <c r="O426" s="54"/>
      <c r="P426" s="55" t="str">
        <f t="shared" si="22"/>
        <v/>
      </c>
      <c r="Q426" s="40" t="str">
        <f t="shared" si="23"/>
        <v/>
      </c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ht="12.0" customHeight="1">
      <c r="A427" s="185"/>
      <c r="B427" s="190"/>
      <c r="C427" s="191"/>
      <c r="D427" s="142"/>
      <c r="E427" s="142"/>
      <c r="F427" s="202"/>
      <c r="G427" s="212"/>
      <c r="H427" s="214"/>
      <c r="I427" s="50"/>
      <c r="J427" s="50"/>
      <c r="K427" s="49"/>
      <c r="L427" s="71"/>
      <c r="M427" s="115"/>
      <c r="N427" s="54"/>
      <c r="O427" s="54"/>
      <c r="P427" s="55" t="str">
        <f t="shared" si="22"/>
        <v/>
      </c>
      <c r="Q427" s="40" t="str">
        <f t="shared" si="23"/>
        <v/>
      </c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ht="12.0" customHeight="1">
      <c r="A428" s="185"/>
      <c r="B428" s="190"/>
      <c r="C428" s="191"/>
      <c r="D428" s="142"/>
      <c r="E428" s="142"/>
      <c r="F428" s="202"/>
      <c r="G428" s="212"/>
      <c r="H428" s="214"/>
      <c r="I428" s="50"/>
      <c r="J428" s="50"/>
      <c r="K428" s="49"/>
      <c r="L428" s="71"/>
      <c r="M428" s="115"/>
      <c r="N428" s="54"/>
      <c r="O428" s="54"/>
      <c r="P428" s="55" t="str">
        <f t="shared" si="22"/>
        <v/>
      </c>
      <c r="Q428" s="40" t="str">
        <f t="shared" si="23"/>
        <v/>
      </c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ht="12.0" customHeight="1">
      <c r="A429" s="185"/>
      <c r="B429" s="190"/>
      <c r="C429" s="191"/>
      <c r="D429" s="142"/>
      <c r="E429" s="142"/>
      <c r="F429" s="202"/>
      <c r="G429" s="212"/>
      <c r="H429" s="214"/>
      <c r="I429" s="50"/>
      <c r="J429" s="50"/>
      <c r="K429" s="49"/>
      <c r="L429" s="71"/>
      <c r="M429" s="115"/>
      <c r="N429" s="54"/>
      <c r="O429" s="54"/>
      <c r="P429" s="55" t="str">
        <f t="shared" si="22"/>
        <v/>
      </c>
      <c r="Q429" s="40" t="str">
        <f t="shared" si="23"/>
        <v/>
      </c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ht="12.0" customHeight="1">
      <c r="A430" s="185"/>
      <c r="B430" s="190"/>
      <c r="C430" s="191"/>
      <c r="D430" s="142"/>
      <c r="E430" s="142"/>
      <c r="F430" s="202"/>
      <c r="G430" s="212"/>
      <c r="H430" s="214"/>
      <c r="I430" s="50"/>
      <c r="J430" s="50"/>
      <c r="K430" s="49"/>
      <c r="L430" s="71"/>
      <c r="M430" s="115"/>
      <c r="N430" s="54"/>
      <c r="O430" s="54"/>
      <c r="P430" s="55" t="str">
        <f t="shared" si="22"/>
        <v/>
      </c>
      <c r="Q430" s="40" t="str">
        <f t="shared" si="23"/>
        <v/>
      </c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ht="12.0" customHeight="1">
      <c r="A431" s="185"/>
      <c r="B431" s="190"/>
      <c r="C431" s="191"/>
      <c r="D431" s="142"/>
      <c r="E431" s="142"/>
      <c r="F431" s="202"/>
      <c r="G431" s="212"/>
      <c r="H431" s="214"/>
      <c r="I431" s="50"/>
      <c r="J431" s="50"/>
      <c r="K431" s="49"/>
      <c r="L431" s="71"/>
      <c r="M431" s="115"/>
      <c r="N431" s="54"/>
      <c r="O431" s="54"/>
      <c r="P431" s="55" t="str">
        <f t="shared" si="22"/>
        <v/>
      </c>
      <c r="Q431" s="40" t="str">
        <f t="shared" si="23"/>
        <v/>
      </c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ht="12.0" customHeight="1">
      <c r="A432" s="185"/>
      <c r="B432" s="190"/>
      <c r="C432" s="191"/>
      <c r="D432" s="142"/>
      <c r="E432" s="142"/>
      <c r="F432" s="202"/>
      <c r="G432" s="212"/>
      <c r="H432" s="214"/>
      <c r="I432" s="50"/>
      <c r="J432" s="50"/>
      <c r="K432" s="49"/>
      <c r="L432" s="71"/>
      <c r="M432" s="115"/>
      <c r="N432" s="54"/>
      <c r="O432" s="54"/>
      <c r="P432" s="55" t="str">
        <f t="shared" si="22"/>
        <v/>
      </c>
      <c r="Q432" s="40" t="str">
        <f t="shared" si="23"/>
        <v/>
      </c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ht="12.0" customHeight="1">
      <c r="A433" s="185"/>
      <c r="B433" s="190"/>
      <c r="C433" s="191"/>
      <c r="D433" s="142"/>
      <c r="E433" s="142"/>
      <c r="F433" s="202"/>
      <c r="G433" s="212"/>
      <c r="H433" s="214"/>
      <c r="I433" s="50"/>
      <c r="J433" s="50"/>
      <c r="K433" s="49"/>
      <c r="L433" s="71"/>
      <c r="M433" s="115"/>
      <c r="N433" s="54"/>
      <c r="O433" s="54"/>
      <c r="P433" s="55" t="str">
        <f t="shared" si="22"/>
        <v/>
      </c>
      <c r="Q433" s="40" t="str">
        <f t="shared" si="23"/>
        <v/>
      </c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ht="12.0" customHeight="1">
      <c r="A434" s="185"/>
      <c r="B434" s="190"/>
      <c r="C434" s="191"/>
      <c r="D434" s="142"/>
      <c r="E434" s="142"/>
      <c r="F434" s="202"/>
      <c r="G434" s="212"/>
      <c r="H434" s="214"/>
      <c r="I434" s="50"/>
      <c r="J434" s="50"/>
      <c r="K434" s="49"/>
      <c r="L434" s="71"/>
      <c r="M434" s="115"/>
      <c r="N434" s="54"/>
      <c r="O434" s="54"/>
      <c r="P434" s="55" t="str">
        <f t="shared" si="22"/>
        <v/>
      </c>
      <c r="Q434" s="40" t="str">
        <f t="shared" si="23"/>
        <v/>
      </c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ht="12.0" customHeight="1">
      <c r="A435" s="185"/>
      <c r="B435" s="190"/>
      <c r="C435" s="191"/>
      <c r="D435" s="142"/>
      <c r="E435" s="142"/>
      <c r="F435" s="202"/>
      <c r="G435" s="212"/>
      <c r="H435" s="214"/>
      <c r="I435" s="50"/>
      <c r="J435" s="50"/>
      <c r="K435" s="49"/>
      <c r="L435" s="71"/>
      <c r="M435" s="115"/>
      <c r="N435" s="54"/>
      <c r="O435" s="54"/>
      <c r="P435" s="55" t="str">
        <f t="shared" si="22"/>
        <v/>
      </c>
      <c r="Q435" s="40" t="str">
        <f t="shared" si="23"/>
        <v/>
      </c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ht="12.0" customHeight="1">
      <c r="A436" s="185"/>
      <c r="B436" s="190"/>
      <c r="C436" s="191"/>
      <c r="D436" s="142"/>
      <c r="E436" s="142"/>
      <c r="F436" s="202"/>
      <c r="G436" s="212"/>
      <c r="H436" s="214"/>
      <c r="I436" s="50"/>
      <c r="J436" s="50"/>
      <c r="K436" s="49"/>
      <c r="L436" s="71"/>
      <c r="M436" s="115"/>
      <c r="N436" s="54"/>
      <c r="O436" s="54"/>
      <c r="P436" s="55" t="str">
        <f t="shared" si="22"/>
        <v/>
      </c>
      <c r="Q436" s="40" t="str">
        <f t="shared" si="23"/>
        <v/>
      </c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ht="12.0" customHeight="1">
      <c r="A437" s="185"/>
      <c r="B437" s="190"/>
      <c r="C437" s="191"/>
      <c r="D437" s="142"/>
      <c r="E437" s="142"/>
      <c r="F437" s="202"/>
      <c r="G437" s="212"/>
      <c r="H437" s="214"/>
      <c r="I437" s="50"/>
      <c r="J437" s="50"/>
      <c r="K437" s="49"/>
      <c r="L437" s="71"/>
      <c r="M437" s="115"/>
      <c r="N437" s="54"/>
      <c r="O437" s="54"/>
      <c r="P437" s="55" t="str">
        <f t="shared" si="22"/>
        <v/>
      </c>
      <c r="Q437" s="40" t="str">
        <f t="shared" si="23"/>
        <v/>
      </c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ht="12.0" customHeight="1">
      <c r="A438" s="185"/>
      <c r="B438" s="190"/>
      <c r="C438" s="191"/>
      <c r="D438" s="142"/>
      <c r="E438" s="142"/>
      <c r="F438" s="202"/>
      <c r="G438" s="212"/>
      <c r="H438" s="214"/>
      <c r="I438" s="50"/>
      <c r="J438" s="50"/>
      <c r="K438" s="49"/>
      <c r="L438" s="71"/>
      <c r="M438" s="115"/>
      <c r="N438" s="54"/>
      <c r="O438" s="54"/>
      <c r="P438" s="55" t="str">
        <f t="shared" si="22"/>
        <v/>
      </c>
      <c r="Q438" s="40" t="str">
        <f t="shared" si="23"/>
        <v/>
      </c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ht="12.0" customHeight="1">
      <c r="A439" s="185"/>
      <c r="B439" s="190"/>
      <c r="C439" s="191"/>
      <c r="D439" s="142"/>
      <c r="E439" s="142"/>
      <c r="F439" s="202"/>
      <c r="G439" s="212"/>
      <c r="H439" s="214"/>
      <c r="I439" s="50"/>
      <c r="J439" s="50"/>
      <c r="K439" s="49"/>
      <c r="L439" s="71"/>
      <c r="M439" s="115"/>
      <c r="N439" s="54"/>
      <c r="O439" s="54"/>
      <c r="P439" s="55" t="str">
        <f t="shared" si="22"/>
        <v/>
      </c>
      <c r="Q439" s="40" t="str">
        <f t="shared" si="23"/>
        <v/>
      </c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ht="12.0" customHeight="1">
      <c r="A440" s="185"/>
      <c r="B440" s="190"/>
      <c r="C440" s="191"/>
      <c r="D440" s="142"/>
      <c r="E440" s="142"/>
      <c r="F440" s="202"/>
      <c r="G440" s="212"/>
      <c r="H440" s="214"/>
      <c r="I440" s="50"/>
      <c r="J440" s="50"/>
      <c r="K440" s="49"/>
      <c r="L440" s="71"/>
      <c r="M440" s="115"/>
      <c r="N440" s="54"/>
      <c r="O440" s="54"/>
      <c r="P440" s="55" t="str">
        <f t="shared" si="22"/>
        <v/>
      </c>
      <c r="Q440" s="40" t="str">
        <f t="shared" si="23"/>
        <v/>
      </c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ht="12.0" customHeight="1">
      <c r="A441" s="185"/>
      <c r="B441" s="190"/>
      <c r="C441" s="191"/>
      <c r="D441" s="142"/>
      <c r="E441" s="142"/>
      <c r="F441" s="202"/>
      <c r="G441" s="212"/>
      <c r="H441" s="214"/>
      <c r="I441" s="50"/>
      <c r="J441" s="50"/>
      <c r="K441" s="49"/>
      <c r="L441" s="71"/>
      <c r="M441" s="115"/>
      <c r="N441" s="54"/>
      <c r="O441" s="54"/>
      <c r="P441" s="55" t="str">
        <f t="shared" si="22"/>
        <v/>
      </c>
      <c r="Q441" s="40" t="str">
        <f t="shared" si="23"/>
        <v/>
      </c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ht="12.0" customHeight="1">
      <c r="A442" s="185"/>
      <c r="B442" s="190"/>
      <c r="C442" s="191"/>
      <c r="D442" s="142"/>
      <c r="E442" s="142"/>
      <c r="F442" s="202"/>
      <c r="G442" s="212"/>
      <c r="H442" s="214"/>
      <c r="I442" s="50"/>
      <c r="J442" s="50"/>
      <c r="K442" s="49"/>
      <c r="L442" s="71"/>
      <c r="M442" s="115"/>
      <c r="N442" s="54"/>
      <c r="O442" s="54"/>
      <c r="P442" s="55" t="str">
        <f t="shared" si="22"/>
        <v/>
      </c>
      <c r="Q442" s="40" t="str">
        <f t="shared" si="23"/>
        <v/>
      </c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ht="12.0" customHeight="1">
      <c r="A443" s="185"/>
      <c r="B443" s="190"/>
      <c r="C443" s="191"/>
      <c r="D443" s="142"/>
      <c r="E443" s="142"/>
      <c r="F443" s="202"/>
      <c r="G443" s="212"/>
      <c r="H443" s="214"/>
      <c r="I443" s="50"/>
      <c r="J443" s="50"/>
      <c r="K443" s="49"/>
      <c r="L443" s="71"/>
      <c r="M443" s="115"/>
      <c r="N443" s="54"/>
      <c r="O443" s="54"/>
      <c r="P443" s="55" t="str">
        <f t="shared" si="22"/>
        <v/>
      </c>
      <c r="Q443" s="40" t="str">
        <f t="shared" si="23"/>
        <v/>
      </c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ht="12.0" customHeight="1">
      <c r="A444" s="185"/>
      <c r="B444" s="190"/>
      <c r="C444" s="191"/>
      <c r="D444" s="142"/>
      <c r="E444" s="142"/>
      <c r="F444" s="202"/>
      <c r="G444" s="212"/>
      <c r="H444" s="214"/>
      <c r="I444" s="50"/>
      <c r="J444" s="50"/>
      <c r="K444" s="49"/>
      <c r="L444" s="71"/>
      <c r="M444" s="115"/>
      <c r="N444" s="54"/>
      <c r="O444" s="54"/>
      <c r="P444" s="55" t="str">
        <f t="shared" si="22"/>
        <v/>
      </c>
      <c r="Q444" s="40" t="str">
        <f t="shared" si="23"/>
        <v/>
      </c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ht="12.0" customHeight="1">
      <c r="A445" s="185"/>
      <c r="B445" s="190"/>
      <c r="C445" s="191"/>
      <c r="D445" s="142"/>
      <c r="E445" s="142"/>
      <c r="F445" s="202"/>
      <c r="G445" s="220"/>
      <c r="H445" s="221"/>
      <c r="I445" s="44"/>
      <c r="J445" s="44"/>
      <c r="K445" s="49"/>
      <c r="L445" s="71"/>
      <c r="M445" s="115"/>
      <c r="N445" s="54"/>
      <c r="O445" s="54"/>
      <c r="P445" s="55" t="str">
        <f t="shared" si="22"/>
        <v/>
      </c>
      <c r="Q445" s="40" t="str">
        <f t="shared" si="23"/>
        <v/>
      </c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ht="12.0" customHeight="1">
      <c r="A446" s="185"/>
      <c r="B446" s="190"/>
      <c r="C446" s="191"/>
      <c r="D446" s="142"/>
      <c r="E446" s="142"/>
      <c r="F446" s="202"/>
      <c r="G446" s="212"/>
      <c r="H446" s="214"/>
      <c r="I446" s="50"/>
      <c r="J446" s="50"/>
      <c r="K446" s="49"/>
      <c r="L446" s="71"/>
      <c r="M446" s="115"/>
      <c r="N446" s="54"/>
      <c r="O446" s="54"/>
      <c r="P446" s="55" t="str">
        <f t="shared" si="22"/>
        <v/>
      </c>
      <c r="Q446" s="40" t="str">
        <f t="shared" si="23"/>
        <v/>
      </c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ht="12.0" customHeight="1">
      <c r="A447" s="185"/>
      <c r="B447" s="190"/>
      <c r="C447" s="191"/>
      <c r="D447" s="142"/>
      <c r="E447" s="142"/>
      <c r="F447" s="202"/>
      <c r="G447" s="212"/>
      <c r="H447" s="214"/>
      <c r="I447" s="50"/>
      <c r="J447" s="50"/>
      <c r="K447" s="49"/>
      <c r="L447" s="71"/>
      <c r="M447" s="115"/>
      <c r="N447" s="54"/>
      <c r="O447" s="54"/>
      <c r="P447" s="55" t="str">
        <f t="shared" si="22"/>
        <v/>
      </c>
      <c r="Q447" s="40" t="str">
        <f t="shared" si="23"/>
        <v/>
      </c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ht="12.0" customHeight="1">
      <c r="A448" s="185"/>
      <c r="B448" s="190"/>
      <c r="C448" s="191"/>
      <c r="D448" s="142"/>
      <c r="E448" s="142"/>
      <c r="F448" s="202"/>
      <c r="G448" s="212"/>
      <c r="H448" s="214"/>
      <c r="I448" s="50"/>
      <c r="J448" s="50"/>
      <c r="K448" s="49"/>
      <c r="L448" s="71"/>
      <c r="M448" s="115"/>
      <c r="N448" s="54"/>
      <c r="O448" s="54"/>
      <c r="P448" s="55" t="str">
        <f t="shared" si="22"/>
        <v/>
      </c>
      <c r="Q448" s="40" t="str">
        <f t="shared" si="23"/>
        <v/>
      </c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ht="12.0" customHeight="1">
      <c r="A449" s="185"/>
      <c r="B449" s="190"/>
      <c r="C449" s="191"/>
      <c r="D449" s="142"/>
      <c r="E449" s="142"/>
      <c r="F449" s="202"/>
      <c r="G449" s="212"/>
      <c r="H449" s="214"/>
      <c r="I449" s="50"/>
      <c r="J449" s="50"/>
      <c r="K449" s="49"/>
      <c r="L449" s="71"/>
      <c r="M449" s="115"/>
      <c r="N449" s="54"/>
      <c r="O449" s="54"/>
      <c r="P449" s="55" t="str">
        <f t="shared" si="22"/>
        <v/>
      </c>
      <c r="Q449" s="40" t="str">
        <f t="shared" si="23"/>
        <v/>
      </c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ht="12.0" customHeight="1">
      <c r="A450" s="185"/>
      <c r="B450" s="190"/>
      <c r="C450" s="191"/>
      <c r="D450" s="142"/>
      <c r="E450" s="142"/>
      <c r="F450" s="202"/>
      <c r="G450" s="212"/>
      <c r="H450" s="214"/>
      <c r="I450" s="50"/>
      <c r="J450" s="50"/>
      <c r="K450" s="49"/>
      <c r="L450" s="71"/>
      <c r="M450" s="115"/>
      <c r="N450" s="54"/>
      <c r="O450" s="54"/>
      <c r="P450" s="55" t="str">
        <f t="shared" si="22"/>
        <v/>
      </c>
      <c r="Q450" s="40" t="str">
        <f t="shared" si="23"/>
        <v/>
      </c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ht="12.0" customHeight="1">
      <c r="A451" s="185"/>
      <c r="B451" s="190"/>
      <c r="C451" s="191"/>
      <c r="D451" s="142"/>
      <c r="E451" s="142"/>
      <c r="F451" s="202"/>
      <c r="G451" s="212"/>
      <c r="H451" s="214"/>
      <c r="I451" s="50"/>
      <c r="J451" s="50"/>
      <c r="K451" s="49"/>
      <c r="L451" s="71"/>
      <c r="M451" s="115"/>
      <c r="N451" s="54"/>
      <c r="O451" s="54"/>
      <c r="P451" s="55" t="str">
        <f t="shared" si="22"/>
        <v/>
      </c>
      <c r="Q451" s="40" t="str">
        <f t="shared" si="23"/>
        <v/>
      </c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ht="12.0" customHeight="1">
      <c r="A452" s="185"/>
      <c r="B452" s="190"/>
      <c r="C452" s="191"/>
      <c r="D452" s="142"/>
      <c r="E452" s="142"/>
      <c r="F452" s="202"/>
      <c r="G452" s="212"/>
      <c r="H452" s="214"/>
      <c r="I452" s="50"/>
      <c r="J452" s="50"/>
      <c r="K452" s="49"/>
      <c r="L452" s="71"/>
      <c r="M452" s="115"/>
      <c r="N452" s="54"/>
      <c r="O452" s="54"/>
      <c r="P452" s="55" t="str">
        <f t="shared" si="22"/>
        <v/>
      </c>
      <c r="Q452" s="40" t="str">
        <f t="shared" si="23"/>
        <v/>
      </c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ht="12.0" customHeight="1">
      <c r="A453" s="185"/>
      <c r="B453" s="190"/>
      <c r="C453" s="191"/>
      <c r="D453" s="142"/>
      <c r="E453" s="142"/>
      <c r="F453" s="202"/>
      <c r="G453" s="212"/>
      <c r="H453" s="221"/>
      <c r="I453" s="44"/>
      <c r="J453" s="44"/>
      <c r="K453" s="49"/>
      <c r="L453" s="71"/>
      <c r="M453" s="115"/>
      <c r="N453" s="54"/>
      <c r="O453" s="54"/>
      <c r="P453" s="55" t="str">
        <f t="shared" si="22"/>
        <v/>
      </c>
      <c r="Q453" s="40" t="str">
        <f t="shared" si="23"/>
        <v/>
      </c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ht="12.0" customHeight="1">
      <c r="A454" s="185"/>
      <c r="B454" s="190"/>
      <c r="C454" s="191"/>
      <c r="D454" s="142"/>
      <c r="E454" s="142"/>
      <c r="F454" s="202"/>
      <c r="G454" s="212"/>
      <c r="H454" s="214"/>
      <c r="I454" s="50"/>
      <c r="J454" s="50"/>
      <c r="K454" s="49"/>
      <c r="L454" s="71"/>
      <c r="M454" s="115"/>
      <c r="N454" s="54"/>
      <c r="O454" s="54"/>
      <c r="P454" s="55" t="str">
        <f t="shared" si="22"/>
        <v/>
      </c>
      <c r="Q454" s="40" t="str">
        <f t="shared" si="23"/>
        <v/>
      </c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ht="12.0" customHeight="1">
      <c r="A455" s="185"/>
      <c r="B455" s="190"/>
      <c r="C455" s="191"/>
      <c r="D455" s="142"/>
      <c r="E455" s="142"/>
      <c r="F455" s="202"/>
      <c r="G455" s="212"/>
      <c r="H455" s="214"/>
      <c r="I455" s="50"/>
      <c r="J455" s="50"/>
      <c r="K455" s="49"/>
      <c r="L455" s="71"/>
      <c r="M455" s="115"/>
      <c r="N455" s="54"/>
      <c r="O455" s="54"/>
      <c r="P455" s="55" t="str">
        <f t="shared" si="22"/>
        <v/>
      </c>
      <c r="Q455" s="40" t="str">
        <f t="shared" si="23"/>
        <v/>
      </c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ht="12.0" customHeight="1">
      <c r="A456" s="185"/>
      <c r="B456" s="190"/>
      <c r="C456" s="191"/>
      <c r="D456" s="142"/>
      <c r="E456" s="142"/>
      <c r="F456" s="202"/>
      <c r="G456" s="212"/>
      <c r="H456" s="214"/>
      <c r="I456" s="50"/>
      <c r="J456" s="50"/>
      <c r="K456" s="49"/>
      <c r="L456" s="71"/>
      <c r="M456" s="115"/>
      <c r="N456" s="54"/>
      <c r="O456" s="54"/>
      <c r="P456" s="55" t="str">
        <f t="shared" si="22"/>
        <v/>
      </c>
      <c r="Q456" s="40" t="str">
        <f t="shared" si="23"/>
        <v/>
      </c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ht="12.0" customHeight="1">
      <c r="A457" s="185"/>
      <c r="B457" s="190"/>
      <c r="C457" s="191"/>
      <c r="D457" s="142"/>
      <c r="E457" s="142"/>
      <c r="F457" s="202"/>
      <c r="G457" s="212"/>
      <c r="H457" s="214"/>
      <c r="I457" s="50"/>
      <c r="J457" s="50"/>
      <c r="K457" s="49"/>
      <c r="L457" s="71"/>
      <c r="M457" s="115"/>
      <c r="N457" s="54"/>
      <c r="O457" s="54"/>
      <c r="P457" s="55" t="str">
        <f t="shared" si="22"/>
        <v/>
      </c>
      <c r="Q457" s="40" t="str">
        <f t="shared" si="23"/>
        <v/>
      </c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ht="12.0" customHeight="1">
      <c r="A458" s="185"/>
      <c r="B458" s="190"/>
      <c r="C458" s="191"/>
      <c r="D458" s="142"/>
      <c r="E458" s="142"/>
      <c r="F458" s="202"/>
      <c r="G458" s="212"/>
      <c r="H458" s="214"/>
      <c r="I458" s="50"/>
      <c r="J458" s="50"/>
      <c r="K458" s="49"/>
      <c r="L458" s="71"/>
      <c r="M458" s="115"/>
      <c r="N458" s="54"/>
      <c r="O458" s="54"/>
      <c r="P458" s="55" t="str">
        <f t="shared" si="22"/>
        <v/>
      </c>
      <c r="Q458" s="40" t="str">
        <f t="shared" si="23"/>
        <v/>
      </c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ht="12.0" customHeight="1">
      <c r="A459" s="185"/>
      <c r="B459" s="190"/>
      <c r="C459" s="191"/>
      <c r="D459" s="142"/>
      <c r="E459" s="142"/>
      <c r="F459" s="202"/>
      <c r="G459" s="212"/>
      <c r="H459" s="214"/>
      <c r="I459" s="50"/>
      <c r="J459" s="50"/>
      <c r="K459" s="49"/>
      <c r="L459" s="71"/>
      <c r="M459" s="115"/>
      <c r="N459" s="54"/>
      <c r="O459" s="54"/>
      <c r="P459" s="55" t="str">
        <f t="shared" si="22"/>
        <v/>
      </c>
      <c r="Q459" s="40" t="str">
        <f t="shared" si="23"/>
        <v/>
      </c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ht="12.0" customHeight="1">
      <c r="A460" s="185"/>
      <c r="B460" s="190"/>
      <c r="C460" s="191"/>
      <c r="D460" s="142"/>
      <c r="E460" s="142"/>
      <c r="F460" s="202"/>
      <c r="G460" s="212"/>
      <c r="H460" s="214"/>
      <c r="I460" s="50"/>
      <c r="J460" s="50"/>
      <c r="K460" s="49"/>
      <c r="L460" s="71"/>
      <c r="M460" s="115"/>
      <c r="N460" s="54"/>
      <c r="O460" s="54"/>
      <c r="P460" s="55" t="str">
        <f t="shared" si="22"/>
        <v/>
      </c>
      <c r="Q460" s="40" t="str">
        <f t="shared" si="23"/>
        <v/>
      </c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ht="12.0" customHeight="1">
      <c r="A461" s="185"/>
      <c r="B461" s="190"/>
      <c r="C461" s="191"/>
      <c r="D461" s="142"/>
      <c r="E461" s="142"/>
      <c r="F461" s="202"/>
      <c r="G461" s="212"/>
      <c r="H461" s="214"/>
      <c r="I461" s="50"/>
      <c r="J461" s="50"/>
      <c r="K461" s="49"/>
      <c r="L461" s="71"/>
      <c r="M461" s="115"/>
      <c r="N461" s="54"/>
      <c r="O461" s="54"/>
      <c r="P461" s="55" t="str">
        <f t="shared" si="22"/>
        <v/>
      </c>
      <c r="Q461" s="40" t="str">
        <f t="shared" si="23"/>
        <v/>
      </c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ht="12.0" customHeight="1">
      <c r="A462" s="185"/>
      <c r="B462" s="190"/>
      <c r="C462" s="191"/>
      <c r="D462" s="142"/>
      <c r="E462" s="142"/>
      <c r="F462" s="202"/>
      <c r="G462" s="212"/>
      <c r="H462" s="214"/>
      <c r="I462" s="50"/>
      <c r="J462" s="50"/>
      <c r="K462" s="49"/>
      <c r="L462" s="71"/>
      <c r="M462" s="115"/>
      <c r="N462" s="54"/>
      <c r="O462" s="54"/>
      <c r="P462" s="55" t="str">
        <f t="shared" si="22"/>
        <v/>
      </c>
      <c r="Q462" s="40" t="str">
        <f t="shared" si="23"/>
        <v/>
      </c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ht="12.0" customHeight="1">
      <c r="A463" s="185"/>
      <c r="B463" s="190"/>
      <c r="C463" s="191"/>
      <c r="D463" s="142"/>
      <c r="E463" s="142"/>
      <c r="F463" s="202"/>
      <c r="G463" s="212"/>
      <c r="H463" s="214"/>
      <c r="I463" s="50"/>
      <c r="J463" s="50"/>
      <c r="K463" s="49"/>
      <c r="L463" s="71"/>
      <c r="M463" s="115"/>
      <c r="N463" s="54"/>
      <c r="O463" s="54"/>
      <c r="P463" s="55" t="str">
        <f t="shared" si="22"/>
        <v/>
      </c>
      <c r="Q463" s="40" t="str">
        <f t="shared" si="23"/>
        <v/>
      </c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ht="12.0" customHeight="1">
      <c r="A464" s="185"/>
      <c r="B464" s="190"/>
      <c r="C464" s="191"/>
      <c r="D464" s="142"/>
      <c r="E464" s="142"/>
      <c r="F464" s="202"/>
      <c r="G464" s="212"/>
      <c r="H464" s="214"/>
      <c r="I464" s="50"/>
      <c r="J464" s="50"/>
      <c r="K464" s="49"/>
      <c r="L464" s="71"/>
      <c r="M464" s="115"/>
      <c r="N464" s="54"/>
      <c r="O464" s="54"/>
      <c r="P464" s="55" t="str">
        <f t="shared" si="22"/>
        <v/>
      </c>
      <c r="Q464" s="40" t="str">
        <f t="shared" si="23"/>
        <v/>
      </c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ht="12.0" customHeight="1">
      <c r="A465" s="185"/>
      <c r="B465" s="190"/>
      <c r="C465" s="191"/>
      <c r="D465" s="142"/>
      <c r="E465" s="142"/>
      <c r="F465" s="202"/>
      <c r="G465" s="212"/>
      <c r="H465" s="214"/>
      <c r="I465" s="50"/>
      <c r="J465" s="50"/>
      <c r="K465" s="49"/>
      <c r="L465" s="71"/>
      <c r="M465" s="115"/>
      <c r="N465" s="54"/>
      <c r="O465" s="54"/>
      <c r="P465" s="55" t="str">
        <f t="shared" si="22"/>
        <v/>
      </c>
      <c r="Q465" s="40" t="str">
        <f t="shared" si="23"/>
        <v/>
      </c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ht="12.75" customHeight="1">
      <c r="A466" s="185"/>
      <c r="B466" s="190"/>
      <c r="C466" s="191"/>
      <c r="D466" s="142"/>
      <c r="E466" s="142"/>
      <c r="F466" s="202"/>
      <c r="G466" s="212"/>
      <c r="H466" s="214"/>
      <c r="I466" s="222">
        <f>SUM(I6:I465)</f>
        <v>2974074</v>
      </c>
      <c r="J466" s="142"/>
      <c r="K466" s="49"/>
      <c r="L466" s="71"/>
      <c r="M466" s="115"/>
      <c r="N466" s="54"/>
      <c r="O466" s="54"/>
      <c r="P466" s="55" t="str">
        <f t="shared" si="22"/>
        <v/>
      </c>
      <c r="Q466" s="40" t="str">
        <f t="shared" si="23"/>
        <v/>
      </c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ht="12.0" customHeight="1">
      <c r="A467" s="185"/>
      <c r="B467" s="190"/>
      <c r="C467" s="191"/>
      <c r="D467" s="142"/>
      <c r="E467" s="142"/>
      <c r="F467" s="202"/>
      <c r="G467" s="212"/>
      <c r="H467" s="214"/>
      <c r="I467" s="142"/>
      <c r="J467" s="142"/>
      <c r="K467" s="142"/>
      <c r="L467" s="71"/>
      <c r="M467" s="115"/>
      <c r="N467" s="54"/>
      <c r="O467" s="54"/>
      <c r="P467" s="55" t="str">
        <f t="shared" si="22"/>
        <v/>
      </c>
      <c r="Q467" s="40" t="str">
        <f t="shared" si="23"/>
        <v/>
      </c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ht="12.0" customHeight="1">
      <c r="A468" s="185"/>
      <c r="B468" s="190"/>
      <c r="C468" s="191"/>
      <c r="D468" s="142"/>
      <c r="E468" s="142"/>
      <c r="F468" s="202"/>
      <c r="G468" s="212"/>
      <c r="H468" s="223"/>
      <c r="I468" s="224"/>
      <c r="J468" s="225"/>
      <c r="K468" s="226"/>
      <c r="L468" s="71"/>
      <c r="M468" s="115"/>
      <c r="N468" s="54"/>
      <c r="O468" s="54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ht="12.0" customHeight="1">
      <c r="A469" s="185"/>
      <c r="B469" s="190"/>
      <c r="C469" s="191"/>
      <c r="D469" s="142"/>
      <c r="E469" s="142"/>
      <c r="F469" s="202"/>
      <c r="G469" s="214"/>
      <c r="H469" s="214"/>
      <c r="I469" s="142"/>
      <c r="J469" s="142"/>
      <c r="K469" s="142"/>
      <c r="L469" s="71"/>
      <c r="M469" s="115">
        <f>SUM(M6:M466)</f>
        <v>0</v>
      </c>
      <c r="N469" s="226"/>
      <c r="O469" s="54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ht="12.0" customHeight="1">
      <c r="A470" s="185"/>
      <c r="B470" s="190"/>
      <c r="C470" s="191"/>
      <c r="D470" s="142"/>
      <c r="E470" s="142"/>
      <c r="F470" s="202"/>
      <c r="G470" s="57"/>
      <c r="H470" s="227">
        <f>E152-I466-L471</f>
        <v>340791.3</v>
      </c>
      <c r="I470" s="142"/>
      <c r="J470" s="142"/>
      <c r="K470" s="142"/>
      <c r="L470" s="71"/>
      <c r="M470" s="142"/>
      <c r="N470" s="54"/>
      <c r="O470" s="54"/>
      <c r="P470" s="228">
        <f>SUM(P6:P469)</f>
        <v>275000</v>
      </c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ht="12.0" customHeight="1">
      <c r="A471" s="185"/>
      <c r="B471" s="190"/>
      <c r="C471" s="191"/>
      <c r="D471" s="142"/>
      <c r="E471" s="142"/>
      <c r="F471" s="202"/>
      <c r="G471" s="229"/>
      <c r="H471" s="214"/>
      <c r="I471" s="142"/>
      <c r="J471" s="142"/>
      <c r="K471" s="142"/>
      <c r="L471" s="71">
        <f>SUM(L6:L468)</f>
        <v>0</v>
      </c>
      <c r="M471" s="142"/>
      <c r="N471" s="54"/>
      <c r="O471" s="54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ht="12.0" customHeight="1">
      <c r="A472" s="185"/>
      <c r="B472" s="190"/>
      <c r="C472" s="191"/>
      <c r="D472" s="142"/>
      <c r="E472" s="142"/>
      <c r="F472" s="202"/>
      <c r="G472" s="57"/>
      <c r="H472" s="214"/>
      <c r="I472" s="142"/>
      <c r="J472" s="142"/>
      <c r="K472" s="142"/>
      <c r="L472" s="226"/>
      <c r="M472" s="142"/>
      <c r="N472" s="54"/>
      <c r="O472" s="54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ht="12.0" customHeight="1">
      <c r="A473" s="185"/>
      <c r="B473" s="190"/>
      <c r="C473" s="191"/>
      <c r="D473" s="142"/>
      <c r="E473" s="142"/>
      <c r="F473" s="202"/>
      <c r="G473" s="57"/>
      <c r="H473" s="214"/>
      <c r="I473" s="142"/>
      <c r="J473" s="142"/>
      <c r="K473" s="142"/>
      <c r="L473" s="226"/>
      <c r="M473" s="142"/>
      <c r="N473" s="54"/>
      <c r="O473" s="54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ht="12.0" customHeight="1">
      <c r="A474" s="185"/>
      <c r="B474" s="190"/>
      <c r="C474" s="191"/>
      <c r="D474" s="142"/>
      <c r="E474" s="142"/>
      <c r="F474" s="202"/>
      <c r="G474" s="57"/>
      <c r="H474" s="214"/>
      <c r="I474" s="142"/>
      <c r="J474" s="142"/>
      <c r="K474" s="142"/>
      <c r="L474" s="226"/>
      <c r="M474" s="142"/>
      <c r="N474" s="54"/>
      <c r="O474" s="54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ht="12.0" customHeight="1">
      <c r="A475" s="185"/>
      <c r="B475" s="190"/>
      <c r="C475" s="191"/>
      <c r="D475" s="142"/>
      <c r="E475" s="142"/>
      <c r="F475" s="202"/>
      <c r="G475" s="57"/>
      <c r="H475" s="214"/>
      <c r="I475" s="142"/>
      <c r="J475" s="142"/>
      <c r="K475" s="142"/>
      <c r="L475" s="226"/>
      <c r="M475" s="142"/>
      <c r="N475" s="54"/>
      <c r="O475" s="54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ht="12.0" customHeight="1">
      <c r="A476" s="185"/>
      <c r="B476" s="190"/>
      <c r="C476" s="191"/>
      <c r="D476" s="142"/>
      <c r="E476" s="142"/>
      <c r="F476" s="202"/>
      <c r="G476" s="57"/>
      <c r="H476" s="214"/>
      <c r="I476" s="142"/>
      <c r="J476" s="142"/>
      <c r="K476" s="142"/>
      <c r="L476" s="54"/>
      <c r="M476" s="142"/>
      <c r="N476" s="54"/>
      <c r="O476" s="54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ht="12.0" customHeight="1">
      <c r="A477" s="185"/>
      <c r="B477" s="190"/>
      <c r="C477" s="191"/>
      <c r="D477" s="142"/>
      <c r="E477" s="142"/>
      <c r="F477" s="202"/>
      <c r="G477" s="57"/>
      <c r="H477" s="214"/>
      <c r="I477" s="142"/>
      <c r="J477" s="142"/>
      <c r="K477" s="142"/>
      <c r="L477" s="54"/>
      <c r="M477" s="142"/>
      <c r="N477" s="54"/>
      <c r="O477" s="54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ht="12.0" customHeight="1">
      <c r="A478" s="185"/>
      <c r="B478" s="190"/>
      <c r="C478" s="191"/>
      <c r="D478" s="142"/>
      <c r="E478" s="142"/>
      <c r="F478" s="202"/>
      <c r="G478" s="57"/>
      <c r="H478" s="214"/>
      <c r="I478" s="142"/>
      <c r="J478" s="142"/>
      <c r="K478" s="142"/>
      <c r="L478" s="54"/>
      <c r="M478" s="142"/>
      <c r="N478" s="54"/>
      <c r="O478" s="54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ht="12.0" customHeight="1">
      <c r="A479" s="185"/>
      <c r="B479" s="190"/>
      <c r="C479" s="191"/>
      <c r="D479" s="142"/>
      <c r="E479" s="142"/>
      <c r="F479" s="202"/>
      <c r="G479" s="57"/>
      <c r="H479" s="214"/>
      <c r="I479" s="142"/>
      <c r="J479" s="142"/>
      <c r="K479" s="142"/>
      <c r="L479" s="54"/>
      <c r="M479" s="142"/>
      <c r="N479" s="54"/>
      <c r="O479" s="54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ht="12.0" customHeight="1">
      <c r="A480" s="185"/>
      <c r="B480" s="190"/>
      <c r="C480" s="191"/>
      <c r="D480" s="142"/>
      <c r="E480" s="142"/>
      <c r="F480" s="202"/>
      <c r="G480" s="57"/>
      <c r="H480" s="214"/>
      <c r="I480" s="142"/>
      <c r="J480" s="142"/>
      <c r="K480" s="142"/>
      <c r="L480" s="54"/>
      <c r="M480" s="142"/>
      <c r="N480" s="54"/>
      <c r="O480" s="54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ht="12.0" customHeight="1">
      <c r="A481" s="185"/>
      <c r="B481" s="190"/>
      <c r="C481" s="191"/>
      <c r="D481" s="142"/>
      <c r="E481" s="142"/>
      <c r="F481" s="202"/>
      <c r="G481" s="57"/>
      <c r="H481" s="214"/>
      <c r="I481" s="142"/>
      <c r="J481" s="142"/>
      <c r="K481" s="142"/>
      <c r="L481" s="54"/>
      <c r="M481" s="142"/>
      <c r="N481" s="54"/>
      <c r="O481" s="54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ht="12.0" customHeight="1">
      <c r="A482" s="185"/>
      <c r="B482" s="190"/>
      <c r="C482" s="191"/>
      <c r="D482" s="142"/>
      <c r="E482" s="142"/>
      <c r="F482" s="202"/>
      <c r="G482" s="57"/>
      <c r="H482" s="214"/>
      <c r="I482" s="142"/>
      <c r="J482" s="142"/>
      <c r="K482" s="142"/>
      <c r="L482" s="54"/>
      <c r="M482" s="142"/>
      <c r="N482" s="54"/>
      <c r="O482" s="54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ht="12.0" customHeight="1">
      <c r="A483" s="185"/>
      <c r="B483" s="190"/>
      <c r="C483" s="191"/>
      <c r="D483" s="142"/>
      <c r="E483" s="142"/>
      <c r="F483" s="202"/>
      <c r="G483" s="57"/>
      <c r="H483" s="214"/>
      <c r="I483" s="142"/>
      <c r="J483" s="142"/>
      <c r="K483" s="142"/>
      <c r="L483" s="54"/>
      <c r="M483" s="142"/>
      <c r="N483" s="54"/>
      <c r="O483" s="54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ht="12.0" customHeight="1">
      <c r="A484" s="185"/>
      <c r="B484" s="190"/>
      <c r="C484" s="191"/>
      <c r="D484" s="142"/>
      <c r="E484" s="142"/>
      <c r="F484" s="202"/>
      <c r="G484" s="57"/>
      <c r="H484" s="214"/>
      <c r="I484" s="142"/>
      <c r="J484" s="142"/>
      <c r="K484" s="142"/>
      <c r="L484" s="54"/>
      <c r="M484" s="142"/>
      <c r="N484" s="54"/>
      <c r="O484" s="54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ht="12.0" customHeight="1">
      <c r="A485" s="185"/>
      <c r="B485" s="190"/>
      <c r="C485" s="191"/>
      <c r="D485" s="142"/>
      <c r="E485" s="142"/>
      <c r="F485" s="202"/>
      <c r="G485" s="57"/>
      <c r="H485" s="214"/>
      <c r="I485" s="142"/>
      <c r="J485" s="142"/>
      <c r="K485" s="142"/>
      <c r="L485" s="54"/>
      <c r="M485" s="142"/>
      <c r="N485" s="54"/>
      <c r="O485" s="54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ht="12.0" customHeight="1">
      <c r="A486" s="185"/>
      <c r="B486" s="190"/>
      <c r="C486" s="191"/>
      <c r="D486" s="142"/>
      <c r="E486" s="142"/>
      <c r="F486" s="202"/>
      <c r="G486" s="57"/>
      <c r="H486" s="214"/>
      <c r="I486" s="142"/>
      <c r="J486" s="142"/>
      <c r="K486" s="142"/>
      <c r="L486" s="54"/>
      <c r="M486" s="142"/>
      <c r="N486" s="54"/>
      <c r="O486" s="54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ht="12.0" customHeight="1">
      <c r="A487" s="185"/>
      <c r="B487" s="190"/>
      <c r="C487" s="191"/>
      <c r="D487" s="142"/>
      <c r="E487" s="142"/>
      <c r="F487" s="202"/>
      <c r="G487" s="57"/>
      <c r="H487" s="214"/>
      <c r="I487" s="142"/>
      <c r="J487" s="142"/>
      <c r="K487" s="142"/>
      <c r="L487" s="54"/>
      <c r="M487" s="142"/>
      <c r="N487" s="54"/>
      <c r="O487" s="54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ht="12.0" customHeight="1">
      <c r="A488" s="185"/>
      <c r="B488" s="190"/>
      <c r="C488" s="191"/>
      <c r="D488" s="142"/>
      <c r="E488" s="142"/>
      <c r="F488" s="202"/>
      <c r="G488" s="57"/>
      <c r="H488" s="214"/>
      <c r="I488" s="142"/>
      <c r="J488" s="142"/>
      <c r="K488" s="142"/>
      <c r="L488" s="54"/>
      <c r="M488" s="142"/>
      <c r="N488" s="54"/>
      <c r="O488" s="54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ht="12.0" customHeight="1">
      <c r="A489" s="185"/>
      <c r="B489" s="190"/>
      <c r="C489" s="191"/>
      <c r="D489" s="142"/>
      <c r="E489" s="142"/>
      <c r="F489" s="202"/>
      <c r="G489" s="57"/>
      <c r="H489" s="214"/>
      <c r="I489" s="142"/>
      <c r="J489" s="142"/>
      <c r="K489" s="142"/>
      <c r="L489" s="54"/>
      <c r="M489" s="142"/>
      <c r="N489" s="54"/>
      <c r="O489" s="54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ht="12.0" customHeight="1">
      <c r="A490" s="185"/>
      <c r="B490" s="190"/>
      <c r="C490" s="191"/>
      <c r="D490" s="142"/>
      <c r="E490" s="142"/>
      <c r="F490" s="202"/>
      <c r="G490" s="57"/>
      <c r="H490" s="214"/>
      <c r="I490" s="142"/>
      <c r="J490" s="142"/>
      <c r="K490" s="142"/>
      <c r="L490" s="54"/>
      <c r="M490" s="142"/>
      <c r="N490" s="54"/>
      <c r="O490" s="54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ht="12.0" customHeight="1">
      <c r="A491" s="185"/>
      <c r="B491" s="190"/>
      <c r="C491" s="191"/>
      <c r="D491" s="142"/>
      <c r="E491" s="142"/>
      <c r="F491" s="202"/>
      <c r="G491" s="57"/>
      <c r="H491" s="214"/>
      <c r="I491" s="142"/>
      <c r="J491" s="142"/>
      <c r="K491" s="142"/>
      <c r="L491" s="54"/>
      <c r="M491" s="142"/>
      <c r="N491" s="54"/>
      <c r="O491" s="54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ht="12.0" customHeight="1">
      <c r="A492" s="185"/>
      <c r="B492" s="190"/>
      <c r="C492" s="191"/>
      <c r="D492" s="142"/>
      <c r="E492" s="142"/>
      <c r="F492" s="202"/>
      <c r="G492" s="57"/>
      <c r="H492" s="214"/>
      <c r="I492" s="142"/>
      <c r="J492" s="142"/>
      <c r="K492" s="142"/>
      <c r="L492" s="54"/>
      <c r="M492" s="142"/>
      <c r="N492" s="54"/>
      <c r="O492" s="54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ht="12.0" customHeight="1">
      <c r="A493" s="185"/>
      <c r="B493" s="190"/>
      <c r="C493" s="191"/>
      <c r="D493" s="142"/>
      <c r="E493" s="142"/>
      <c r="F493" s="202"/>
      <c r="G493" s="57"/>
      <c r="H493" s="214"/>
      <c r="I493" s="142"/>
      <c r="J493" s="142"/>
      <c r="K493" s="142"/>
      <c r="L493" s="54"/>
      <c r="M493" s="142"/>
      <c r="N493" s="54"/>
      <c r="O493" s="54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ht="12.0" customHeight="1">
      <c r="A494" s="185"/>
      <c r="B494" s="190"/>
      <c r="C494" s="191"/>
      <c r="D494" s="142"/>
      <c r="E494" s="142"/>
      <c r="F494" s="202"/>
      <c r="G494" s="57"/>
      <c r="H494" s="214"/>
      <c r="I494" s="142"/>
      <c r="J494" s="142"/>
      <c r="K494" s="142"/>
      <c r="L494" s="54"/>
      <c r="M494" s="142"/>
      <c r="N494" s="54"/>
      <c r="O494" s="54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ht="12.0" customHeight="1">
      <c r="A495" s="185"/>
      <c r="B495" s="190"/>
      <c r="C495" s="191"/>
      <c r="D495" s="142"/>
      <c r="E495" s="142"/>
      <c r="F495" s="202"/>
      <c r="G495" s="57"/>
      <c r="H495" s="214"/>
      <c r="I495" s="142"/>
      <c r="J495" s="142"/>
      <c r="K495" s="142"/>
      <c r="L495" s="54"/>
      <c r="M495" s="142"/>
      <c r="N495" s="54"/>
      <c r="O495" s="54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ht="12.0" customHeight="1">
      <c r="A496" s="185"/>
      <c r="B496" s="190"/>
      <c r="C496" s="191"/>
      <c r="D496" s="142"/>
      <c r="E496" s="142"/>
      <c r="F496" s="202"/>
      <c r="G496" s="57"/>
      <c r="H496" s="214"/>
      <c r="I496" s="142"/>
      <c r="J496" s="142"/>
      <c r="K496" s="142"/>
      <c r="L496" s="54"/>
      <c r="M496" s="142"/>
      <c r="N496" s="54"/>
      <c r="O496" s="54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ht="12.0" customHeight="1">
      <c r="A497" s="185"/>
      <c r="B497" s="190"/>
      <c r="C497" s="191"/>
      <c r="D497" s="142"/>
      <c r="E497" s="142"/>
      <c r="F497" s="202"/>
      <c r="G497" s="57"/>
      <c r="H497" s="214"/>
      <c r="I497" s="142"/>
      <c r="J497" s="142"/>
      <c r="K497" s="142"/>
      <c r="L497" s="54"/>
      <c r="M497" s="142"/>
      <c r="N497" s="54"/>
      <c r="O497" s="54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ht="12.0" customHeight="1">
      <c r="A498" s="185"/>
      <c r="B498" s="190"/>
      <c r="C498" s="191"/>
      <c r="D498" s="142"/>
      <c r="E498" s="142"/>
      <c r="F498" s="202"/>
      <c r="G498" s="57"/>
      <c r="H498" s="214"/>
      <c r="I498" s="142"/>
      <c r="J498" s="142"/>
      <c r="K498" s="142"/>
      <c r="L498" s="54"/>
      <c r="M498" s="142"/>
      <c r="N498" s="54"/>
      <c r="O498" s="54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ht="12.0" customHeight="1">
      <c r="A499" s="185"/>
      <c r="B499" s="190"/>
      <c r="C499" s="191"/>
      <c r="D499" s="142"/>
      <c r="E499" s="142"/>
      <c r="F499" s="202"/>
      <c r="G499" s="57"/>
      <c r="H499" s="214"/>
      <c r="I499" s="142"/>
      <c r="J499" s="142"/>
      <c r="K499" s="142"/>
      <c r="L499" s="54"/>
      <c r="M499" s="142"/>
      <c r="N499" s="54"/>
      <c r="O499" s="54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ht="12.0" customHeight="1">
      <c r="A500" s="185"/>
      <c r="B500" s="190"/>
      <c r="C500" s="191"/>
      <c r="D500" s="142"/>
      <c r="E500" s="142"/>
      <c r="F500" s="202"/>
      <c r="G500" s="57"/>
      <c r="H500" s="214"/>
      <c r="I500" s="142"/>
      <c r="J500" s="142"/>
      <c r="K500" s="142"/>
      <c r="L500" s="54"/>
      <c r="M500" s="142"/>
      <c r="N500" s="54"/>
      <c r="O500" s="54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ht="12.0" customHeight="1">
      <c r="A501" s="185"/>
      <c r="B501" s="190"/>
      <c r="C501" s="191"/>
      <c r="D501" s="142"/>
      <c r="E501" s="142"/>
      <c r="F501" s="202"/>
      <c r="G501" s="57"/>
      <c r="H501" s="214"/>
      <c r="I501" s="142"/>
      <c r="J501" s="142"/>
      <c r="K501" s="142"/>
      <c r="L501" s="54"/>
      <c r="M501" s="142"/>
      <c r="N501" s="54"/>
      <c r="O501" s="54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ht="12.0" customHeight="1">
      <c r="A502" s="185"/>
      <c r="B502" s="190"/>
      <c r="C502" s="191"/>
      <c r="D502" s="142"/>
      <c r="E502" s="142"/>
      <c r="F502" s="202"/>
      <c r="G502" s="57"/>
      <c r="H502" s="214"/>
      <c r="I502" s="142"/>
      <c r="J502" s="142"/>
      <c r="K502" s="142"/>
      <c r="L502" s="54"/>
      <c r="M502" s="142"/>
      <c r="N502" s="54"/>
      <c r="O502" s="54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ht="12.0" customHeight="1">
      <c r="A503" s="185"/>
      <c r="B503" s="190"/>
      <c r="C503" s="191"/>
      <c r="D503" s="142"/>
      <c r="E503" s="142"/>
      <c r="F503" s="202"/>
      <c r="G503" s="57"/>
      <c r="H503" s="214"/>
      <c r="I503" s="142"/>
      <c r="J503" s="142"/>
      <c r="K503" s="142"/>
      <c r="L503" s="54"/>
      <c r="M503" s="142"/>
      <c r="N503" s="54"/>
      <c r="O503" s="54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ht="12.0" customHeight="1">
      <c r="A504" s="185"/>
      <c r="B504" s="190"/>
      <c r="C504" s="191"/>
      <c r="D504" s="142"/>
      <c r="E504" s="142"/>
      <c r="F504" s="202"/>
      <c r="G504" s="57"/>
      <c r="H504" s="214"/>
      <c r="I504" s="142"/>
      <c r="J504" s="142"/>
      <c r="K504" s="142"/>
      <c r="L504" s="54"/>
      <c r="M504" s="142"/>
      <c r="N504" s="54"/>
      <c r="O504" s="54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ht="12.0" customHeight="1">
      <c r="A505" s="185"/>
      <c r="B505" s="190"/>
      <c r="C505" s="191"/>
      <c r="D505" s="142"/>
      <c r="E505" s="142"/>
      <c r="F505" s="202"/>
      <c r="G505" s="57"/>
      <c r="H505" s="214"/>
      <c r="I505" s="142"/>
      <c r="J505" s="142"/>
      <c r="K505" s="142"/>
      <c r="L505" s="54"/>
      <c r="M505" s="142"/>
      <c r="N505" s="54"/>
      <c r="O505" s="54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ht="12.0" customHeight="1">
      <c r="A506" s="185"/>
      <c r="B506" s="190"/>
      <c r="C506" s="191"/>
      <c r="D506" s="142"/>
      <c r="E506" s="142"/>
      <c r="F506" s="202"/>
      <c r="G506" s="57"/>
      <c r="H506" s="214"/>
      <c r="I506" s="142"/>
      <c r="J506" s="142"/>
      <c r="K506" s="142"/>
      <c r="L506" s="54"/>
      <c r="M506" s="142"/>
      <c r="N506" s="54"/>
      <c r="O506" s="54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ht="12.0" customHeight="1">
      <c r="A507" s="185"/>
      <c r="B507" s="190"/>
      <c r="C507" s="191"/>
      <c r="D507" s="142"/>
      <c r="E507" s="142"/>
      <c r="F507" s="202"/>
      <c r="G507" s="57"/>
      <c r="H507" s="214"/>
      <c r="I507" s="142"/>
      <c r="J507" s="142"/>
      <c r="K507" s="142"/>
      <c r="L507" s="54"/>
      <c r="M507" s="142"/>
      <c r="N507" s="54"/>
      <c r="O507" s="54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ht="12.0" customHeight="1">
      <c r="A508" s="185"/>
      <c r="B508" s="190"/>
      <c r="C508" s="191"/>
      <c r="D508" s="142"/>
      <c r="E508" s="142"/>
      <c r="F508" s="202"/>
      <c r="G508" s="57"/>
      <c r="H508" s="214"/>
      <c r="I508" s="142"/>
      <c r="J508" s="142"/>
      <c r="K508" s="142"/>
      <c r="L508" s="54"/>
      <c r="M508" s="142"/>
      <c r="N508" s="54"/>
      <c r="O508" s="54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ht="12.0" customHeight="1">
      <c r="A509" s="185"/>
      <c r="B509" s="190"/>
      <c r="C509" s="191"/>
      <c r="D509" s="142"/>
      <c r="E509" s="142"/>
      <c r="F509" s="202"/>
      <c r="G509" s="57"/>
      <c r="H509" s="214"/>
      <c r="I509" s="142"/>
      <c r="J509" s="142"/>
      <c r="K509" s="142"/>
      <c r="L509" s="54"/>
      <c r="M509" s="142"/>
      <c r="N509" s="54"/>
      <c r="O509" s="54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ht="12.0" customHeight="1">
      <c r="A510" s="185"/>
      <c r="B510" s="190"/>
      <c r="C510" s="191"/>
      <c r="D510" s="142"/>
      <c r="E510" s="142"/>
      <c r="F510" s="202"/>
      <c r="G510" s="57"/>
      <c r="H510" s="214"/>
      <c r="I510" s="142"/>
      <c r="J510" s="142"/>
      <c r="K510" s="142"/>
      <c r="L510" s="54"/>
      <c r="M510" s="142"/>
      <c r="N510" s="54"/>
      <c r="O510" s="54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ht="12.0" customHeight="1">
      <c r="A511" s="185"/>
      <c r="B511" s="190"/>
      <c r="C511" s="191"/>
      <c r="D511" s="142"/>
      <c r="E511" s="142"/>
      <c r="F511" s="202"/>
      <c r="G511" s="57"/>
      <c r="H511" s="214"/>
      <c r="I511" s="142"/>
      <c r="J511" s="142"/>
      <c r="K511" s="142"/>
      <c r="L511" s="54"/>
      <c r="M511" s="142"/>
      <c r="N511" s="54"/>
      <c r="O511" s="54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ht="12.0" customHeight="1">
      <c r="A512" s="185"/>
      <c r="B512" s="190"/>
      <c r="C512" s="191"/>
      <c r="D512" s="142"/>
      <c r="E512" s="142"/>
      <c r="F512" s="202"/>
      <c r="G512" s="57"/>
      <c r="H512" s="214"/>
      <c r="I512" s="142"/>
      <c r="J512" s="142"/>
      <c r="K512" s="142"/>
      <c r="L512" s="54"/>
      <c r="M512" s="142"/>
      <c r="N512" s="54"/>
      <c r="O512" s="54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ht="12.0" customHeight="1">
      <c r="A513" s="185"/>
      <c r="B513" s="190"/>
      <c r="C513" s="191"/>
      <c r="D513" s="142"/>
      <c r="E513" s="142"/>
      <c r="F513" s="202"/>
      <c r="G513" s="57"/>
      <c r="H513" s="214"/>
      <c r="I513" s="142"/>
      <c r="J513" s="142"/>
      <c r="K513" s="142"/>
      <c r="L513" s="54"/>
      <c r="M513" s="142"/>
      <c r="N513" s="54"/>
      <c r="O513" s="54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ht="12.0" customHeight="1">
      <c r="A514" s="185"/>
      <c r="B514" s="190"/>
      <c r="C514" s="191"/>
      <c r="D514" s="142"/>
      <c r="E514" s="142"/>
      <c r="F514" s="202"/>
      <c r="G514" s="57"/>
      <c r="H514" s="214"/>
      <c r="I514" s="142"/>
      <c r="J514" s="142"/>
      <c r="K514" s="142"/>
      <c r="L514" s="54"/>
      <c r="M514" s="142"/>
      <c r="N514" s="54"/>
      <c r="O514" s="54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ht="12.0" customHeight="1">
      <c r="A515" s="185"/>
      <c r="B515" s="190"/>
      <c r="C515" s="191"/>
      <c r="D515" s="142"/>
      <c r="E515" s="142"/>
      <c r="F515" s="202"/>
      <c r="G515" s="57"/>
      <c r="H515" s="214"/>
      <c r="I515" s="142"/>
      <c r="J515" s="142"/>
      <c r="K515" s="142"/>
      <c r="L515" s="54"/>
      <c r="M515" s="142"/>
      <c r="N515" s="54"/>
      <c r="O515" s="54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ht="12.0" customHeight="1">
      <c r="A516" s="185"/>
      <c r="B516" s="190"/>
      <c r="C516" s="191"/>
      <c r="D516" s="142"/>
      <c r="E516" s="142"/>
      <c r="F516" s="202"/>
      <c r="G516" s="57"/>
      <c r="H516" s="214"/>
      <c r="I516" s="142"/>
      <c r="J516" s="142"/>
      <c r="K516" s="142"/>
      <c r="L516" s="54"/>
      <c r="M516" s="142"/>
      <c r="N516" s="54"/>
      <c r="O516" s="54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ht="12.0" customHeight="1">
      <c r="A517" s="185"/>
      <c r="B517" s="190"/>
      <c r="C517" s="191"/>
      <c r="D517" s="142"/>
      <c r="E517" s="142"/>
      <c r="F517" s="202"/>
      <c r="G517" s="57"/>
      <c r="H517" s="214"/>
      <c r="I517" s="142"/>
      <c r="J517" s="142"/>
      <c r="K517" s="142"/>
      <c r="L517" s="54"/>
      <c r="M517" s="142"/>
      <c r="N517" s="54"/>
      <c r="O517" s="54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ht="12.0" customHeight="1">
      <c r="A518" s="185"/>
      <c r="B518" s="190"/>
      <c r="C518" s="191"/>
      <c r="D518" s="142"/>
      <c r="E518" s="142"/>
      <c r="F518" s="202"/>
      <c r="G518" s="57"/>
      <c r="H518" s="214"/>
      <c r="I518" s="142"/>
      <c r="J518" s="142"/>
      <c r="K518" s="142"/>
      <c r="L518" s="54"/>
      <c r="M518" s="142"/>
      <c r="N518" s="54"/>
      <c r="O518" s="54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ht="12.0" customHeight="1">
      <c r="A519" s="185"/>
      <c r="B519" s="190"/>
      <c r="C519" s="191"/>
      <c r="D519" s="142"/>
      <c r="E519" s="142"/>
      <c r="F519" s="202"/>
      <c r="G519" s="57"/>
      <c r="H519" s="214"/>
      <c r="I519" s="142"/>
      <c r="J519" s="142"/>
      <c r="K519" s="142"/>
      <c r="L519" s="54"/>
      <c r="M519" s="142"/>
      <c r="N519" s="54"/>
      <c r="O519" s="54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ht="12.0" customHeight="1">
      <c r="A520" s="185"/>
      <c r="B520" s="190"/>
      <c r="C520" s="191"/>
      <c r="D520" s="142"/>
      <c r="E520" s="142"/>
      <c r="F520" s="202"/>
      <c r="G520" s="57"/>
      <c r="H520" s="214"/>
      <c r="I520" s="142"/>
      <c r="J520" s="142"/>
      <c r="K520" s="142"/>
      <c r="L520" s="54"/>
      <c r="M520" s="142"/>
      <c r="N520" s="54"/>
      <c r="O520" s="54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ht="12.0" customHeight="1">
      <c r="A521" s="185"/>
      <c r="B521" s="190"/>
      <c r="C521" s="191"/>
      <c r="D521" s="142"/>
      <c r="E521" s="142"/>
      <c r="F521" s="202"/>
      <c r="G521" s="57"/>
      <c r="H521" s="214"/>
      <c r="I521" s="142"/>
      <c r="J521" s="142"/>
      <c r="K521" s="142"/>
      <c r="L521" s="54"/>
      <c r="M521" s="142"/>
      <c r="N521" s="54"/>
      <c r="O521" s="54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ht="12.0" customHeight="1">
      <c r="A522" s="185"/>
      <c r="B522" s="190"/>
      <c r="C522" s="191"/>
      <c r="D522" s="142"/>
      <c r="E522" s="142"/>
      <c r="F522" s="202"/>
      <c r="G522" s="57"/>
      <c r="H522" s="214"/>
      <c r="I522" s="142"/>
      <c r="J522" s="142"/>
      <c r="K522" s="142"/>
      <c r="L522" s="54"/>
      <c r="M522" s="142"/>
      <c r="N522" s="54"/>
      <c r="O522" s="54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ht="12.0" customHeight="1">
      <c r="A523" s="185"/>
      <c r="B523" s="190"/>
      <c r="C523" s="191"/>
      <c r="D523" s="142"/>
      <c r="E523" s="142"/>
      <c r="F523" s="202"/>
      <c r="G523" s="57"/>
      <c r="H523" s="214"/>
      <c r="I523" s="142"/>
      <c r="J523" s="142"/>
      <c r="K523" s="142"/>
      <c r="L523" s="54"/>
      <c r="M523" s="142"/>
      <c r="N523" s="54"/>
      <c r="O523" s="54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ht="12.0" customHeight="1">
      <c r="A524" s="185"/>
      <c r="B524" s="190"/>
      <c r="C524" s="191"/>
      <c r="D524" s="142"/>
      <c r="E524" s="142"/>
      <c r="F524" s="202"/>
      <c r="G524" s="57"/>
      <c r="H524" s="214"/>
      <c r="I524" s="142"/>
      <c r="J524" s="142"/>
      <c r="K524" s="142"/>
      <c r="L524" s="54"/>
      <c r="M524" s="142"/>
      <c r="N524" s="54"/>
      <c r="O524" s="54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ht="12.0" customHeight="1">
      <c r="A525" s="185"/>
      <c r="B525" s="190"/>
      <c r="C525" s="191"/>
      <c r="D525" s="142"/>
      <c r="E525" s="142"/>
      <c r="F525" s="202"/>
      <c r="G525" s="57"/>
      <c r="H525" s="214"/>
      <c r="I525" s="142"/>
      <c r="J525" s="142"/>
      <c r="K525" s="142"/>
      <c r="L525" s="54"/>
      <c r="M525" s="142"/>
      <c r="N525" s="54"/>
      <c r="O525" s="54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ht="12.0" customHeight="1">
      <c r="A526" s="185"/>
      <c r="B526" s="190"/>
      <c r="C526" s="191"/>
      <c r="D526" s="142"/>
      <c r="E526" s="142"/>
      <c r="F526" s="202"/>
      <c r="G526" s="57"/>
      <c r="H526" s="214"/>
      <c r="I526" s="142"/>
      <c r="J526" s="142"/>
      <c r="K526" s="142"/>
      <c r="L526" s="54"/>
      <c r="M526" s="142"/>
      <c r="N526" s="54"/>
      <c r="O526" s="54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ht="12.0" customHeight="1">
      <c r="A527" s="185"/>
      <c r="B527" s="190"/>
      <c r="C527" s="191"/>
      <c r="D527" s="142"/>
      <c r="E527" s="142"/>
      <c r="F527" s="202"/>
      <c r="G527" s="57"/>
      <c r="H527" s="214"/>
      <c r="I527" s="142"/>
      <c r="J527" s="142"/>
      <c r="K527" s="142"/>
      <c r="L527" s="54"/>
      <c r="M527" s="142"/>
      <c r="N527" s="54"/>
      <c r="O527" s="54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ht="12.0" customHeight="1">
      <c r="A528" s="185"/>
      <c r="B528" s="190"/>
      <c r="C528" s="191"/>
      <c r="D528" s="142"/>
      <c r="E528" s="142"/>
      <c r="F528" s="202"/>
      <c r="G528" s="57"/>
      <c r="H528" s="214"/>
      <c r="I528" s="142"/>
      <c r="J528" s="142"/>
      <c r="K528" s="142"/>
      <c r="L528" s="54"/>
      <c r="M528" s="142"/>
      <c r="N528" s="54"/>
      <c r="O528" s="54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ht="12.0" customHeight="1">
      <c r="A529" s="185"/>
      <c r="B529" s="190"/>
      <c r="C529" s="191"/>
      <c r="D529" s="142"/>
      <c r="E529" s="142"/>
      <c r="F529" s="202"/>
      <c r="G529" s="57"/>
      <c r="H529" s="214"/>
      <c r="I529" s="142"/>
      <c r="J529" s="142"/>
      <c r="K529" s="142"/>
      <c r="L529" s="54"/>
      <c r="M529" s="142"/>
      <c r="N529" s="54"/>
      <c r="O529" s="54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ht="12.0" customHeight="1">
      <c r="A530" s="185"/>
      <c r="B530" s="190"/>
      <c r="C530" s="191"/>
      <c r="D530" s="142"/>
      <c r="E530" s="142"/>
      <c r="F530" s="202"/>
      <c r="G530" s="57"/>
      <c r="H530" s="214"/>
      <c r="I530" s="142"/>
      <c r="J530" s="142"/>
      <c r="K530" s="142"/>
      <c r="L530" s="54"/>
      <c r="M530" s="142"/>
      <c r="N530" s="54"/>
      <c r="O530" s="54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ht="12.0" customHeight="1">
      <c r="A531" s="185"/>
      <c r="B531" s="190"/>
      <c r="C531" s="191"/>
      <c r="D531" s="142"/>
      <c r="E531" s="142"/>
      <c r="F531" s="202"/>
      <c r="G531" s="57"/>
      <c r="H531" s="214"/>
      <c r="I531" s="142"/>
      <c r="J531" s="142"/>
      <c r="K531" s="142"/>
      <c r="L531" s="54"/>
      <c r="M531" s="142"/>
      <c r="N531" s="54"/>
      <c r="O531" s="54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ht="12.0" customHeight="1">
      <c r="A532" s="185"/>
      <c r="B532" s="190"/>
      <c r="C532" s="191"/>
      <c r="D532" s="142"/>
      <c r="E532" s="142"/>
      <c r="F532" s="202"/>
      <c r="G532" s="57"/>
      <c r="H532" s="214"/>
      <c r="I532" s="142"/>
      <c r="J532" s="142"/>
      <c r="K532" s="142"/>
      <c r="L532" s="54"/>
      <c r="M532" s="142"/>
      <c r="N532" s="54"/>
      <c r="O532" s="54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ht="12.0" customHeight="1">
      <c r="A533" s="185"/>
      <c r="B533" s="190"/>
      <c r="C533" s="191"/>
      <c r="D533" s="142"/>
      <c r="E533" s="142"/>
      <c r="F533" s="202"/>
      <c r="G533" s="57"/>
      <c r="H533" s="214"/>
      <c r="I533" s="142"/>
      <c r="J533" s="142"/>
      <c r="K533" s="142"/>
      <c r="L533" s="54"/>
      <c r="M533" s="142"/>
      <c r="N533" s="54"/>
      <c r="O533" s="54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ht="12.0" customHeight="1">
      <c r="A534" s="185"/>
      <c r="B534" s="190"/>
      <c r="C534" s="191"/>
      <c r="D534" s="142"/>
      <c r="E534" s="142"/>
      <c r="F534" s="202"/>
      <c r="G534" s="57"/>
      <c r="H534" s="214"/>
      <c r="I534" s="142"/>
      <c r="J534" s="142"/>
      <c r="K534" s="142"/>
      <c r="L534" s="54"/>
      <c r="M534" s="142"/>
      <c r="N534" s="54"/>
      <c r="O534" s="54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ht="12.0" customHeight="1">
      <c r="A535" s="185"/>
      <c r="B535" s="190"/>
      <c r="C535" s="191"/>
      <c r="D535" s="142"/>
      <c r="E535" s="142"/>
      <c r="F535" s="202"/>
      <c r="G535" s="57"/>
      <c r="H535" s="214"/>
      <c r="I535" s="142"/>
      <c r="J535" s="142"/>
      <c r="K535" s="142"/>
      <c r="L535" s="54"/>
      <c r="M535" s="142"/>
      <c r="N535" s="54"/>
      <c r="O535" s="54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ht="12.0" customHeight="1">
      <c r="A536" s="185"/>
      <c r="B536" s="190"/>
      <c r="C536" s="191"/>
      <c r="D536" s="142"/>
      <c r="E536" s="142"/>
      <c r="F536" s="202"/>
      <c r="G536" s="57"/>
      <c r="H536" s="214"/>
      <c r="I536" s="142"/>
      <c r="J536" s="142"/>
      <c r="K536" s="142"/>
      <c r="L536" s="54"/>
      <c r="M536" s="142"/>
      <c r="N536" s="54"/>
      <c r="O536" s="54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ht="12.0" customHeight="1">
      <c r="A537" s="185"/>
      <c r="B537" s="190"/>
      <c r="C537" s="191"/>
      <c r="D537" s="142"/>
      <c r="E537" s="142"/>
      <c r="F537" s="202"/>
      <c r="G537" s="57"/>
      <c r="H537" s="214"/>
      <c r="I537" s="142"/>
      <c r="J537" s="142"/>
      <c r="K537" s="142"/>
      <c r="L537" s="54"/>
      <c r="M537" s="142"/>
      <c r="N537" s="54"/>
      <c r="O537" s="54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ht="12.0" customHeight="1">
      <c r="A538" s="185"/>
      <c r="B538" s="190"/>
      <c r="C538" s="191"/>
      <c r="D538" s="142"/>
      <c r="E538" s="142"/>
      <c r="F538" s="202"/>
      <c r="G538" s="57"/>
      <c r="H538" s="214"/>
      <c r="I538" s="142"/>
      <c r="J538" s="142"/>
      <c r="K538" s="142"/>
      <c r="L538" s="54"/>
      <c r="M538" s="142"/>
      <c r="N538" s="54"/>
      <c r="O538" s="54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ht="12.0" customHeight="1">
      <c r="A539" s="185"/>
      <c r="B539" s="190"/>
      <c r="C539" s="191"/>
      <c r="D539" s="142"/>
      <c r="E539" s="142"/>
      <c r="F539" s="202"/>
      <c r="G539" s="57"/>
      <c r="H539" s="214"/>
      <c r="I539" s="142"/>
      <c r="J539" s="142"/>
      <c r="K539" s="142"/>
      <c r="L539" s="54"/>
      <c r="M539" s="142"/>
      <c r="N539" s="54"/>
      <c r="O539" s="54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ht="12.0" customHeight="1">
      <c r="A540" s="185"/>
      <c r="B540" s="190"/>
      <c r="C540" s="191"/>
      <c r="D540" s="142"/>
      <c r="E540" s="142"/>
      <c r="F540" s="202"/>
      <c r="G540" s="57"/>
      <c r="H540" s="214"/>
      <c r="I540" s="142"/>
      <c r="J540" s="142"/>
      <c r="K540" s="142"/>
      <c r="L540" s="54"/>
      <c r="M540" s="142"/>
      <c r="N540" s="54"/>
      <c r="O540" s="54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ht="12.0" customHeight="1">
      <c r="A541" s="185"/>
      <c r="B541" s="190"/>
      <c r="C541" s="191"/>
      <c r="D541" s="142"/>
      <c r="E541" s="142"/>
      <c r="F541" s="202"/>
      <c r="G541" s="57"/>
      <c r="H541" s="214"/>
      <c r="I541" s="142"/>
      <c r="J541" s="142"/>
      <c r="K541" s="142"/>
      <c r="L541" s="54"/>
      <c r="M541" s="142"/>
      <c r="N541" s="54"/>
      <c r="O541" s="54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ht="12.0" customHeight="1">
      <c r="A542" s="185"/>
      <c r="B542" s="190"/>
      <c r="C542" s="191"/>
      <c r="D542" s="142"/>
      <c r="E542" s="142"/>
      <c r="F542" s="202"/>
      <c r="G542" s="57"/>
      <c r="H542" s="214"/>
      <c r="I542" s="142"/>
      <c r="J542" s="142"/>
      <c r="K542" s="142"/>
      <c r="L542" s="54"/>
      <c r="M542" s="142"/>
      <c r="N542" s="54"/>
      <c r="O542" s="54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ht="12.0" customHeight="1">
      <c r="A543" s="185"/>
      <c r="B543" s="190"/>
      <c r="C543" s="191"/>
      <c r="D543" s="142"/>
      <c r="E543" s="142"/>
      <c r="F543" s="202"/>
      <c r="G543" s="57"/>
      <c r="H543" s="214"/>
      <c r="I543" s="142"/>
      <c r="J543" s="142"/>
      <c r="K543" s="142"/>
      <c r="L543" s="54"/>
      <c r="M543" s="142"/>
      <c r="N543" s="54"/>
      <c r="O543" s="54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ht="12.0" customHeight="1">
      <c r="A544" s="185"/>
      <c r="B544" s="190"/>
      <c r="C544" s="191"/>
      <c r="D544" s="142"/>
      <c r="E544" s="142"/>
      <c r="F544" s="202"/>
      <c r="G544" s="57"/>
      <c r="H544" s="214"/>
      <c r="I544" s="142"/>
      <c r="J544" s="142"/>
      <c r="K544" s="142"/>
      <c r="L544" s="54"/>
      <c r="M544" s="142"/>
      <c r="N544" s="54"/>
      <c r="O544" s="54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ht="12.0" customHeight="1">
      <c r="A545" s="185"/>
      <c r="B545" s="190"/>
      <c r="C545" s="191"/>
      <c r="D545" s="142"/>
      <c r="E545" s="142"/>
      <c r="F545" s="202"/>
      <c r="G545" s="57"/>
      <c r="H545" s="214"/>
      <c r="I545" s="142"/>
      <c r="J545" s="142"/>
      <c r="K545" s="142"/>
      <c r="L545" s="54"/>
      <c r="M545" s="142"/>
      <c r="N545" s="54"/>
      <c r="O545" s="54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ht="12.0" customHeight="1">
      <c r="A546" s="185"/>
      <c r="B546" s="190"/>
      <c r="C546" s="191"/>
      <c r="D546" s="142"/>
      <c r="E546" s="142"/>
      <c r="F546" s="202"/>
      <c r="G546" s="57"/>
      <c r="H546" s="214"/>
      <c r="I546" s="142"/>
      <c r="J546" s="142"/>
      <c r="K546" s="142"/>
      <c r="L546" s="54"/>
      <c r="M546" s="142"/>
      <c r="N546" s="54"/>
      <c r="O546" s="54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ht="12.0" customHeight="1">
      <c r="A547" s="185"/>
      <c r="B547" s="190"/>
      <c r="C547" s="191"/>
      <c r="D547" s="142"/>
      <c r="E547" s="142"/>
      <c r="F547" s="202"/>
      <c r="G547" s="57"/>
      <c r="H547" s="214"/>
      <c r="I547" s="142"/>
      <c r="J547" s="142"/>
      <c r="K547" s="142"/>
      <c r="L547" s="54"/>
      <c r="M547" s="142"/>
      <c r="N547" s="54"/>
      <c r="O547" s="54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ht="12.0" customHeight="1">
      <c r="A548" s="185"/>
      <c r="B548" s="190"/>
      <c r="C548" s="191"/>
      <c r="D548" s="142"/>
      <c r="E548" s="142"/>
      <c r="F548" s="202"/>
      <c r="G548" s="57"/>
      <c r="H548" s="214"/>
      <c r="I548" s="142"/>
      <c r="J548" s="142"/>
      <c r="K548" s="142"/>
      <c r="L548" s="54"/>
      <c r="M548" s="142"/>
      <c r="N548" s="54"/>
      <c r="O548" s="54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ht="12.0" customHeight="1">
      <c r="A549" s="185"/>
      <c r="B549" s="190"/>
      <c r="C549" s="191"/>
      <c r="D549" s="142"/>
      <c r="E549" s="142"/>
      <c r="F549" s="202"/>
      <c r="G549" s="57"/>
      <c r="H549" s="214"/>
      <c r="I549" s="142"/>
      <c r="J549" s="142"/>
      <c r="K549" s="142"/>
      <c r="L549" s="54"/>
      <c r="M549" s="142"/>
      <c r="N549" s="54"/>
      <c r="O549" s="54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ht="12.0" customHeight="1">
      <c r="A550" s="185"/>
      <c r="B550" s="190"/>
      <c r="C550" s="191"/>
      <c r="D550" s="142"/>
      <c r="E550" s="142"/>
      <c r="F550" s="202"/>
      <c r="G550" s="57"/>
      <c r="H550" s="214"/>
      <c r="I550" s="142"/>
      <c r="J550" s="142"/>
      <c r="K550" s="142"/>
      <c r="L550" s="54"/>
      <c r="M550" s="142"/>
      <c r="N550" s="54"/>
      <c r="O550" s="54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ht="12.0" customHeight="1">
      <c r="A551" s="185"/>
      <c r="B551" s="190"/>
      <c r="C551" s="191"/>
      <c r="D551" s="142"/>
      <c r="E551" s="142"/>
      <c r="F551" s="202"/>
      <c r="G551" s="57"/>
      <c r="H551" s="214"/>
      <c r="I551" s="142"/>
      <c r="J551" s="142"/>
      <c r="K551" s="142"/>
      <c r="L551" s="54"/>
      <c r="M551" s="142"/>
      <c r="N551" s="54"/>
      <c r="O551" s="54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ht="12.0" customHeight="1">
      <c r="A552" s="185"/>
      <c r="B552" s="190"/>
      <c r="C552" s="191"/>
      <c r="D552" s="142"/>
      <c r="E552" s="142"/>
      <c r="F552" s="202"/>
      <c r="G552" s="57"/>
      <c r="H552" s="214"/>
      <c r="I552" s="142"/>
      <c r="J552" s="142"/>
      <c r="K552" s="142"/>
      <c r="L552" s="54"/>
      <c r="M552" s="142"/>
      <c r="N552" s="54"/>
      <c r="O552" s="54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ht="12.0" customHeight="1">
      <c r="A553" s="185"/>
      <c r="B553" s="190"/>
      <c r="C553" s="191"/>
      <c r="D553" s="142"/>
      <c r="E553" s="142"/>
      <c r="F553" s="202"/>
      <c r="G553" s="57"/>
      <c r="H553" s="214"/>
      <c r="I553" s="142"/>
      <c r="J553" s="142"/>
      <c r="K553" s="142"/>
      <c r="L553" s="54"/>
      <c r="M553" s="142"/>
      <c r="N553" s="54"/>
      <c r="O553" s="54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ht="12.0" customHeight="1">
      <c r="A554" s="185"/>
      <c r="B554" s="190"/>
      <c r="C554" s="191"/>
      <c r="D554" s="142"/>
      <c r="E554" s="142"/>
      <c r="F554" s="202"/>
      <c r="G554" s="57"/>
      <c r="H554" s="214"/>
      <c r="I554" s="142"/>
      <c r="J554" s="142"/>
      <c r="K554" s="142"/>
      <c r="L554" s="54"/>
      <c r="M554" s="142"/>
      <c r="N554" s="54"/>
      <c r="O554" s="54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ht="12.0" customHeight="1">
      <c r="A555" s="185"/>
      <c r="B555" s="190"/>
      <c r="C555" s="191"/>
      <c r="D555" s="142"/>
      <c r="E555" s="142"/>
      <c r="F555" s="202"/>
      <c r="G555" s="57"/>
      <c r="H555" s="214"/>
      <c r="I555" s="142"/>
      <c r="J555" s="142"/>
      <c r="K555" s="142"/>
      <c r="L555" s="54"/>
      <c r="M555" s="142"/>
      <c r="N555" s="54"/>
      <c r="O555" s="54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ht="12.0" customHeight="1">
      <c r="A556" s="185"/>
      <c r="B556" s="190"/>
      <c r="C556" s="191"/>
      <c r="D556" s="142"/>
      <c r="E556" s="142"/>
      <c r="F556" s="202"/>
      <c r="G556" s="57"/>
      <c r="H556" s="214"/>
      <c r="I556" s="142"/>
      <c r="J556" s="142"/>
      <c r="K556" s="142"/>
      <c r="L556" s="54"/>
      <c r="M556" s="142"/>
      <c r="N556" s="54"/>
      <c r="O556" s="54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ht="12.0" customHeight="1">
      <c r="A557" s="185"/>
      <c r="B557" s="190"/>
      <c r="C557" s="191"/>
      <c r="D557" s="142"/>
      <c r="E557" s="142"/>
      <c r="F557" s="202"/>
      <c r="G557" s="57"/>
      <c r="H557" s="214"/>
      <c r="I557" s="142"/>
      <c r="J557" s="142"/>
      <c r="K557" s="142"/>
      <c r="L557" s="54"/>
      <c r="M557" s="142"/>
      <c r="N557" s="54"/>
      <c r="O557" s="54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ht="12.0" customHeight="1">
      <c r="A558" s="185"/>
      <c r="B558" s="190"/>
      <c r="C558" s="191"/>
      <c r="D558" s="142"/>
      <c r="E558" s="142"/>
      <c r="F558" s="202"/>
      <c r="G558" s="57"/>
      <c r="H558" s="214"/>
      <c r="I558" s="142"/>
      <c r="J558" s="142"/>
      <c r="K558" s="142"/>
      <c r="L558" s="54"/>
      <c r="M558" s="142"/>
      <c r="N558" s="54"/>
      <c r="O558" s="54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ht="12.0" customHeight="1">
      <c r="A559" s="185"/>
      <c r="B559" s="190"/>
      <c r="C559" s="191"/>
      <c r="D559" s="142"/>
      <c r="E559" s="142"/>
      <c r="F559" s="202"/>
      <c r="G559" s="57"/>
      <c r="H559" s="214"/>
      <c r="I559" s="142"/>
      <c r="J559" s="142"/>
      <c r="K559" s="142"/>
      <c r="L559" s="54"/>
      <c r="M559" s="142"/>
      <c r="N559" s="54"/>
      <c r="O559" s="54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ht="12.0" customHeight="1">
      <c r="A560" s="185"/>
      <c r="B560" s="190"/>
      <c r="C560" s="191"/>
      <c r="D560" s="142"/>
      <c r="E560" s="142"/>
      <c r="F560" s="202"/>
      <c r="G560" s="57"/>
      <c r="H560" s="214"/>
      <c r="I560" s="142"/>
      <c r="J560" s="142"/>
      <c r="K560" s="142"/>
      <c r="L560" s="54"/>
      <c r="M560" s="142"/>
      <c r="N560" s="54"/>
      <c r="O560" s="54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ht="12.0" customHeight="1">
      <c r="A561" s="185"/>
      <c r="B561" s="190"/>
      <c r="C561" s="191"/>
      <c r="D561" s="142"/>
      <c r="E561" s="142"/>
      <c r="F561" s="202"/>
      <c r="G561" s="57"/>
      <c r="H561" s="214"/>
      <c r="I561" s="142"/>
      <c r="J561" s="142"/>
      <c r="K561" s="142"/>
      <c r="L561" s="54"/>
      <c r="M561" s="142"/>
      <c r="N561" s="54"/>
      <c r="O561" s="54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ht="12.0" customHeight="1">
      <c r="A562" s="185"/>
      <c r="B562" s="190"/>
      <c r="C562" s="191"/>
      <c r="D562" s="142"/>
      <c r="E562" s="142"/>
      <c r="F562" s="202"/>
      <c r="G562" s="57"/>
      <c r="H562" s="214"/>
      <c r="I562" s="142"/>
      <c r="J562" s="142"/>
      <c r="K562" s="142"/>
      <c r="L562" s="54"/>
      <c r="M562" s="142"/>
      <c r="N562" s="54"/>
      <c r="O562" s="54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ht="12.0" customHeight="1">
      <c r="A563" s="185"/>
      <c r="B563" s="190"/>
      <c r="C563" s="191"/>
      <c r="D563" s="142"/>
      <c r="E563" s="142"/>
      <c r="F563" s="202"/>
      <c r="G563" s="57"/>
      <c r="H563" s="214"/>
      <c r="I563" s="142"/>
      <c r="J563" s="142"/>
      <c r="K563" s="142"/>
      <c r="L563" s="54"/>
      <c r="M563" s="142"/>
      <c r="N563" s="54"/>
      <c r="O563" s="54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ht="12.0" customHeight="1">
      <c r="A564" s="185"/>
      <c r="B564" s="190"/>
      <c r="C564" s="191"/>
      <c r="D564" s="142"/>
      <c r="E564" s="142"/>
      <c r="F564" s="202"/>
      <c r="G564" s="57"/>
      <c r="H564" s="214"/>
      <c r="I564" s="142"/>
      <c r="J564" s="142"/>
      <c r="K564" s="142"/>
      <c r="L564" s="54"/>
      <c r="M564" s="142"/>
      <c r="N564" s="54"/>
      <c r="O564" s="54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ht="12.0" customHeight="1">
      <c r="A565" s="185"/>
      <c r="B565" s="190"/>
      <c r="C565" s="191"/>
      <c r="D565" s="142"/>
      <c r="E565" s="142"/>
      <c r="F565" s="202"/>
      <c r="G565" s="57"/>
      <c r="H565" s="214"/>
      <c r="I565" s="142"/>
      <c r="J565" s="142"/>
      <c r="K565" s="142"/>
      <c r="L565" s="54"/>
      <c r="M565" s="142"/>
      <c r="N565" s="54"/>
      <c r="O565" s="54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ht="12.0" customHeight="1">
      <c r="A566" s="185"/>
      <c r="B566" s="190"/>
      <c r="C566" s="191"/>
      <c r="D566" s="142"/>
      <c r="E566" s="142"/>
      <c r="F566" s="202"/>
      <c r="G566" s="57"/>
      <c r="H566" s="214"/>
      <c r="I566" s="142"/>
      <c r="J566" s="142"/>
      <c r="K566" s="142"/>
      <c r="L566" s="54"/>
      <c r="M566" s="142"/>
      <c r="N566" s="54"/>
      <c r="O566" s="54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ht="12.0" customHeight="1">
      <c r="A567" s="185"/>
      <c r="B567" s="190"/>
      <c r="C567" s="191"/>
      <c r="D567" s="142"/>
      <c r="E567" s="142"/>
      <c r="F567" s="202"/>
      <c r="G567" s="57"/>
      <c r="H567" s="214"/>
      <c r="I567" s="142"/>
      <c r="J567" s="142"/>
      <c r="K567" s="142"/>
      <c r="L567" s="54"/>
      <c r="M567" s="142"/>
      <c r="N567" s="54"/>
      <c r="O567" s="54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ht="12.0" customHeight="1">
      <c r="A568" s="185"/>
      <c r="B568" s="190"/>
      <c r="C568" s="191"/>
      <c r="D568" s="142"/>
      <c r="E568" s="142"/>
      <c r="F568" s="202"/>
      <c r="G568" s="57"/>
      <c r="H568" s="214"/>
      <c r="I568" s="142"/>
      <c r="J568" s="142"/>
      <c r="K568" s="142"/>
      <c r="L568" s="54"/>
      <c r="M568" s="142"/>
      <c r="N568" s="54"/>
      <c r="O568" s="54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ht="12.0" customHeight="1">
      <c r="A569" s="185"/>
      <c r="B569" s="190"/>
      <c r="C569" s="191"/>
      <c r="D569" s="142"/>
      <c r="E569" s="142"/>
      <c r="F569" s="202"/>
      <c r="G569" s="57"/>
      <c r="H569" s="214"/>
      <c r="I569" s="142"/>
      <c r="J569" s="142"/>
      <c r="K569" s="142"/>
      <c r="L569" s="54"/>
      <c r="M569" s="142"/>
      <c r="N569" s="54"/>
      <c r="O569" s="54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ht="12.0" customHeight="1">
      <c r="A570" s="185"/>
      <c r="B570" s="190"/>
      <c r="C570" s="191"/>
      <c r="D570" s="142"/>
      <c r="E570" s="142"/>
      <c r="F570" s="202"/>
      <c r="G570" s="57"/>
      <c r="H570" s="214"/>
      <c r="I570" s="142"/>
      <c r="J570" s="142"/>
      <c r="K570" s="142"/>
      <c r="L570" s="54"/>
      <c r="M570" s="142"/>
      <c r="N570" s="54"/>
      <c r="O570" s="54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ht="12.0" customHeight="1">
      <c r="A571" s="185"/>
      <c r="B571" s="190"/>
      <c r="C571" s="191"/>
      <c r="D571" s="142"/>
      <c r="E571" s="142"/>
      <c r="F571" s="202"/>
      <c r="G571" s="57"/>
      <c r="H571" s="214"/>
      <c r="I571" s="142"/>
      <c r="J571" s="142"/>
      <c r="K571" s="142"/>
      <c r="L571" s="54"/>
      <c r="M571" s="142"/>
      <c r="N571" s="54"/>
      <c r="O571" s="54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ht="12.0" customHeight="1">
      <c r="A572" s="185"/>
      <c r="B572" s="190"/>
      <c r="C572" s="191"/>
      <c r="D572" s="142"/>
      <c r="E572" s="142"/>
      <c r="F572" s="202"/>
      <c r="G572" s="57"/>
      <c r="H572" s="214"/>
      <c r="I572" s="142"/>
      <c r="J572" s="142"/>
      <c r="K572" s="142"/>
      <c r="L572" s="54"/>
      <c r="M572" s="142"/>
      <c r="N572" s="54"/>
      <c r="O572" s="54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ht="12.0" customHeight="1">
      <c r="A573" s="185"/>
      <c r="B573" s="190"/>
      <c r="C573" s="191"/>
      <c r="D573" s="142"/>
      <c r="E573" s="142"/>
      <c r="F573" s="202"/>
      <c r="G573" s="57"/>
      <c r="H573" s="214"/>
      <c r="I573" s="142"/>
      <c r="J573" s="142"/>
      <c r="K573" s="142"/>
      <c r="L573" s="54"/>
      <c r="M573" s="142"/>
      <c r="N573" s="54"/>
      <c r="O573" s="54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ht="12.0" customHeight="1">
      <c r="A574" s="185"/>
      <c r="B574" s="190"/>
      <c r="C574" s="191"/>
      <c r="D574" s="142"/>
      <c r="E574" s="142"/>
      <c r="F574" s="202"/>
      <c r="G574" s="57"/>
      <c r="H574" s="214"/>
      <c r="I574" s="142"/>
      <c r="J574" s="142"/>
      <c r="K574" s="142"/>
      <c r="L574" s="54"/>
      <c r="M574" s="142"/>
      <c r="N574" s="54"/>
      <c r="O574" s="54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ht="12.0" customHeight="1">
      <c r="A575" s="185"/>
      <c r="B575" s="190"/>
      <c r="C575" s="191"/>
      <c r="D575" s="142"/>
      <c r="E575" s="142"/>
      <c r="F575" s="202"/>
      <c r="G575" s="57"/>
      <c r="H575" s="214"/>
      <c r="I575" s="142"/>
      <c r="J575" s="142"/>
      <c r="K575" s="142"/>
      <c r="L575" s="54"/>
      <c r="M575" s="142"/>
      <c r="N575" s="54"/>
      <c r="O575" s="54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ht="12.0" customHeight="1">
      <c r="A576" s="185"/>
      <c r="B576" s="190"/>
      <c r="C576" s="191"/>
      <c r="D576" s="142"/>
      <c r="E576" s="142"/>
      <c r="F576" s="202"/>
      <c r="G576" s="57"/>
      <c r="H576" s="214"/>
      <c r="I576" s="142"/>
      <c r="J576" s="142"/>
      <c r="K576" s="142"/>
      <c r="L576" s="54"/>
      <c r="M576" s="142"/>
      <c r="N576" s="54"/>
      <c r="O576" s="54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ht="12.0" customHeight="1">
      <c r="A577" s="185"/>
      <c r="B577" s="190"/>
      <c r="C577" s="191"/>
      <c r="D577" s="142"/>
      <c r="E577" s="142"/>
      <c r="F577" s="202"/>
      <c r="G577" s="57"/>
      <c r="H577" s="214"/>
      <c r="I577" s="142"/>
      <c r="J577" s="142"/>
      <c r="K577" s="142"/>
      <c r="L577" s="54"/>
      <c r="M577" s="142"/>
      <c r="N577" s="54"/>
      <c r="O577" s="54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ht="12.0" customHeight="1">
      <c r="A578" s="185"/>
      <c r="B578" s="190"/>
      <c r="C578" s="191"/>
      <c r="D578" s="142"/>
      <c r="E578" s="142"/>
      <c r="F578" s="202"/>
      <c r="G578" s="57"/>
      <c r="H578" s="214"/>
      <c r="I578" s="142"/>
      <c r="J578" s="142"/>
      <c r="K578" s="142"/>
      <c r="L578" s="54"/>
      <c r="M578" s="142"/>
      <c r="N578" s="54"/>
      <c r="O578" s="54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ht="12.0" customHeight="1">
      <c r="A579" s="185"/>
      <c r="B579" s="190"/>
      <c r="C579" s="191"/>
      <c r="D579" s="142"/>
      <c r="E579" s="142"/>
      <c r="F579" s="202"/>
      <c r="G579" s="57"/>
      <c r="H579" s="214"/>
      <c r="I579" s="142"/>
      <c r="J579" s="142"/>
      <c r="K579" s="142"/>
      <c r="L579" s="54"/>
      <c r="M579" s="142"/>
      <c r="N579" s="54"/>
      <c r="O579" s="54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ht="12.0" customHeight="1">
      <c r="A580" s="185"/>
      <c r="B580" s="190"/>
      <c r="C580" s="191"/>
      <c r="D580" s="142"/>
      <c r="E580" s="142"/>
      <c r="F580" s="202"/>
      <c r="G580" s="57"/>
      <c r="H580" s="214"/>
      <c r="I580" s="142"/>
      <c r="J580" s="142"/>
      <c r="K580" s="142"/>
      <c r="L580" s="54"/>
      <c r="M580" s="142"/>
      <c r="N580" s="54"/>
      <c r="O580" s="54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ht="12.0" customHeight="1">
      <c r="A581" s="185"/>
      <c r="B581" s="190"/>
      <c r="C581" s="191"/>
      <c r="D581" s="142"/>
      <c r="E581" s="142"/>
      <c r="F581" s="202"/>
      <c r="G581" s="57"/>
      <c r="H581" s="214"/>
      <c r="I581" s="142"/>
      <c r="J581" s="142"/>
      <c r="K581" s="142"/>
      <c r="L581" s="54"/>
      <c r="M581" s="142"/>
      <c r="N581" s="54"/>
      <c r="O581" s="54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ht="12.0" customHeight="1">
      <c r="A582" s="185"/>
      <c r="B582" s="190"/>
      <c r="C582" s="191"/>
      <c r="D582" s="142"/>
      <c r="E582" s="142"/>
      <c r="F582" s="202"/>
      <c r="G582" s="57"/>
      <c r="H582" s="214"/>
      <c r="I582" s="142"/>
      <c r="J582" s="142"/>
      <c r="K582" s="142"/>
      <c r="L582" s="54"/>
      <c r="M582" s="142"/>
      <c r="N582" s="54"/>
      <c r="O582" s="54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ht="12.0" customHeight="1">
      <c r="A583" s="185"/>
      <c r="B583" s="190"/>
      <c r="C583" s="191"/>
      <c r="D583" s="142"/>
      <c r="E583" s="142"/>
      <c r="F583" s="202"/>
      <c r="G583" s="57"/>
      <c r="H583" s="214"/>
      <c r="I583" s="142"/>
      <c r="J583" s="142"/>
      <c r="K583" s="142"/>
      <c r="L583" s="54"/>
      <c r="M583" s="142"/>
      <c r="N583" s="54"/>
      <c r="O583" s="54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ht="12.0" customHeight="1">
      <c r="A584" s="185"/>
      <c r="B584" s="190"/>
      <c r="C584" s="191"/>
      <c r="D584" s="142"/>
      <c r="E584" s="142"/>
      <c r="F584" s="202"/>
      <c r="G584" s="57"/>
      <c r="H584" s="214"/>
      <c r="I584" s="142"/>
      <c r="J584" s="142"/>
      <c r="K584" s="142"/>
      <c r="L584" s="54"/>
      <c r="M584" s="142"/>
      <c r="N584" s="54"/>
      <c r="O584" s="54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ht="12.0" customHeight="1">
      <c r="A585" s="185"/>
      <c r="B585" s="190"/>
      <c r="C585" s="191"/>
      <c r="D585" s="142"/>
      <c r="E585" s="142"/>
      <c r="F585" s="202"/>
      <c r="G585" s="57"/>
      <c r="H585" s="214"/>
      <c r="I585" s="142"/>
      <c r="J585" s="142"/>
      <c r="K585" s="142"/>
      <c r="L585" s="54"/>
      <c r="M585" s="142"/>
      <c r="N585" s="54"/>
      <c r="O585" s="54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ht="12.0" customHeight="1">
      <c r="A586" s="185"/>
      <c r="B586" s="190"/>
      <c r="C586" s="191"/>
      <c r="D586" s="142"/>
      <c r="E586" s="142"/>
      <c r="F586" s="202"/>
      <c r="G586" s="57"/>
      <c r="H586" s="214"/>
      <c r="I586" s="142"/>
      <c r="J586" s="142"/>
      <c r="K586" s="142"/>
      <c r="L586" s="54"/>
      <c r="M586" s="142"/>
      <c r="N586" s="54"/>
      <c r="O586" s="54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ht="12.0" customHeight="1">
      <c r="A587" s="185"/>
      <c r="B587" s="190"/>
      <c r="C587" s="191"/>
      <c r="D587" s="142"/>
      <c r="E587" s="142"/>
      <c r="F587" s="202"/>
      <c r="G587" s="57"/>
      <c r="H587" s="214"/>
      <c r="I587" s="142"/>
      <c r="J587" s="142"/>
      <c r="K587" s="142"/>
      <c r="L587" s="54"/>
      <c r="M587" s="142"/>
      <c r="N587" s="54"/>
      <c r="O587" s="54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ht="12.0" customHeight="1">
      <c r="A588" s="185"/>
      <c r="B588" s="190"/>
      <c r="C588" s="191"/>
      <c r="D588" s="142"/>
      <c r="E588" s="142"/>
      <c r="F588" s="202"/>
      <c r="G588" s="57"/>
      <c r="H588" s="214"/>
      <c r="I588" s="142"/>
      <c r="J588" s="142"/>
      <c r="K588" s="142"/>
      <c r="L588" s="54"/>
      <c r="M588" s="142"/>
      <c r="N588" s="54"/>
      <c r="O588" s="54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ht="12.0" customHeight="1">
      <c r="A589" s="185"/>
      <c r="B589" s="190"/>
      <c r="C589" s="191"/>
      <c r="D589" s="142"/>
      <c r="E589" s="142"/>
      <c r="F589" s="202"/>
      <c r="G589" s="57"/>
      <c r="H589" s="214"/>
      <c r="I589" s="142"/>
      <c r="J589" s="142"/>
      <c r="K589" s="142"/>
      <c r="L589" s="54"/>
      <c r="M589" s="142"/>
      <c r="N589" s="54"/>
      <c r="O589" s="54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ht="12.0" customHeight="1">
      <c r="A590" s="185"/>
      <c r="B590" s="190"/>
      <c r="C590" s="191"/>
      <c r="D590" s="142"/>
      <c r="E590" s="142"/>
      <c r="F590" s="202"/>
      <c r="G590" s="57"/>
      <c r="H590" s="214"/>
      <c r="I590" s="142"/>
      <c r="J590" s="142"/>
      <c r="K590" s="142"/>
      <c r="L590" s="54"/>
      <c r="M590" s="142"/>
      <c r="N590" s="54"/>
      <c r="O590" s="54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ht="12.0" customHeight="1">
      <c r="A591" s="185"/>
      <c r="B591" s="190"/>
      <c r="C591" s="191"/>
      <c r="D591" s="142"/>
      <c r="E591" s="142"/>
      <c r="F591" s="202"/>
      <c r="G591" s="57"/>
      <c r="H591" s="214"/>
      <c r="I591" s="142"/>
      <c r="J591" s="142"/>
      <c r="K591" s="142"/>
      <c r="L591" s="54"/>
      <c r="M591" s="142"/>
      <c r="N591" s="54"/>
      <c r="O591" s="54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ht="12.0" customHeight="1">
      <c r="A592" s="185"/>
      <c r="B592" s="190"/>
      <c r="C592" s="191"/>
      <c r="D592" s="142"/>
      <c r="E592" s="142"/>
      <c r="F592" s="202"/>
      <c r="G592" s="57"/>
      <c r="H592" s="214"/>
      <c r="I592" s="142"/>
      <c r="J592" s="142"/>
      <c r="K592" s="142"/>
      <c r="L592" s="54"/>
      <c r="M592" s="142"/>
      <c r="N592" s="54"/>
      <c r="O592" s="54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ht="12.0" customHeight="1">
      <c r="A593" s="185"/>
      <c r="B593" s="190"/>
      <c r="C593" s="191"/>
      <c r="D593" s="142"/>
      <c r="E593" s="142"/>
      <c r="F593" s="202"/>
      <c r="G593" s="57"/>
      <c r="H593" s="214"/>
      <c r="I593" s="142"/>
      <c r="J593" s="142"/>
      <c r="K593" s="142"/>
      <c r="L593" s="54"/>
      <c r="M593" s="142"/>
      <c r="N593" s="54"/>
      <c r="O593" s="54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ht="12.0" customHeight="1">
      <c r="A594" s="185"/>
      <c r="B594" s="190"/>
      <c r="C594" s="191"/>
      <c r="D594" s="142"/>
      <c r="E594" s="142"/>
      <c r="F594" s="202"/>
      <c r="G594" s="57"/>
      <c r="H594" s="214"/>
      <c r="I594" s="142"/>
      <c r="J594" s="142"/>
      <c r="K594" s="142"/>
      <c r="L594" s="54"/>
      <c r="M594" s="142"/>
      <c r="N594" s="54"/>
      <c r="O594" s="54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ht="12.0" customHeight="1">
      <c r="A595" s="185"/>
      <c r="B595" s="190"/>
      <c r="C595" s="191"/>
      <c r="D595" s="142"/>
      <c r="E595" s="142"/>
      <c r="F595" s="202"/>
      <c r="G595" s="57"/>
      <c r="H595" s="214"/>
      <c r="I595" s="142"/>
      <c r="J595" s="142"/>
      <c r="K595" s="142"/>
      <c r="L595" s="54"/>
      <c r="M595" s="142"/>
      <c r="N595" s="54"/>
      <c r="O595" s="54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ht="12.0" customHeight="1">
      <c r="A596" s="185"/>
      <c r="B596" s="190"/>
      <c r="C596" s="191"/>
      <c r="D596" s="142"/>
      <c r="E596" s="142"/>
      <c r="F596" s="202"/>
      <c r="G596" s="57"/>
      <c r="H596" s="214"/>
      <c r="I596" s="142"/>
      <c r="J596" s="142"/>
      <c r="K596" s="142"/>
      <c r="L596" s="54"/>
      <c r="M596" s="142"/>
      <c r="N596" s="54"/>
      <c r="O596" s="54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ht="12.0" customHeight="1">
      <c r="A597" s="185"/>
      <c r="B597" s="190"/>
      <c r="C597" s="191"/>
      <c r="D597" s="142"/>
      <c r="E597" s="142"/>
      <c r="F597" s="202"/>
      <c r="G597" s="57"/>
      <c r="H597" s="214"/>
      <c r="I597" s="142"/>
      <c r="J597" s="142"/>
      <c r="K597" s="142"/>
      <c r="L597" s="54"/>
      <c r="M597" s="142"/>
      <c r="N597" s="54"/>
      <c r="O597" s="54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ht="12.0" customHeight="1">
      <c r="A598" s="185"/>
      <c r="B598" s="190"/>
      <c r="C598" s="191"/>
      <c r="D598" s="142"/>
      <c r="E598" s="142"/>
      <c r="F598" s="202"/>
      <c r="G598" s="57"/>
      <c r="H598" s="214"/>
      <c r="I598" s="142"/>
      <c r="J598" s="142"/>
      <c r="K598" s="142"/>
      <c r="L598" s="54"/>
      <c r="M598" s="142"/>
      <c r="N598" s="54"/>
      <c r="O598" s="54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ht="12.0" customHeight="1">
      <c r="A599" s="185"/>
      <c r="B599" s="190"/>
      <c r="C599" s="191"/>
      <c r="D599" s="142"/>
      <c r="E599" s="142"/>
      <c r="F599" s="202"/>
      <c r="G599" s="57"/>
      <c r="H599" s="214"/>
      <c r="I599" s="142"/>
      <c r="J599" s="142"/>
      <c r="K599" s="142"/>
      <c r="L599" s="54"/>
      <c r="M599" s="142"/>
      <c r="N599" s="54"/>
      <c r="O599" s="54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ht="12.0" customHeight="1">
      <c r="A600" s="185"/>
      <c r="B600" s="190"/>
      <c r="C600" s="191"/>
      <c r="D600" s="142"/>
      <c r="E600" s="142"/>
      <c r="F600" s="202"/>
      <c r="G600" s="57"/>
      <c r="H600" s="214"/>
      <c r="I600" s="142"/>
      <c r="J600" s="142"/>
      <c r="K600" s="142"/>
      <c r="L600" s="54"/>
      <c r="M600" s="142"/>
      <c r="N600" s="54"/>
      <c r="O600" s="54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ht="12.0" customHeight="1">
      <c r="A601" s="185"/>
      <c r="B601" s="190"/>
      <c r="C601" s="191"/>
      <c r="D601" s="142"/>
      <c r="E601" s="142"/>
      <c r="F601" s="202"/>
      <c r="G601" s="57"/>
      <c r="H601" s="214"/>
      <c r="I601" s="142"/>
      <c r="J601" s="142"/>
      <c r="K601" s="142"/>
      <c r="L601" s="54"/>
      <c r="M601" s="142"/>
      <c r="N601" s="54"/>
      <c r="O601" s="54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ht="12.0" customHeight="1">
      <c r="A602" s="185"/>
      <c r="B602" s="190"/>
      <c r="C602" s="191"/>
      <c r="D602" s="142"/>
      <c r="E602" s="142"/>
      <c r="F602" s="202"/>
      <c r="G602" s="57"/>
      <c r="H602" s="214"/>
      <c r="I602" s="142"/>
      <c r="J602" s="142"/>
      <c r="K602" s="142"/>
      <c r="L602" s="54"/>
      <c r="M602" s="142"/>
      <c r="N602" s="54"/>
      <c r="O602" s="54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ht="12.0" customHeight="1">
      <c r="A603" s="185"/>
      <c r="B603" s="190"/>
      <c r="C603" s="191"/>
      <c r="D603" s="142"/>
      <c r="E603" s="142"/>
      <c r="F603" s="202"/>
      <c r="G603" s="57"/>
      <c r="H603" s="214"/>
      <c r="I603" s="142"/>
      <c r="J603" s="142"/>
      <c r="K603" s="142"/>
      <c r="L603" s="54"/>
      <c r="M603" s="142"/>
      <c r="N603" s="54"/>
      <c r="O603" s="54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ht="12.0" customHeight="1">
      <c r="A604" s="185"/>
      <c r="B604" s="190"/>
      <c r="C604" s="191"/>
      <c r="D604" s="142"/>
      <c r="E604" s="142"/>
      <c r="F604" s="202"/>
      <c r="G604" s="57"/>
      <c r="H604" s="214"/>
      <c r="I604" s="142"/>
      <c r="J604" s="142"/>
      <c r="K604" s="142"/>
      <c r="L604" s="54"/>
      <c r="M604" s="142"/>
      <c r="N604" s="54"/>
      <c r="O604" s="54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ht="12.0" customHeight="1">
      <c r="A605" s="185"/>
      <c r="B605" s="190"/>
      <c r="C605" s="191"/>
      <c r="D605" s="142"/>
      <c r="E605" s="142"/>
      <c r="F605" s="202"/>
      <c r="G605" s="57"/>
      <c r="H605" s="214"/>
      <c r="I605" s="142"/>
      <c r="J605" s="142"/>
      <c r="K605" s="142"/>
      <c r="L605" s="54"/>
      <c r="M605" s="142"/>
      <c r="N605" s="54"/>
      <c r="O605" s="54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ht="12.0" customHeight="1">
      <c r="A606" s="185"/>
      <c r="B606" s="190"/>
      <c r="C606" s="191"/>
      <c r="D606" s="142"/>
      <c r="E606" s="142"/>
      <c r="F606" s="202"/>
      <c r="G606" s="57"/>
      <c r="H606" s="214"/>
      <c r="I606" s="142"/>
      <c r="J606" s="142"/>
      <c r="K606" s="142"/>
      <c r="L606" s="54"/>
      <c r="M606" s="142"/>
      <c r="N606" s="54"/>
      <c r="O606" s="54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ht="12.0" customHeight="1">
      <c r="A607" s="185"/>
      <c r="B607" s="190"/>
      <c r="C607" s="191"/>
      <c r="D607" s="142"/>
      <c r="E607" s="142"/>
      <c r="F607" s="202"/>
      <c r="G607" s="57"/>
      <c r="H607" s="214"/>
      <c r="I607" s="142"/>
      <c r="J607" s="142"/>
      <c r="K607" s="142"/>
      <c r="L607" s="54"/>
      <c r="M607" s="142"/>
      <c r="N607" s="54"/>
      <c r="O607" s="54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ht="12.0" customHeight="1">
      <c r="A608" s="185"/>
      <c r="B608" s="190"/>
      <c r="C608" s="191"/>
      <c r="D608" s="142"/>
      <c r="E608" s="142"/>
      <c r="F608" s="202"/>
      <c r="G608" s="57"/>
      <c r="H608" s="214"/>
      <c r="I608" s="142"/>
      <c r="J608" s="142"/>
      <c r="K608" s="142"/>
      <c r="L608" s="54"/>
      <c r="M608" s="142"/>
      <c r="N608" s="54"/>
      <c r="O608" s="54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ht="12.0" customHeight="1">
      <c r="A609" s="185"/>
      <c r="B609" s="190"/>
      <c r="C609" s="191"/>
      <c r="D609" s="142"/>
      <c r="E609" s="142"/>
      <c r="F609" s="202"/>
      <c r="G609" s="57"/>
      <c r="H609" s="214"/>
      <c r="I609" s="142"/>
      <c r="J609" s="142"/>
      <c r="K609" s="142"/>
      <c r="L609" s="54"/>
      <c r="M609" s="142"/>
      <c r="N609" s="54"/>
      <c r="O609" s="54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ht="12.0" customHeight="1">
      <c r="A610" s="185"/>
      <c r="B610" s="190"/>
      <c r="C610" s="191"/>
      <c r="D610" s="142"/>
      <c r="E610" s="142"/>
      <c r="F610" s="202"/>
      <c r="G610" s="57"/>
      <c r="H610" s="214"/>
      <c r="I610" s="142"/>
      <c r="J610" s="142"/>
      <c r="K610" s="142"/>
      <c r="L610" s="54"/>
      <c r="M610" s="142"/>
      <c r="N610" s="54"/>
      <c r="O610" s="54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ht="12.0" customHeight="1">
      <c r="A611" s="185"/>
      <c r="B611" s="190"/>
      <c r="C611" s="191"/>
      <c r="D611" s="142"/>
      <c r="E611" s="142"/>
      <c r="F611" s="202"/>
      <c r="G611" s="57"/>
      <c r="H611" s="214"/>
      <c r="I611" s="142"/>
      <c r="J611" s="142"/>
      <c r="K611" s="142"/>
      <c r="L611" s="54"/>
      <c r="M611" s="142"/>
      <c r="N611" s="54"/>
      <c r="O611" s="54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ht="12.0" customHeight="1">
      <c r="A612" s="185"/>
      <c r="B612" s="190"/>
      <c r="C612" s="191"/>
      <c r="D612" s="142"/>
      <c r="E612" s="142"/>
      <c r="F612" s="202"/>
      <c r="G612" s="57"/>
      <c r="H612" s="214"/>
      <c r="I612" s="142"/>
      <c r="J612" s="142"/>
      <c r="K612" s="142"/>
      <c r="L612" s="54"/>
      <c r="M612" s="142"/>
      <c r="N612" s="54"/>
      <c r="O612" s="54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ht="12.0" customHeight="1">
      <c r="A613" s="185"/>
      <c r="B613" s="190"/>
      <c r="C613" s="191"/>
      <c r="D613" s="142"/>
      <c r="E613" s="142"/>
      <c r="F613" s="202"/>
      <c r="G613" s="57"/>
      <c r="H613" s="214"/>
      <c r="I613" s="142"/>
      <c r="J613" s="142"/>
      <c r="K613" s="142"/>
      <c r="L613" s="54"/>
      <c r="M613" s="142"/>
      <c r="N613" s="54"/>
      <c r="O613" s="54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ht="12.0" customHeight="1">
      <c r="A614" s="185"/>
      <c r="B614" s="190"/>
      <c r="C614" s="191"/>
      <c r="D614" s="142"/>
      <c r="E614" s="142"/>
      <c r="F614" s="202"/>
      <c r="G614" s="57"/>
      <c r="H614" s="214"/>
      <c r="I614" s="142"/>
      <c r="J614" s="142"/>
      <c r="K614" s="142"/>
      <c r="L614" s="54"/>
      <c r="M614" s="142"/>
      <c r="N614" s="54"/>
      <c r="O614" s="54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ht="12.0" customHeight="1">
      <c r="A615" s="185"/>
      <c r="B615" s="190"/>
      <c r="C615" s="191"/>
      <c r="D615" s="142"/>
      <c r="E615" s="142"/>
      <c r="F615" s="202"/>
      <c r="G615" s="57"/>
      <c r="H615" s="214"/>
      <c r="I615" s="142"/>
      <c r="J615" s="142"/>
      <c r="K615" s="142"/>
      <c r="L615" s="54"/>
      <c r="M615" s="142"/>
      <c r="N615" s="54"/>
      <c r="O615" s="54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ht="12.0" customHeight="1">
      <c r="A616" s="185"/>
      <c r="B616" s="190"/>
      <c r="C616" s="191"/>
      <c r="D616" s="142"/>
      <c r="E616" s="142"/>
      <c r="F616" s="202"/>
      <c r="G616" s="57"/>
      <c r="H616" s="214"/>
      <c r="I616" s="142"/>
      <c r="J616" s="142"/>
      <c r="K616" s="142"/>
      <c r="L616" s="54"/>
      <c r="M616" s="142"/>
      <c r="N616" s="54"/>
      <c r="O616" s="54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ht="12.0" customHeight="1">
      <c r="A617" s="185"/>
      <c r="B617" s="190"/>
      <c r="C617" s="191"/>
      <c r="D617" s="142"/>
      <c r="E617" s="142"/>
      <c r="F617" s="202"/>
      <c r="G617" s="57"/>
      <c r="H617" s="214"/>
      <c r="I617" s="142"/>
      <c r="J617" s="142"/>
      <c r="K617" s="142"/>
      <c r="L617" s="54"/>
      <c r="M617" s="142"/>
      <c r="N617" s="54"/>
      <c r="O617" s="54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ht="12.0" customHeight="1">
      <c r="A618" s="185"/>
      <c r="B618" s="190"/>
      <c r="C618" s="191"/>
      <c r="D618" s="142"/>
      <c r="E618" s="142"/>
      <c r="F618" s="202"/>
      <c r="G618" s="57"/>
      <c r="H618" s="214"/>
      <c r="I618" s="142"/>
      <c r="J618" s="142"/>
      <c r="K618" s="142"/>
      <c r="L618" s="54"/>
      <c r="M618" s="142"/>
      <c r="N618" s="54"/>
      <c r="O618" s="54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ht="12.0" customHeight="1">
      <c r="A619" s="185"/>
      <c r="B619" s="190"/>
      <c r="C619" s="191"/>
      <c r="D619" s="142"/>
      <c r="E619" s="142"/>
      <c r="F619" s="202"/>
      <c r="G619" s="57"/>
      <c r="H619" s="214"/>
      <c r="I619" s="142"/>
      <c r="J619" s="142"/>
      <c r="K619" s="142"/>
      <c r="L619" s="54"/>
      <c r="M619" s="142"/>
      <c r="N619" s="54"/>
      <c r="O619" s="54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ht="12.0" customHeight="1">
      <c r="A620" s="185"/>
      <c r="B620" s="190"/>
      <c r="C620" s="191"/>
      <c r="D620" s="142"/>
      <c r="E620" s="142"/>
      <c r="F620" s="202"/>
      <c r="G620" s="57"/>
      <c r="H620" s="214"/>
      <c r="I620" s="142"/>
      <c r="J620" s="142"/>
      <c r="K620" s="142"/>
      <c r="L620" s="54"/>
      <c r="M620" s="142"/>
      <c r="N620" s="54"/>
      <c r="O620" s="54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ht="12.0" customHeight="1">
      <c r="A621" s="185"/>
      <c r="B621" s="190"/>
      <c r="C621" s="191"/>
      <c r="D621" s="142"/>
      <c r="E621" s="142"/>
      <c r="F621" s="202"/>
      <c r="G621" s="57"/>
      <c r="H621" s="214"/>
      <c r="I621" s="142"/>
      <c r="J621" s="142"/>
      <c r="K621" s="142"/>
      <c r="L621" s="54"/>
      <c r="M621" s="142"/>
      <c r="N621" s="54"/>
      <c r="O621" s="54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ht="12.0" customHeight="1">
      <c r="A622" s="185"/>
      <c r="B622" s="190"/>
      <c r="C622" s="191"/>
      <c r="D622" s="142"/>
      <c r="E622" s="142"/>
      <c r="F622" s="202"/>
      <c r="G622" s="57"/>
      <c r="H622" s="214"/>
      <c r="I622" s="142"/>
      <c r="J622" s="142"/>
      <c r="K622" s="142"/>
      <c r="L622" s="54"/>
      <c r="M622" s="142"/>
      <c r="N622" s="54"/>
      <c r="O622" s="54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ht="12.0" customHeight="1">
      <c r="A623" s="185"/>
      <c r="B623" s="190"/>
      <c r="C623" s="191"/>
      <c r="D623" s="142"/>
      <c r="E623" s="142"/>
      <c r="F623" s="202"/>
      <c r="G623" s="57"/>
      <c r="H623" s="214"/>
      <c r="I623" s="142"/>
      <c r="J623" s="142"/>
      <c r="K623" s="142"/>
      <c r="L623" s="54"/>
      <c r="M623" s="142"/>
      <c r="N623" s="54"/>
      <c r="O623" s="54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ht="12.0" customHeight="1">
      <c r="A624" s="185"/>
      <c r="B624" s="190"/>
      <c r="C624" s="191"/>
      <c r="D624" s="142"/>
      <c r="E624" s="142"/>
      <c r="F624" s="202"/>
      <c r="G624" s="57"/>
      <c r="H624" s="214"/>
      <c r="I624" s="142"/>
      <c r="J624" s="142"/>
      <c r="K624" s="142"/>
      <c r="L624" s="54"/>
      <c r="M624" s="142"/>
      <c r="N624" s="54"/>
      <c r="O624" s="54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ht="12.0" customHeight="1">
      <c r="A625" s="185"/>
      <c r="B625" s="190"/>
      <c r="C625" s="191"/>
      <c r="D625" s="142"/>
      <c r="E625" s="142"/>
      <c r="F625" s="202"/>
      <c r="G625" s="57"/>
      <c r="H625" s="214"/>
      <c r="I625" s="142"/>
      <c r="J625" s="142"/>
      <c r="K625" s="142"/>
      <c r="L625" s="54"/>
      <c r="M625" s="142"/>
      <c r="N625" s="54"/>
      <c r="O625" s="54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ht="12.0" customHeight="1">
      <c r="A626" s="185"/>
      <c r="B626" s="190"/>
      <c r="C626" s="191"/>
      <c r="D626" s="142"/>
      <c r="E626" s="142"/>
      <c r="F626" s="202"/>
      <c r="G626" s="57"/>
      <c r="H626" s="214"/>
      <c r="I626" s="142"/>
      <c r="J626" s="142"/>
      <c r="K626" s="142"/>
      <c r="L626" s="54"/>
      <c r="M626" s="142"/>
      <c r="N626" s="54"/>
      <c r="O626" s="54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ht="12.0" customHeight="1">
      <c r="A627" s="185"/>
      <c r="B627" s="190"/>
      <c r="C627" s="191"/>
      <c r="D627" s="142"/>
      <c r="E627" s="142"/>
      <c r="F627" s="202"/>
      <c r="G627" s="57"/>
      <c r="H627" s="214"/>
      <c r="I627" s="142"/>
      <c r="J627" s="142"/>
      <c r="K627" s="142"/>
      <c r="L627" s="54"/>
      <c r="M627" s="142"/>
      <c r="N627" s="54"/>
      <c r="O627" s="54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ht="12.0" customHeight="1">
      <c r="A628" s="185"/>
      <c r="B628" s="190"/>
      <c r="C628" s="191"/>
      <c r="D628" s="142"/>
      <c r="E628" s="142"/>
      <c r="F628" s="202"/>
      <c r="G628" s="57"/>
      <c r="H628" s="214"/>
      <c r="I628" s="142"/>
      <c r="J628" s="142"/>
      <c r="K628" s="142"/>
      <c r="L628" s="54"/>
      <c r="M628" s="142"/>
      <c r="N628" s="54"/>
      <c r="O628" s="54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ht="12.0" customHeight="1">
      <c r="A629" s="185"/>
      <c r="B629" s="190"/>
      <c r="C629" s="191"/>
      <c r="D629" s="142"/>
      <c r="E629" s="142"/>
      <c r="F629" s="202"/>
      <c r="G629" s="57"/>
      <c r="H629" s="214"/>
      <c r="I629" s="142"/>
      <c r="J629" s="142"/>
      <c r="K629" s="142"/>
      <c r="L629" s="54"/>
      <c r="M629" s="142"/>
      <c r="N629" s="54"/>
      <c r="O629" s="54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ht="12.0" customHeight="1">
      <c r="A630" s="185"/>
      <c r="B630" s="190"/>
      <c r="C630" s="191"/>
      <c r="D630" s="142"/>
      <c r="E630" s="142"/>
      <c r="F630" s="202"/>
      <c r="G630" s="57"/>
      <c r="H630" s="214"/>
      <c r="I630" s="142"/>
      <c r="J630" s="142"/>
      <c r="K630" s="142"/>
      <c r="L630" s="54"/>
      <c r="M630" s="142"/>
      <c r="N630" s="54"/>
      <c r="O630" s="54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ht="12.0" customHeight="1">
      <c r="A631" s="185"/>
      <c r="B631" s="190"/>
      <c r="C631" s="191"/>
      <c r="D631" s="142"/>
      <c r="E631" s="142"/>
      <c r="F631" s="202"/>
      <c r="G631" s="57"/>
      <c r="H631" s="214"/>
      <c r="I631" s="142"/>
      <c r="J631" s="142"/>
      <c r="K631" s="142"/>
      <c r="L631" s="54"/>
      <c r="M631" s="142"/>
      <c r="N631" s="54"/>
      <c r="O631" s="54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ht="12.0" customHeight="1">
      <c r="A632" s="185"/>
      <c r="B632" s="190"/>
      <c r="C632" s="191"/>
      <c r="D632" s="142"/>
      <c r="E632" s="142"/>
      <c r="F632" s="202"/>
      <c r="G632" s="57"/>
      <c r="H632" s="214"/>
      <c r="I632" s="142"/>
      <c r="J632" s="142"/>
      <c r="K632" s="142"/>
      <c r="L632" s="54"/>
      <c r="M632" s="142"/>
      <c r="N632" s="54"/>
      <c r="O632" s="54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ht="12.0" customHeight="1">
      <c r="A633" s="185"/>
      <c r="B633" s="190"/>
      <c r="C633" s="191"/>
      <c r="D633" s="142"/>
      <c r="E633" s="142"/>
      <c r="F633" s="202"/>
      <c r="G633" s="57"/>
      <c r="H633" s="214"/>
      <c r="I633" s="142"/>
      <c r="J633" s="142"/>
      <c r="K633" s="142"/>
      <c r="L633" s="54"/>
      <c r="M633" s="142"/>
      <c r="N633" s="54"/>
      <c r="O633" s="54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ht="12.0" customHeight="1">
      <c r="A634" s="185"/>
      <c r="B634" s="190"/>
      <c r="C634" s="191"/>
      <c r="D634" s="142"/>
      <c r="E634" s="142"/>
      <c r="F634" s="202"/>
      <c r="G634" s="57"/>
      <c r="H634" s="214"/>
      <c r="I634" s="142"/>
      <c r="J634" s="142"/>
      <c r="K634" s="142"/>
      <c r="L634" s="54"/>
      <c r="M634" s="142"/>
      <c r="N634" s="54"/>
      <c r="O634" s="54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ht="12.0" customHeight="1">
      <c r="A635" s="185"/>
      <c r="B635" s="190"/>
      <c r="C635" s="191"/>
      <c r="D635" s="142"/>
      <c r="E635" s="142"/>
      <c r="F635" s="202"/>
      <c r="G635" s="57"/>
      <c r="H635" s="214"/>
      <c r="I635" s="142"/>
      <c r="J635" s="142"/>
      <c r="K635" s="142"/>
      <c r="L635" s="54"/>
      <c r="M635" s="142"/>
      <c r="N635" s="54"/>
      <c r="O635" s="54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ht="12.0" customHeight="1">
      <c r="A636" s="185"/>
      <c r="B636" s="190"/>
      <c r="C636" s="191"/>
      <c r="D636" s="142"/>
      <c r="E636" s="142"/>
      <c r="F636" s="202"/>
      <c r="G636" s="57"/>
      <c r="H636" s="214"/>
      <c r="I636" s="142"/>
      <c r="J636" s="142"/>
      <c r="K636" s="142"/>
      <c r="L636" s="54"/>
      <c r="M636" s="142"/>
      <c r="N636" s="54"/>
      <c r="O636" s="54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ht="12.0" customHeight="1">
      <c r="A637" s="185"/>
      <c r="B637" s="190"/>
      <c r="C637" s="191"/>
      <c r="D637" s="142"/>
      <c r="E637" s="142"/>
      <c r="F637" s="202"/>
      <c r="G637" s="57"/>
      <c r="H637" s="214"/>
      <c r="I637" s="142"/>
      <c r="J637" s="142"/>
      <c r="K637" s="142"/>
      <c r="L637" s="54"/>
      <c r="M637" s="142"/>
      <c r="N637" s="54"/>
      <c r="O637" s="54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ht="12.0" customHeight="1">
      <c r="A638" s="185"/>
      <c r="B638" s="190"/>
      <c r="C638" s="191"/>
      <c r="D638" s="142"/>
      <c r="E638" s="142"/>
      <c r="F638" s="202"/>
      <c r="G638" s="57"/>
      <c r="H638" s="214"/>
      <c r="I638" s="142"/>
      <c r="J638" s="142"/>
      <c r="K638" s="142"/>
      <c r="L638" s="54"/>
      <c r="M638" s="142"/>
      <c r="N638" s="54"/>
      <c r="O638" s="54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ht="12.0" customHeight="1">
      <c r="A639" s="185"/>
      <c r="B639" s="190"/>
      <c r="C639" s="191"/>
      <c r="D639" s="142"/>
      <c r="E639" s="142"/>
      <c r="F639" s="202"/>
      <c r="G639" s="57"/>
      <c r="H639" s="214"/>
      <c r="I639" s="142"/>
      <c r="J639" s="142"/>
      <c r="K639" s="142"/>
      <c r="L639" s="54"/>
      <c r="M639" s="142"/>
      <c r="N639" s="54"/>
      <c r="O639" s="54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ht="12.0" customHeight="1">
      <c r="A640" s="185"/>
      <c r="B640" s="190"/>
      <c r="C640" s="191"/>
      <c r="D640" s="142"/>
      <c r="E640" s="142"/>
      <c r="F640" s="202"/>
      <c r="G640" s="57"/>
      <c r="H640" s="214"/>
      <c r="I640" s="142"/>
      <c r="J640" s="142"/>
      <c r="K640" s="142"/>
      <c r="L640" s="54"/>
      <c r="M640" s="142"/>
      <c r="N640" s="54"/>
      <c r="O640" s="54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ht="12.0" customHeight="1">
      <c r="A641" s="185"/>
      <c r="B641" s="190"/>
      <c r="C641" s="191"/>
      <c r="D641" s="142"/>
      <c r="E641" s="142"/>
      <c r="F641" s="202"/>
      <c r="G641" s="57"/>
      <c r="H641" s="214"/>
      <c r="I641" s="142"/>
      <c r="J641" s="142"/>
      <c r="K641" s="142"/>
      <c r="L641" s="54"/>
      <c r="M641" s="142"/>
      <c r="N641" s="54"/>
      <c r="O641" s="54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ht="12.0" customHeight="1">
      <c r="A642" s="185"/>
      <c r="B642" s="190"/>
      <c r="C642" s="191"/>
      <c r="D642" s="142"/>
      <c r="E642" s="142"/>
      <c r="F642" s="202"/>
      <c r="G642" s="57"/>
      <c r="H642" s="214"/>
      <c r="I642" s="142"/>
      <c r="J642" s="142"/>
      <c r="K642" s="142"/>
      <c r="L642" s="54"/>
      <c r="M642" s="142"/>
      <c r="N642" s="54"/>
      <c r="O642" s="54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ht="12.0" customHeight="1">
      <c r="A643" s="185"/>
      <c r="B643" s="190"/>
      <c r="C643" s="191"/>
      <c r="D643" s="142"/>
      <c r="E643" s="142"/>
      <c r="F643" s="202"/>
      <c r="G643" s="57"/>
      <c r="H643" s="214"/>
      <c r="I643" s="142"/>
      <c r="J643" s="142"/>
      <c r="K643" s="142"/>
      <c r="L643" s="54"/>
      <c r="M643" s="142"/>
      <c r="N643" s="54"/>
      <c r="O643" s="54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ht="12.0" customHeight="1">
      <c r="A644" s="185"/>
      <c r="B644" s="190"/>
      <c r="C644" s="191"/>
      <c r="D644" s="142"/>
      <c r="E644" s="142"/>
      <c r="F644" s="202"/>
      <c r="G644" s="57"/>
      <c r="H644" s="214"/>
      <c r="I644" s="142"/>
      <c r="J644" s="142"/>
      <c r="K644" s="142"/>
      <c r="L644" s="54"/>
      <c r="M644" s="142"/>
      <c r="N644" s="54"/>
      <c r="O644" s="54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ht="12.0" customHeight="1">
      <c r="A645" s="185"/>
      <c r="B645" s="190"/>
      <c r="C645" s="191"/>
      <c r="D645" s="142"/>
      <c r="E645" s="142"/>
      <c r="F645" s="202"/>
      <c r="G645" s="57"/>
      <c r="H645" s="214"/>
      <c r="I645" s="142"/>
      <c r="J645" s="142"/>
      <c r="K645" s="142"/>
      <c r="L645" s="54"/>
      <c r="M645" s="142"/>
      <c r="N645" s="54"/>
      <c r="O645" s="54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ht="12.0" customHeight="1">
      <c r="A646" s="185"/>
      <c r="B646" s="190"/>
      <c r="C646" s="191"/>
      <c r="D646" s="142"/>
      <c r="E646" s="142"/>
      <c r="F646" s="202"/>
      <c r="G646" s="57"/>
      <c r="H646" s="214"/>
      <c r="I646" s="142"/>
      <c r="J646" s="142"/>
      <c r="K646" s="142"/>
      <c r="L646" s="54"/>
      <c r="M646" s="142"/>
      <c r="N646" s="54"/>
      <c r="O646" s="54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ht="12.0" customHeight="1">
      <c r="A647" s="185"/>
      <c r="B647" s="190"/>
      <c r="C647" s="191"/>
      <c r="D647" s="142"/>
      <c r="E647" s="142"/>
      <c r="F647" s="202"/>
      <c r="G647" s="57"/>
      <c r="H647" s="214"/>
      <c r="I647" s="142"/>
      <c r="J647" s="142"/>
      <c r="K647" s="142"/>
      <c r="L647" s="54"/>
      <c r="M647" s="142"/>
      <c r="N647" s="54"/>
      <c r="O647" s="54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ht="12.0" customHeight="1">
      <c r="A648" s="185"/>
      <c r="B648" s="190"/>
      <c r="C648" s="191"/>
      <c r="D648" s="142"/>
      <c r="E648" s="142"/>
      <c r="F648" s="202"/>
      <c r="G648" s="57"/>
      <c r="H648" s="214"/>
      <c r="I648" s="142"/>
      <c r="J648" s="142"/>
      <c r="K648" s="142"/>
      <c r="L648" s="54"/>
      <c r="M648" s="142"/>
      <c r="N648" s="54"/>
      <c r="O648" s="54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ht="12.0" customHeight="1">
      <c r="A649" s="185"/>
      <c r="B649" s="190"/>
      <c r="C649" s="191"/>
      <c r="D649" s="142"/>
      <c r="E649" s="142"/>
      <c r="F649" s="202"/>
      <c r="G649" s="57"/>
      <c r="H649" s="214"/>
      <c r="I649" s="142"/>
      <c r="J649" s="142"/>
      <c r="K649" s="142"/>
      <c r="L649" s="54"/>
      <c r="M649" s="142"/>
      <c r="N649" s="54"/>
      <c r="O649" s="54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ht="12.0" customHeight="1">
      <c r="A650" s="185"/>
      <c r="B650" s="190"/>
      <c r="C650" s="191"/>
      <c r="D650" s="142"/>
      <c r="E650" s="142"/>
      <c r="F650" s="202"/>
      <c r="G650" s="57"/>
      <c r="H650" s="214"/>
      <c r="I650" s="142"/>
      <c r="J650" s="142"/>
      <c r="K650" s="142"/>
      <c r="L650" s="54"/>
      <c r="M650" s="142"/>
      <c r="N650" s="54"/>
      <c r="O650" s="54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ht="12.0" customHeight="1">
      <c r="A651" s="185"/>
      <c r="B651" s="190"/>
      <c r="C651" s="191"/>
      <c r="D651" s="142"/>
      <c r="E651" s="142"/>
      <c r="F651" s="202"/>
      <c r="G651" s="57"/>
      <c r="H651" s="214"/>
      <c r="I651" s="142"/>
      <c r="J651" s="142"/>
      <c r="K651" s="142"/>
      <c r="L651" s="54"/>
      <c r="M651" s="142"/>
      <c r="N651" s="54"/>
      <c r="O651" s="54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ht="12.0" customHeight="1">
      <c r="A652" s="185"/>
      <c r="B652" s="190"/>
      <c r="C652" s="191"/>
      <c r="D652" s="142"/>
      <c r="E652" s="142"/>
      <c r="F652" s="202"/>
      <c r="G652" s="57"/>
      <c r="H652" s="214"/>
      <c r="I652" s="142"/>
      <c r="J652" s="142"/>
      <c r="K652" s="142"/>
      <c r="L652" s="54"/>
      <c r="M652" s="142"/>
      <c r="N652" s="54"/>
      <c r="O652" s="54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ht="12.0" customHeight="1">
      <c r="A653" s="185"/>
      <c r="B653" s="190"/>
      <c r="C653" s="191"/>
      <c r="D653" s="142"/>
      <c r="E653" s="142"/>
      <c r="F653" s="202"/>
      <c r="G653" s="57"/>
      <c r="H653" s="214"/>
      <c r="I653" s="142"/>
      <c r="J653" s="142"/>
      <c r="K653" s="142"/>
      <c r="L653" s="54"/>
      <c r="M653" s="142"/>
      <c r="N653" s="54"/>
      <c r="O653" s="54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ht="12.0" customHeight="1">
      <c r="A654" s="185"/>
      <c r="B654" s="190"/>
      <c r="C654" s="191"/>
      <c r="D654" s="142"/>
      <c r="E654" s="142"/>
      <c r="F654" s="202"/>
      <c r="G654" s="57"/>
      <c r="H654" s="214"/>
      <c r="I654" s="142"/>
      <c r="J654" s="142"/>
      <c r="K654" s="142"/>
      <c r="L654" s="54"/>
      <c r="M654" s="142"/>
      <c r="N654" s="54"/>
      <c r="O654" s="54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ht="12.0" customHeight="1">
      <c r="A655" s="185"/>
      <c r="B655" s="190"/>
      <c r="C655" s="191"/>
      <c r="D655" s="142"/>
      <c r="E655" s="142"/>
      <c r="F655" s="202"/>
      <c r="G655" s="57"/>
      <c r="H655" s="214"/>
      <c r="I655" s="142"/>
      <c r="J655" s="142"/>
      <c r="K655" s="142"/>
      <c r="L655" s="54"/>
      <c r="M655" s="142"/>
      <c r="N655" s="54"/>
      <c r="O655" s="54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ht="12.0" customHeight="1">
      <c r="A656" s="185"/>
      <c r="B656" s="190"/>
      <c r="C656" s="191"/>
      <c r="D656" s="142"/>
      <c r="E656" s="142"/>
      <c r="F656" s="202"/>
      <c r="G656" s="57"/>
      <c r="H656" s="214"/>
      <c r="I656" s="142"/>
      <c r="J656" s="142"/>
      <c r="K656" s="142"/>
      <c r="L656" s="54"/>
      <c r="M656" s="142"/>
      <c r="N656" s="54"/>
      <c r="O656" s="54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ht="12.0" customHeight="1">
      <c r="A657" s="185"/>
      <c r="B657" s="190"/>
      <c r="C657" s="191"/>
      <c r="D657" s="142"/>
      <c r="E657" s="142"/>
      <c r="F657" s="202"/>
      <c r="G657" s="57"/>
      <c r="H657" s="214"/>
      <c r="I657" s="142"/>
      <c r="J657" s="142"/>
      <c r="K657" s="142"/>
      <c r="L657" s="54"/>
      <c r="M657" s="142"/>
      <c r="N657" s="54"/>
      <c r="O657" s="54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ht="12.0" customHeight="1">
      <c r="A658" s="185"/>
      <c r="B658" s="190"/>
      <c r="C658" s="191"/>
      <c r="D658" s="142"/>
      <c r="E658" s="142"/>
      <c r="F658" s="202"/>
      <c r="G658" s="57"/>
      <c r="H658" s="214"/>
      <c r="I658" s="142"/>
      <c r="J658" s="142"/>
      <c r="K658" s="142"/>
      <c r="L658" s="54"/>
      <c r="M658" s="142"/>
      <c r="N658" s="54"/>
      <c r="O658" s="54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ht="12.0" customHeight="1">
      <c r="A659" s="185"/>
      <c r="B659" s="190"/>
      <c r="C659" s="191"/>
      <c r="D659" s="142"/>
      <c r="E659" s="142"/>
      <c r="F659" s="202"/>
      <c r="G659" s="57"/>
      <c r="H659" s="214"/>
      <c r="I659" s="142"/>
      <c r="J659" s="142"/>
      <c r="K659" s="142"/>
      <c r="L659" s="54"/>
      <c r="M659" s="142"/>
      <c r="N659" s="54"/>
      <c r="O659" s="54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ht="12.0" customHeight="1">
      <c r="A660" s="185"/>
      <c r="B660" s="190"/>
      <c r="C660" s="191"/>
      <c r="D660" s="142"/>
      <c r="E660" s="142"/>
      <c r="F660" s="202"/>
      <c r="G660" s="57"/>
      <c r="H660" s="214"/>
      <c r="I660" s="142"/>
      <c r="J660" s="142"/>
      <c r="K660" s="142"/>
      <c r="L660" s="54"/>
      <c r="M660" s="142"/>
      <c r="N660" s="54"/>
      <c r="O660" s="54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ht="12.0" customHeight="1">
      <c r="A661" s="185"/>
      <c r="B661" s="190"/>
      <c r="C661" s="191"/>
      <c r="D661" s="142"/>
      <c r="E661" s="142"/>
      <c r="F661" s="202"/>
      <c r="G661" s="57"/>
      <c r="H661" s="214"/>
      <c r="I661" s="142"/>
      <c r="J661" s="142"/>
      <c r="K661" s="142"/>
      <c r="L661" s="54"/>
      <c r="M661" s="142"/>
      <c r="N661" s="54"/>
      <c r="O661" s="54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ht="12.0" customHeight="1">
      <c r="A662" s="185"/>
      <c r="B662" s="190"/>
      <c r="C662" s="191"/>
      <c r="D662" s="142"/>
      <c r="E662" s="142"/>
      <c r="F662" s="202"/>
      <c r="G662" s="57"/>
      <c r="H662" s="214"/>
      <c r="I662" s="142"/>
      <c r="J662" s="142"/>
      <c r="K662" s="142"/>
      <c r="L662" s="54"/>
      <c r="M662" s="142"/>
      <c r="N662" s="54"/>
      <c r="O662" s="54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ht="12.0" customHeight="1">
      <c r="A663" s="185"/>
      <c r="B663" s="190"/>
      <c r="C663" s="191"/>
      <c r="D663" s="142"/>
      <c r="E663" s="142"/>
      <c r="F663" s="202"/>
      <c r="G663" s="57"/>
      <c r="H663" s="214"/>
      <c r="I663" s="142"/>
      <c r="J663" s="142"/>
      <c r="K663" s="142"/>
      <c r="L663" s="54"/>
      <c r="M663" s="142"/>
      <c r="N663" s="54"/>
      <c r="O663" s="54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ht="12.0" customHeight="1">
      <c r="A664" s="185"/>
      <c r="B664" s="190"/>
      <c r="C664" s="191"/>
      <c r="D664" s="142"/>
      <c r="E664" s="142"/>
      <c r="F664" s="202"/>
      <c r="G664" s="57"/>
      <c r="H664" s="214"/>
      <c r="I664" s="142"/>
      <c r="J664" s="142"/>
      <c r="K664" s="142"/>
      <c r="L664" s="54"/>
      <c r="M664" s="142"/>
      <c r="N664" s="54"/>
      <c r="O664" s="54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ht="12.0" customHeight="1">
      <c r="A665" s="185"/>
      <c r="B665" s="190"/>
      <c r="C665" s="191"/>
      <c r="D665" s="142"/>
      <c r="E665" s="142"/>
      <c r="F665" s="202"/>
      <c r="G665" s="57"/>
      <c r="H665" s="214"/>
      <c r="I665" s="142"/>
      <c r="J665" s="142"/>
      <c r="K665" s="142"/>
      <c r="L665" s="54"/>
      <c r="M665" s="142"/>
      <c r="N665" s="54"/>
      <c r="O665" s="54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ht="12.0" customHeight="1">
      <c r="A666" s="185"/>
      <c r="B666" s="190"/>
      <c r="C666" s="191"/>
      <c r="D666" s="142"/>
      <c r="E666" s="142"/>
      <c r="F666" s="202"/>
      <c r="G666" s="57"/>
      <c r="H666" s="214"/>
      <c r="I666" s="142"/>
      <c r="J666" s="142"/>
      <c r="K666" s="142"/>
      <c r="L666" s="54"/>
      <c r="M666" s="142"/>
      <c r="N666" s="54"/>
      <c r="O666" s="54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ht="12.0" customHeight="1">
      <c r="A667" s="185"/>
      <c r="B667" s="190"/>
      <c r="C667" s="191"/>
      <c r="D667" s="142"/>
      <c r="E667" s="142"/>
      <c r="F667" s="202"/>
      <c r="G667" s="57"/>
      <c r="H667" s="214"/>
      <c r="I667" s="142"/>
      <c r="J667" s="142"/>
      <c r="K667" s="142"/>
      <c r="L667" s="54"/>
      <c r="M667" s="142"/>
      <c r="N667" s="54"/>
      <c r="O667" s="54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ht="12.0" customHeight="1">
      <c r="A668" s="185"/>
      <c r="B668" s="190"/>
      <c r="C668" s="191"/>
      <c r="D668" s="142"/>
      <c r="E668" s="142"/>
      <c r="F668" s="202"/>
      <c r="G668" s="57"/>
      <c r="H668" s="214"/>
      <c r="I668" s="142"/>
      <c r="J668" s="142"/>
      <c r="K668" s="142"/>
      <c r="L668" s="54"/>
      <c r="M668" s="142"/>
      <c r="N668" s="54"/>
      <c r="O668" s="54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 ht="12.0" customHeight="1">
      <c r="A669" s="185"/>
      <c r="B669" s="190"/>
      <c r="C669" s="191"/>
      <c r="D669" s="142"/>
      <c r="E669" s="142"/>
      <c r="F669" s="202"/>
      <c r="G669" s="57"/>
      <c r="H669" s="214"/>
      <c r="I669" s="142"/>
      <c r="J669" s="142"/>
      <c r="K669" s="142"/>
      <c r="L669" s="54"/>
      <c r="M669" s="142"/>
      <c r="N669" s="54"/>
      <c r="O669" s="54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 ht="12.0" customHeight="1">
      <c r="A670" s="185"/>
      <c r="B670" s="190"/>
      <c r="C670" s="191"/>
      <c r="D670" s="142"/>
      <c r="E670" s="142"/>
      <c r="F670" s="202"/>
      <c r="G670" s="57"/>
      <c r="H670" s="214"/>
      <c r="I670" s="142"/>
      <c r="J670" s="142"/>
      <c r="K670" s="142"/>
      <c r="L670" s="54"/>
      <c r="M670" s="142"/>
      <c r="N670" s="54"/>
      <c r="O670" s="54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 ht="15.75" customHeight="1">
      <c r="A671" s="230"/>
      <c r="C671" s="231"/>
      <c r="H671" s="232"/>
    </row>
    <row r="672" ht="15.75" customHeight="1">
      <c r="A672" s="230"/>
      <c r="C672" s="233"/>
      <c r="H672" s="232"/>
    </row>
    <row r="673" ht="15.75" customHeight="1">
      <c r="A673" s="230"/>
      <c r="C673" s="233"/>
      <c r="H673" s="232"/>
    </row>
    <row r="674" ht="15.75" customHeight="1">
      <c r="A674" s="230"/>
      <c r="C674" s="233"/>
      <c r="H674" s="232"/>
    </row>
    <row r="675" ht="15.75" customHeight="1">
      <c r="A675" s="230"/>
      <c r="C675" s="233"/>
      <c r="H675" s="232"/>
    </row>
    <row r="676" ht="15.75" customHeight="1">
      <c r="A676" s="230"/>
      <c r="C676" s="233"/>
      <c r="H676" s="232"/>
    </row>
    <row r="677" ht="15.75" customHeight="1">
      <c r="A677" s="230"/>
      <c r="C677" s="233"/>
      <c r="H677" s="232"/>
    </row>
    <row r="678" ht="15.75" customHeight="1">
      <c r="A678" s="230"/>
      <c r="C678" s="233"/>
      <c r="H678" s="232"/>
    </row>
    <row r="679" ht="15.75" customHeight="1">
      <c r="A679" s="230"/>
      <c r="C679" s="233"/>
      <c r="H679" s="232"/>
    </row>
    <row r="680" ht="15.75" customHeight="1">
      <c r="A680" s="230"/>
      <c r="C680" s="233"/>
      <c r="H680" s="232"/>
    </row>
    <row r="681" ht="15.75" customHeight="1">
      <c r="A681" s="230"/>
      <c r="C681" s="233"/>
      <c r="H681" s="232"/>
    </row>
    <row r="682" ht="15.75" customHeight="1">
      <c r="A682" s="230"/>
      <c r="C682" s="233"/>
      <c r="H682" s="232"/>
    </row>
    <row r="683" ht="15.75" customHeight="1">
      <c r="A683" s="230"/>
      <c r="C683" s="233"/>
      <c r="H683" s="232"/>
    </row>
    <row r="684" ht="15.75" customHeight="1">
      <c r="A684" s="230"/>
      <c r="C684" s="233"/>
      <c r="H684" s="232"/>
    </row>
    <row r="685" ht="15.75" customHeight="1">
      <c r="A685" s="230"/>
      <c r="C685" s="233"/>
      <c r="H685" s="232"/>
    </row>
    <row r="686" ht="15.75" customHeight="1">
      <c r="A686" s="230"/>
      <c r="C686" s="233"/>
      <c r="H686" s="232"/>
    </row>
    <row r="687" ht="15.75" customHeight="1">
      <c r="A687" s="230"/>
      <c r="C687" s="233"/>
      <c r="H687" s="232"/>
    </row>
    <row r="688" ht="15.75" customHeight="1">
      <c r="A688" s="230"/>
      <c r="C688" s="233"/>
      <c r="H688" s="232"/>
    </row>
    <row r="689" ht="15.75" customHeight="1">
      <c r="A689" s="230"/>
      <c r="C689" s="233"/>
      <c r="H689" s="232"/>
    </row>
    <row r="690" ht="15.75" customHeight="1">
      <c r="A690" s="230"/>
      <c r="C690" s="233"/>
      <c r="H690" s="232"/>
    </row>
    <row r="691" ht="15.75" customHeight="1">
      <c r="A691" s="230"/>
      <c r="C691" s="233"/>
      <c r="H691" s="232"/>
    </row>
    <row r="692" ht="15.75" customHeight="1">
      <c r="A692" s="230"/>
      <c r="C692" s="233"/>
      <c r="H692" s="232"/>
    </row>
    <row r="693" ht="15.75" customHeight="1">
      <c r="A693" s="230"/>
      <c r="C693" s="233"/>
      <c r="H693" s="232"/>
    </row>
    <row r="694" ht="15.75" customHeight="1">
      <c r="A694" s="230"/>
      <c r="C694" s="233"/>
      <c r="H694" s="232"/>
    </row>
    <row r="695" ht="15.75" customHeight="1">
      <c r="A695" s="230"/>
      <c r="C695" s="233"/>
      <c r="H695" s="232"/>
    </row>
    <row r="696" ht="15.75" customHeight="1">
      <c r="A696" s="230"/>
      <c r="C696" s="233"/>
      <c r="H696" s="232"/>
    </row>
    <row r="697" ht="15.75" customHeight="1">
      <c r="A697" s="230"/>
      <c r="C697" s="233"/>
      <c r="H697" s="232"/>
    </row>
    <row r="698" ht="15.75" customHeight="1">
      <c r="A698" s="230"/>
      <c r="C698" s="233"/>
      <c r="H698" s="232"/>
    </row>
    <row r="699" ht="15.75" customHeight="1">
      <c r="A699" s="230"/>
      <c r="C699" s="233"/>
      <c r="H699" s="232"/>
    </row>
    <row r="700" ht="15.75" customHeight="1">
      <c r="A700" s="230"/>
      <c r="C700" s="233"/>
      <c r="H700" s="232"/>
    </row>
    <row r="701" ht="15.75" customHeight="1">
      <c r="A701" s="230"/>
      <c r="C701" s="233"/>
      <c r="H701" s="232"/>
    </row>
    <row r="702" ht="15.75" customHeight="1">
      <c r="A702" s="230"/>
      <c r="C702" s="233"/>
      <c r="H702" s="232"/>
    </row>
    <row r="703" ht="15.75" customHeight="1">
      <c r="A703" s="230"/>
      <c r="C703" s="233"/>
      <c r="H703" s="232"/>
    </row>
    <row r="704" ht="15.75" customHeight="1">
      <c r="A704" s="230"/>
      <c r="C704" s="233"/>
      <c r="H704" s="232"/>
    </row>
    <row r="705" ht="15.75" customHeight="1">
      <c r="A705" s="230"/>
      <c r="C705" s="233"/>
      <c r="H705" s="232"/>
    </row>
    <row r="706" ht="15.75" customHeight="1">
      <c r="A706" s="230"/>
      <c r="C706" s="233"/>
      <c r="H706" s="232"/>
    </row>
    <row r="707" ht="15.75" customHeight="1">
      <c r="A707" s="230"/>
      <c r="C707" s="233"/>
      <c r="H707" s="232"/>
    </row>
    <row r="708" ht="15.75" customHeight="1">
      <c r="A708" s="230"/>
      <c r="C708" s="233"/>
      <c r="H708" s="232"/>
    </row>
    <row r="709" ht="15.75" customHeight="1">
      <c r="A709" s="230"/>
      <c r="C709" s="233"/>
      <c r="H709" s="232"/>
    </row>
    <row r="710" ht="15.75" customHeight="1">
      <c r="A710" s="230"/>
      <c r="C710" s="233"/>
      <c r="H710" s="232"/>
    </row>
    <row r="711" ht="15.75" customHeight="1">
      <c r="A711" s="230"/>
      <c r="C711" s="233"/>
      <c r="H711" s="232"/>
    </row>
    <row r="712" ht="15.75" customHeight="1">
      <c r="A712" s="230"/>
      <c r="C712" s="233"/>
      <c r="H712" s="232"/>
    </row>
    <row r="713" ht="15.75" customHeight="1">
      <c r="A713" s="230"/>
      <c r="C713" s="233"/>
      <c r="H713" s="232"/>
    </row>
    <row r="714" ht="15.75" customHeight="1">
      <c r="A714" s="230"/>
      <c r="C714" s="233"/>
      <c r="H714" s="232"/>
    </row>
    <row r="715" ht="15.75" customHeight="1">
      <c r="A715" s="230"/>
      <c r="C715" s="233"/>
      <c r="H715" s="232"/>
    </row>
    <row r="716" ht="15.75" customHeight="1">
      <c r="A716" s="230"/>
      <c r="C716" s="233"/>
      <c r="H716" s="232"/>
    </row>
    <row r="717" ht="15.75" customHeight="1">
      <c r="A717" s="230"/>
      <c r="C717" s="233"/>
      <c r="H717" s="232"/>
    </row>
    <row r="718" ht="15.75" customHeight="1">
      <c r="A718" s="230"/>
      <c r="C718" s="233"/>
      <c r="H718" s="232"/>
    </row>
    <row r="719" ht="15.75" customHeight="1">
      <c r="A719" s="230"/>
      <c r="C719" s="233"/>
      <c r="H719" s="232"/>
    </row>
    <row r="720" ht="15.75" customHeight="1">
      <c r="A720" s="230"/>
      <c r="C720" s="233"/>
      <c r="H720" s="232"/>
    </row>
    <row r="721" ht="15.75" customHeight="1">
      <c r="A721" s="230"/>
      <c r="C721" s="233"/>
      <c r="H721" s="232"/>
    </row>
    <row r="722" ht="15.75" customHeight="1">
      <c r="A722" s="230"/>
      <c r="C722" s="233"/>
      <c r="H722" s="232"/>
    </row>
    <row r="723" ht="15.75" customHeight="1">
      <c r="A723" s="230"/>
      <c r="C723" s="233"/>
      <c r="H723" s="232"/>
    </row>
    <row r="724" ht="15.75" customHeight="1">
      <c r="A724" s="230"/>
      <c r="C724" s="233"/>
      <c r="H724" s="232"/>
    </row>
    <row r="725" ht="15.75" customHeight="1">
      <c r="A725" s="230"/>
      <c r="C725" s="233"/>
      <c r="H725" s="232"/>
    </row>
    <row r="726" ht="15.75" customHeight="1">
      <c r="A726" s="230"/>
      <c r="C726" s="233"/>
      <c r="H726" s="232"/>
    </row>
    <row r="727" ht="15.75" customHeight="1">
      <c r="A727" s="230"/>
      <c r="C727" s="233"/>
      <c r="H727" s="232"/>
    </row>
    <row r="728" ht="15.75" customHeight="1">
      <c r="A728" s="230"/>
      <c r="C728" s="233"/>
      <c r="H728" s="232"/>
    </row>
    <row r="729" ht="15.75" customHeight="1">
      <c r="A729" s="230"/>
      <c r="C729" s="233"/>
      <c r="H729" s="232"/>
    </row>
    <row r="730" ht="15.75" customHeight="1">
      <c r="A730" s="230"/>
      <c r="C730" s="233"/>
      <c r="H730" s="232"/>
    </row>
    <row r="731" ht="15.75" customHeight="1">
      <c r="A731" s="230"/>
      <c r="C731" s="233"/>
      <c r="H731" s="232"/>
    </row>
    <row r="732" ht="15.75" customHeight="1">
      <c r="A732" s="230"/>
      <c r="C732" s="233"/>
      <c r="H732" s="232"/>
    </row>
    <row r="733" ht="15.75" customHeight="1">
      <c r="A733" s="230"/>
      <c r="C733" s="233"/>
      <c r="H733" s="232"/>
    </row>
    <row r="734" ht="15.75" customHeight="1">
      <c r="A734" s="230"/>
      <c r="C734" s="233"/>
      <c r="H734" s="232"/>
    </row>
    <row r="735" ht="15.75" customHeight="1">
      <c r="A735" s="230"/>
      <c r="C735" s="233"/>
      <c r="H735" s="232"/>
    </row>
    <row r="736" ht="15.75" customHeight="1">
      <c r="A736" s="230"/>
      <c r="C736" s="233"/>
      <c r="H736" s="232"/>
    </row>
    <row r="737" ht="15.75" customHeight="1">
      <c r="A737" s="230"/>
      <c r="C737" s="233"/>
      <c r="H737" s="232"/>
    </row>
    <row r="738" ht="15.75" customHeight="1">
      <c r="A738" s="230"/>
      <c r="C738" s="233"/>
      <c r="H738" s="232"/>
    </row>
    <row r="739" ht="15.75" customHeight="1">
      <c r="A739" s="230"/>
      <c r="C739" s="233"/>
      <c r="H739" s="232"/>
    </row>
    <row r="740" ht="15.75" customHeight="1">
      <c r="A740" s="230"/>
      <c r="C740" s="233"/>
      <c r="H740" s="232"/>
    </row>
    <row r="741" ht="15.75" customHeight="1">
      <c r="A741" s="230"/>
      <c r="C741" s="233"/>
      <c r="H741" s="232"/>
    </row>
    <row r="742" ht="15.75" customHeight="1">
      <c r="A742" s="230"/>
      <c r="C742" s="233"/>
      <c r="H742" s="232"/>
    </row>
    <row r="743" ht="15.75" customHeight="1">
      <c r="A743" s="230"/>
      <c r="C743" s="233"/>
      <c r="H743" s="232"/>
    </row>
    <row r="744" ht="15.75" customHeight="1">
      <c r="A744" s="230"/>
      <c r="C744" s="233"/>
      <c r="H744" s="232"/>
    </row>
    <row r="745" ht="15.75" customHeight="1">
      <c r="A745" s="230"/>
      <c r="C745" s="233"/>
      <c r="H745" s="232"/>
    </row>
    <row r="746" ht="15.75" customHeight="1">
      <c r="A746" s="230"/>
      <c r="C746" s="233"/>
      <c r="H746" s="232"/>
    </row>
    <row r="747" ht="15.75" customHeight="1">
      <c r="A747" s="230"/>
      <c r="C747" s="233"/>
      <c r="H747" s="232"/>
    </row>
    <row r="748" ht="15.75" customHeight="1">
      <c r="A748" s="230"/>
      <c r="C748" s="233"/>
      <c r="H748" s="232"/>
    </row>
    <row r="749" ht="15.75" customHeight="1">
      <c r="A749" s="230"/>
      <c r="C749" s="233"/>
      <c r="H749" s="232"/>
    </row>
    <row r="750" ht="15.75" customHeight="1">
      <c r="A750" s="230"/>
      <c r="C750" s="233"/>
      <c r="H750" s="232"/>
    </row>
    <row r="751" ht="15.75" customHeight="1">
      <c r="A751" s="230"/>
      <c r="C751" s="233"/>
      <c r="H751" s="232"/>
    </row>
    <row r="752" ht="15.75" customHeight="1">
      <c r="A752" s="230"/>
      <c r="C752" s="233"/>
      <c r="H752" s="232"/>
    </row>
    <row r="753" ht="15.75" customHeight="1">
      <c r="A753" s="230"/>
      <c r="C753" s="233"/>
      <c r="H753" s="232"/>
    </row>
    <row r="754" ht="15.75" customHeight="1">
      <c r="A754" s="230"/>
      <c r="C754" s="233"/>
      <c r="H754" s="232"/>
    </row>
    <row r="755" ht="15.75" customHeight="1">
      <c r="A755" s="230"/>
      <c r="C755" s="233"/>
      <c r="H755" s="232"/>
    </row>
    <row r="756" ht="15.75" customHeight="1">
      <c r="A756" s="230"/>
      <c r="C756" s="233"/>
      <c r="H756" s="232"/>
    </row>
    <row r="757" ht="15.75" customHeight="1">
      <c r="A757" s="230"/>
      <c r="C757" s="233"/>
      <c r="H757" s="232"/>
    </row>
    <row r="758" ht="15.75" customHeight="1">
      <c r="A758" s="230"/>
      <c r="C758" s="233"/>
      <c r="H758" s="232"/>
    </row>
    <row r="759" ht="15.75" customHeight="1">
      <c r="A759" s="230"/>
      <c r="C759" s="233"/>
      <c r="H759" s="232"/>
    </row>
    <row r="760" ht="15.75" customHeight="1">
      <c r="A760" s="230"/>
      <c r="C760" s="233"/>
      <c r="H760" s="232"/>
    </row>
    <row r="761" ht="15.75" customHeight="1">
      <c r="A761" s="230"/>
      <c r="C761" s="233"/>
      <c r="H761" s="232"/>
    </row>
    <row r="762" ht="15.75" customHeight="1">
      <c r="A762" s="230"/>
      <c r="C762" s="233"/>
      <c r="H762" s="232"/>
    </row>
    <row r="763" ht="15.75" customHeight="1">
      <c r="A763" s="230"/>
      <c r="C763" s="233"/>
      <c r="H763" s="232"/>
    </row>
    <row r="764" ht="15.75" customHeight="1">
      <c r="A764" s="230"/>
      <c r="C764" s="233"/>
      <c r="H764" s="232"/>
    </row>
    <row r="765" ht="15.75" customHeight="1">
      <c r="A765" s="230"/>
      <c r="C765" s="233"/>
      <c r="H765" s="232"/>
    </row>
    <row r="766" ht="15.75" customHeight="1">
      <c r="A766" s="230"/>
      <c r="C766" s="233"/>
      <c r="H766" s="232"/>
    </row>
    <row r="767" ht="15.75" customHeight="1">
      <c r="A767" s="230"/>
      <c r="C767" s="233"/>
      <c r="H767" s="232"/>
    </row>
    <row r="768" ht="15.75" customHeight="1">
      <c r="A768" s="230"/>
      <c r="C768" s="233"/>
      <c r="H768" s="232"/>
    </row>
    <row r="769" ht="15.75" customHeight="1">
      <c r="A769" s="230"/>
      <c r="C769" s="233"/>
      <c r="H769" s="232"/>
    </row>
    <row r="770" ht="15.75" customHeight="1">
      <c r="A770" s="230"/>
      <c r="C770" s="233"/>
      <c r="H770" s="232"/>
    </row>
    <row r="771" ht="15.75" customHeight="1">
      <c r="A771" s="230"/>
      <c r="C771" s="233"/>
      <c r="H771" s="232"/>
    </row>
    <row r="772" ht="15.75" customHeight="1">
      <c r="A772" s="230"/>
      <c r="C772" s="233"/>
      <c r="H772" s="232"/>
    </row>
    <row r="773" ht="15.75" customHeight="1">
      <c r="A773" s="230"/>
      <c r="C773" s="233"/>
      <c r="H773" s="232"/>
    </row>
    <row r="774" ht="15.75" customHeight="1">
      <c r="A774" s="230"/>
      <c r="C774" s="233"/>
      <c r="H774" s="232"/>
    </row>
    <row r="775" ht="15.75" customHeight="1">
      <c r="A775" s="230"/>
      <c r="C775" s="233"/>
      <c r="H775" s="232"/>
    </row>
    <row r="776" ht="15.75" customHeight="1">
      <c r="A776" s="230"/>
      <c r="C776" s="233"/>
      <c r="H776" s="232"/>
    </row>
    <row r="777" ht="15.75" customHeight="1">
      <c r="A777" s="230"/>
      <c r="C777" s="233"/>
      <c r="H777" s="232"/>
    </row>
    <row r="778" ht="15.75" customHeight="1">
      <c r="A778" s="230"/>
      <c r="C778" s="233"/>
      <c r="H778" s="232"/>
    </row>
    <row r="779" ht="15.75" customHeight="1">
      <c r="A779" s="230"/>
      <c r="C779" s="233"/>
      <c r="H779" s="232"/>
    </row>
    <row r="780" ht="15.75" customHeight="1">
      <c r="A780" s="230"/>
      <c r="C780" s="233"/>
      <c r="H780" s="232"/>
    </row>
    <row r="781" ht="15.75" customHeight="1">
      <c r="A781" s="230"/>
      <c r="C781" s="233"/>
      <c r="H781" s="232"/>
    </row>
    <row r="782" ht="15.75" customHeight="1">
      <c r="A782" s="230"/>
      <c r="C782" s="233"/>
      <c r="H782" s="232"/>
    </row>
    <row r="783" ht="15.75" customHeight="1">
      <c r="A783" s="230"/>
      <c r="C783" s="233"/>
      <c r="H783" s="232"/>
    </row>
    <row r="784" ht="15.75" customHeight="1">
      <c r="A784" s="230"/>
      <c r="C784" s="233"/>
      <c r="H784" s="232"/>
    </row>
    <row r="785" ht="15.75" customHeight="1">
      <c r="A785" s="230"/>
      <c r="C785" s="233"/>
      <c r="H785" s="232"/>
    </row>
    <row r="786" ht="15.75" customHeight="1">
      <c r="A786" s="230"/>
      <c r="C786" s="233"/>
      <c r="H786" s="232"/>
    </row>
    <row r="787" ht="15.75" customHeight="1">
      <c r="A787" s="230"/>
      <c r="C787" s="233"/>
      <c r="H787" s="232"/>
    </row>
    <row r="788" ht="15.75" customHeight="1">
      <c r="A788" s="230"/>
      <c r="C788" s="233"/>
      <c r="H788" s="232"/>
    </row>
    <row r="789" ht="15.75" customHeight="1">
      <c r="A789" s="230"/>
      <c r="C789" s="233"/>
      <c r="H789" s="232"/>
    </row>
    <row r="790" ht="15.75" customHeight="1">
      <c r="A790" s="230"/>
      <c r="C790" s="233"/>
      <c r="H790" s="232"/>
    </row>
    <row r="791" ht="15.75" customHeight="1">
      <c r="A791" s="230"/>
      <c r="C791" s="233"/>
      <c r="H791" s="232"/>
    </row>
    <row r="792" ht="15.75" customHeight="1">
      <c r="A792" s="230"/>
      <c r="C792" s="233"/>
      <c r="H792" s="232"/>
    </row>
    <row r="793" ht="15.75" customHeight="1">
      <c r="A793" s="230"/>
      <c r="C793" s="233"/>
      <c r="H793" s="232"/>
    </row>
    <row r="794" ht="15.75" customHeight="1">
      <c r="A794" s="230"/>
      <c r="C794" s="233"/>
      <c r="H794" s="232"/>
    </row>
    <row r="795" ht="15.75" customHeight="1">
      <c r="A795" s="230"/>
      <c r="C795" s="233"/>
      <c r="H795" s="232"/>
    </row>
    <row r="796" ht="15.75" customHeight="1">
      <c r="A796" s="230"/>
      <c r="C796" s="233"/>
      <c r="H796" s="232"/>
    </row>
    <row r="797" ht="15.75" customHeight="1">
      <c r="A797" s="230"/>
      <c r="C797" s="233"/>
      <c r="H797" s="232"/>
    </row>
    <row r="798" ht="15.75" customHeight="1">
      <c r="A798" s="230"/>
      <c r="C798" s="233"/>
      <c r="H798" s="232"/>
    </row>
    <row r="799" ht="15.75" customHeight="1">
      <c r="A799" s="230"/>
      <c r="C799" s="233"/>
      <c r="H799" s="232"/>
    </row>
    <row r="800" ht="15.75" customHeight="1">
      <c r="A800" s="230"/>
      <c r="C800" s="233"/>
      <c r="H800" s="232"/>
    </row>
    <row r="801" ht="15.75" customHeight="1">
      <c r="A801" s="230"/>
      <c r="C801" s="233"/>
      <c r="H801" s="232"/>
    </row>
    <row r="802" ht="15.75" customHeight="1">
      <c r="A802" s="230"/>
      <c r="C802" s="233"/>
      <c r="H802" s="232"/>
    </row>
    <row r="803" ht="15.75" customHeight="1">
      <c r="A803" s="230"/>
      <c r="C803" s="233"/>
      <c r="H803" s="232"/>
    </row>
    <row r="804" ht="15.75" customHeight="1">
      <c r="A804" s="230"/>
      <c r="C804" s="233"/>
      <c r="H804" s="232"/>
    </row>
    <row r="805" ht="15.75" customHeight="1">
      <c r="A805" s="230"/>
      <c r="C805" s="233"/>
      <c r="H805" s="232"/>
    </row>
    <row r="806" ht="15.75" customHeight="1">
      <c r="A806" s="230"/>
      <c r="C806" s="233"/>
      <c r="H806" s="232"/>
    </row>
    <row r="807" ht="15.75" customHeight="1">
      <c r="A807" s="230"/>
      <c r="C807" s="233"/>
      <c r="H807" s="232"/>
    </row>
    <row r="808" ht="15.75" customHeight="1">
      <c r="A808" s="230"/>
      <c r="C808" s="233"/>
      <c r="H808" s="232"/>
    </row>
    <row r="809" ht="15.75" customHeight="1">
      <c r="A809" s="230"/>
      <c r="C809" s="233"/>
      <c r="H809" s="232"/>
    </row>
    <row r="810" ht="15.75" customHeight="1">
      <c r="A810" s="230"/>
      <c r="C810" s="233"/>
      <c r="H810" s="232"/>
    </row>
    <row r="811" ht="15.75" customHeight="1">
      <c r="A811" s="230"/>
      <c r="C811" s="233"/>
      <c r="H811" s="232"/>
    </row>
    <row r="812" ht="15.75" customHeight="1">
      <c r="A812" s="230"/>
      <c r="C812" s="233"/>
      <c r="H812" s="232"/>
    </row>
    <row r="813" ht="15.75" customHeight="1">
      <c r="A813" s="230"/>
      <c r="C813" s="233"/>
      <c r="H813" s="232"/>
    </row>
    <row r="814" ht="15.75" customHeight="1">
      <c r="A814" s="230"/>
      <c r="C814" s="233"/>
      <c r="H814" s="232"/>
    </row>
    <row r="815" ht="15.75" customHeight="1">
      <c r="A815" s="230"/>
      <c r="C815" s="233"/>
      <c r="H815" s="232"/>
    </row>
    <row r="816" ht="15.75" customHeight="1">
      <c r="A816" s="230"/>
      <c r="C816" s="233"/>
      <c r="H816" s="232"/>
    </row>
    <row r="817" ht="15.75" customHeight="1">
      <c r="A817" s="230"/>
      <c r="C817" s="233"/>
      <c r="H817" s="232"/>
    </row>
    <row r="818" ht="15.75" customHeight="1">
      <c r="A818" s="230"/>
      <c r="C818" s="233"/>
      <c r="H818" s="232"/>
    </row>
    <row r="819" ht="15.75" customHeight="1">
      <c r="A819" s="230"/>
      <c r="C819" s="233"/>
      <c r="H819" s="232"/>
    </row>
    <row r="820" ht="15.75" customHeight="1">
      <c r="A820" s="230"/>
      <c r="C820" s="233"/>
      <c r="H820" s="232"/>
    </row>
    <row r="821" ht="15.75" customHeight="1">
      <c r="A821" s="230"/>
      <c r="C821" s="233"/>
      <c r="H821" s="232"/>
    </row>
    <row r="822" ht="15.75" customHeight="1">
      <c r="A822" s="230"/>
      <c r="C822" s="233"/>
      <c r="H822" s="232"/>
    </row>
    <row r="823" ht="15.75" customHeight="1">
      <c r="A823" s="230"/>
      <c r="C823" s="233"/>
      <c r="H823" s="232"/>
    </row>
    <row r="824" ht="15.75" customHeight="1">
      <c r="A824" s="230"/>
      <c r="C824" s="233"/>
      <c r="H824" s="232"/>
    </row>
    <row r="825" ht="15.75" customHeight="1">
      <c r="A825" s="230"/>
      <c r="C825" s="233"/>
      <c r="H825" s="232"/>
    </row>
    <row r="826" ht="15.75" customHeight="1">
      <c r="A826" s="230"/>
      <c r="C826" s="233"/>
      <c r="H826" s="232"/>
    </row>
    <row r="827" ht="15.75" customHeight="1">
      <c r="A827" s="230"/>
      <c r="C827" s="233"/>
      <c r="H827" s="232"/>
    </row>
    <row r="828" ht="15.75" customHeight="1">
      <c r="A828" s="230"/>
      <c r="C828" s="233"/>
      <c r="H828" s="232"/>
    </row>
    <row r="829" ht="15.75" customHeight="1">
      <c r="A829" s="230"/>
      <c r="C829" s="233"/>
      <c r="H829" s="232"/>
    </row>
    <row r="830" ht="15.75" customHeight="1">
      <c r="A830" s="230"/>
      <c r="C830" s="233"/>
      <c r="H830" s="232"/>
    </row>
    <row r="831" ht="15.75" customHeight="1">
      <c r="A831" s="230"/>
      <c r="C831" s="233"/>
      <c r="H831" s="232"/>
    </row>
    <row r="832" ht="15.75" customHeight="1">
      <c r="A832" s="230"/>
      <c r="C832" s="233"/>
      <c r="H832" s="232"/>
    </row>
    <row r="833" ht="15.75" customHeight="1">
      <c r="A833" s="230"/>
      <c r="C833" s="233"/>
      <c r="H833" s="232"/>
    </row>
    <row r="834" ht="15.75" customHeight="1">
      <c r="A834" s="230"/>
      <c r="C834" s="233"/>
      <c r="H834" s="232"/>
    </row>
    <row r="835" ht="15.75" customHeight="1">
      <c r="A835" s="230"/>
      <c r="C835" s="233"/>
      <c r="H835" s="232"/>
    </row>
    <row r="836" ht="15.75" customHeight="1">
      <c r="A836" s="230"/>
      <c r="C836" s="233"/>
      <c r="H836" s="232"/>
    </row>
    <row r="837" ht="15.75" customHeight="1">
      <c r="A837" s="230"/>
      <c r="C837" s="233"/>
      <c r="H837" s="232"/>
    </row>
    <row r="838" ht="15.75" customHeight="1">
      <c r="A838" s="230"/>
      <c r="C838" s="233"/>
      <c r="H838" s="232"/>
    </row>
    <row r="839" ht="15.75" customHeight="1">
      <c r="A839" s="230"/>
      <c r="C839" s="233"/>
      <c r="H839" s="232"/>
    </row>
    <row r="840" ht="15.75" customHeight="1">
      <c r="A840" s="230"/>
      <c r="C840" s="233"/>
      <c r="H840" s="232"/>
    </row>
    <row r="841" ht="15.75" customHeight="1">
      <c r="A841" s="230"/>
      <c r="C841" s="233"/>
      <c r="H841" s="232"/>
    </row>
    <row r="842" ht="15.75" customHeight="1">
      <c r="A842" s="230"/>
      <c r="C842" s="233"/>
      <c r="H842" s="232"/>
    </row>
    <row r="843" ht="15.75" customHeight="1">
      <c r="A843" s="230"/>
      <c r="C843" s="233"/>
      <c r="H843" s="232"/>
    </row>
    <row r="844" ht="15.75" customHeight="1">
      <c r="A844" s="230"/>
      <c r="C844" s="233"/>
      <c r="H844" s="232"/>
    </row>
    <row r="845" ht="15.75" customHeight="1">
      <c r="A845" s="230"/>
      <c r="C845" s="233"/>
      <c r="H845" s="232"/>
    </row>
    <row r="846" ht="15.75" customHeight="1">
      <c r="A846" s="230"/>
      <c r="C846" s="233"/>
      <c r="H846" s="232"/>
    </row>
    <row r="847" ht="15.75" customHeight="1">
      <c r="A847" s="230"/>
      <c r="C847" s="233"/>
      <c r="H847" s="232"/>
    </row>
    <row r="848" ht="15.75" customHeight="1">
      <c r="A848" s="230"/>
      <c r="C848" s="233"/>
      <c r="H848" s="232"/>
    </row>
    <row r="849" ht="15.75" customHeight="1">
      <c r="A849" s="230"/>
      <c r="C849" s="233"/>
      <c r="H849" s="232"/>
    </row>
    <row r="850" ht="15.75" customHeight="1">
      <c r="A850" s="230"/>
      <c r="C850" s="233"/>
      <c r="H850" s="232"/>
    </row>
    <row r="851" ht="15.75" customHeight="1">
      <c r="A851" s="230"/>
      <c r="C851" s="233"/>
      <c r="H851" s="232"/>
    </row>
    <row r="852" ht="15.75" customHeight="1">
      <c r="A852" s="230"/>
      <c r="C852" s="233"/>
      <c r="H852" s="232"/>
    </row>
    <row r="853" ht="15.75" customHeight="1">
      <c r="A853" s="230"/>
      <c r="C853" s="233"/>
      <c r="H853" s="232"/>
    </row>
    <row r="854" ht="15.75" customHeight="1">
      <c r="A854" s="230"/>
      <c r="C854" s="233"/>
      <c r="H854" s="232"/>
    </row>
    <row r="855" ht="15.75" customHeight="1">
      <c r="A855" s="230"/>
      <c r="C855" s="233"/>
      <c r="H855" s="232"/>
    </row>
    <row r="856" ht="15.75" customHeight="1">
      <c r="A856" s="230"/>
      <c r="C856" s="233"/>
      <c r="H856" s="232"/>
    </row>
    <row r="857" ht="15.75" customHeight="1">
      <c r="A857" s="230"/>
      <c r="C857" s="233"/>
      <c r="H857" s="232"/>
    </row>
    <row r="858" ht="15.75" customHeight="1">
      <c r="A858" s="230"/>
      <c r="C858" s="233"/>
      <c r="H858" s="232"/>
    </row>
    <row r="859" ht="15.75" customHeight="1">
      <c r="A859" s="230"/>
      <c r="C859" s="233"/>
      <c r="H859" s="232"/>
    </row>
    <row r="860" ht="15.75" customHeight="1">
      <c r="A860" s="230"/>
      <c r="C860" s="233"/>
      <c r="H860" s="232"/>
    </row>
    <row r="861" ht="15.75" customHeight="1">
      <c r="A861" s="230"/>
      <c r="C861" s="233"/>
      <c r="H861" s="232"/>
    </row>
    <row r="862" ht="15.75" customHeight="1">
      <c r="A862" s="230"/>
      <c r="C862" s="233"/>
      <c r="H862" s="232"/>
    </row>
    <row r="863" ht="15.75" customHeight="1">
      <c r="A863" s="230"/>
      <c r="C863" s="233"/>
      <c r="H863" s="232"/>
    </row>
    <row r="864" ht="15.75" customHeight="1">
      <c r="A864" s="230"/>
      <c r="C864" s="233"/>
      <c r="H864" s="232"/>
    </row>
    <row r="865" ht="15.75" customHeight="1">
      <c r="A865" s="230"/>
      <c r="C865" s="233"/>
      <c r="H865" s="232"/>
    </row>
    <row r="866" ht="15.75" customHeight="1">
      <c r="A866" s="230"/>
      <c r="C866" s="233"/>
      <c r="H866" s="232"/>
    </row>
    <row r="867" ht="15.75" customHeight="1">
      <c r="A867" s="230"/>
      <c r="C867" s="233"/>
      <c r="H867" s="232"/>
    </row>
    <row r="868" ht="15.75" customHeight="1">
      <c r="A868" s="230"/>
      <c r="C868" s="233"/>
      <c r="H868" s="232"/>
    </row>
    <row r="869" ht="15.75" customHeight="1">
      <c r="A869" s="230"/>
      <c r="C869" s="233"/>
      <c r="H869" s="232"/>
    </row>
    <row r="870" ht="15.75" customHeight="1">
      <c r="A870" s="230"/>
      <c r="C870" s="233"/>
      <c r="H870" s="232"/>
    </row>
    <row r="871" ht="15.75" customHeight="1">
      <c r="A871" s="230"/>
      <c r="C871" s="233"/>
      <c r="H871" s="232"/>
    </row>
    <row r="872" ht="15.75" customHeight="1">
      <c r="A872" s="230"/>
      <c r="C872" s="233"/>
      <c r="H872" s="232"/>
    </row>
    <row r="873" ht="15.75" customHeight="1">
      <c r="A873" s="230"/>
      <c r="C873" s="233"/>
      <c r="H873" s="232"/>
    </row>
    <row r="874" ht="15.75" customHeight="1">
      <c r="A874" s="230"/>
      <c r="C874" s="233"/>
      <c r="H874" s="232"/>
    </row>
    <row r="875" ht="15.75" customHeight="1">
      <c r="A875" s="230"/>
      <c r="C875" s="233"/>
      <c r="H875" s="232"/>
    </row>
    <row r="876" ht="15.75" customHeight="1">
      <c r="A876" s="230"/>
      <c r="C876" s="233"/>
      <c r="H876" s="232"/>
    </row>
    <row r="877" ht="15.75" customHeight="1">
      <c r="A877" s="230"/>
      <c r="C877" s="233"/>
      <c r="H877" s="232"/>
    </row>
    <row r="878" ht="15.75" customHeight="1">
      <c r="A878" s="230"/>
      <c r="C878" s="233"/>
      <c r="H878" s="232"/>
    </row>
    <row r="879" ht="15.75" customHeight="1">
      <c r="A879" s="230"/>
      <c r="C879" s="233"/>
      <c r="H879" s="232"/>
    </row>
    <row r="880" ht="15.75" customHeight="1">
      <c r="A880" s="230"/>
      <c r="C880" s="233"/>
      <c r="H880" s="232"/>
    </row>
    <row r="881" ht="15.75" customHeight="1">
      <c r="A881" s="230"/>
      <c r="C881" s="233"/>
      <c r="H881" s="232"/>
    </row>
    <row r="882" ht="15.75" customHeight="1">
      <c r="A882" s="230"/>
      <c r="C882" s="233"/>
      <c r="H882" s="232"/>
    </row>
    <row r="883" ht="15.75" customHeight="1">
      <c r="A883" s="230"/>
      <c r="C883" s="233"/>
      <c r="H883" s="232"/>
    </row>
    <row r="884" ht="15.75" customHeight="1">
      <c r="A884" s="230"/>
      <c r="C884" s="233"/>
      <c r="H884" s="232"/>
    </row>
    <row r="885" ht="15.75" customHeight="1">
      <c r="A885" s="230"/>
      <c r="C885" s="233"/>
      <c r="H885" s="232"/>
    </row>
    <row r="886" ht="15.75" customHeight="1">
      <c r="A886" s="230"/>
      <c r="C886" s="233"/>
      <c r="H886" s="232"/>
    </row>
    <row r="887" ht="15.75" customHeight="1">
      <c r="A887" s="230"/>
      <c r="C887" s="233"/>
      <c r="H887" s="232"/>
    </row>
    <row r="888" ht="15.75" customHeight="1">
      <c r="A888" s="230"/>
      <c r="C888" s="233"/>
      <c r="H888" s="232"/>
    </row>
    <row r="889" ht="15.75" customHeight="1">
      <c r="A889" s="230"/>
      <c r="C889" s="233"/>
      <c r="H889" s="232"/>
    </row>
    <row r="890" ht="15.75" customHeight="1">
      <c r="A890" s="230"/>
      <c r="C890" s="233"/>
      <c r="H890" s="232"/>
    </row>
    <row r="891" ht="15.75" customHeight="1">
      <c r="A891" s="230"/>
      <c r="C891" s="233"/>
      <c r="H891" s="232"/>
    </row>
    <row r="892" ht="15.75" customHeight="1">
      <c r="A892" s="230"/>
      <c r="C892" s="233"/>
      <c r="H892" s="232"/>
    </row>
    <row r="893" ht="15.75" customHeight="1">
      <c r="A893" s="230"/>
      <c r="C893" s="233"/>
      <c r="H893" s="232"/>
    </row>
    <row r="894" ht="15.75" customHeight="1">
      <c r="A894" s="230"/>
      <c r="C894" s="233"/>
      <c r="H894" s="232"/>
    </row>
    <row r="895" ht="15.75" customHeight="1">
      <c r="A895" s="230"/>
      <c r="C895" s="233"/>
      <c r="H895" s="232"/>
    </row>
    <row r="896" ht="15.75" customHeight="1">
      <c r="A896" s="230"/>
      <c r="C896" s="233"/>
      <c r="H896" s="232"/>
    </row>
    <row r="897" ht="15.75" customHeight="1">
      <c r="A897" s="230"/>
      <c r="C897" s="233"/>
      <c r="H897" s="232"/>
    </row>
    <row r="898" ht="15.75" customHeight="1">
      <c r="A898" s="230"/>
      <c r="C898" s="233"/>
      <c r="H898" s="232"/>
    </row>
    <row r="899" ht="15.75" customHeight="1">
      <c r="A899" s="230"/>
      <c r="C899" s="233"/>
      <c r="H899" s="232"/>
    </row>
    <row r="900" ht="15.75" customHeight="1">
      <c r="A900" s="230"/>
      <c r="C900" s="233"/>
      <c r="H900" s="232"/>
    </row>
    <row r="901" ht="15.75" customHeight="1">
      <c r="A901" s="230"/>
      <c r="C901" s="233"/>
      <c r="H901" s="232"/>
    </row>
    <row r="902" ht="15.75" customHeight="1">
      <c r="A902" s="230"/>
      <c r="C902" s="233"/>
      <c r="H902" s="232"/>
    </row>
    <row r="903" ht="15.75" customHeight="1">
      <c r="A903" s="230"/>
      <c r="C903" s="233"/>
      <c r="H903" s="232"/>
    </row>
    <row r="904" ht="15.75" customHeight="1">
      <c r="A904" s="230"/>
      <c r="C904" s="233"/>
      <c r="H904" s="232"/>
    </row>
    <row r="905" ht="15.75" customHeight="1">
      <c r="A905" s="230"/>
      <c r="C905" s="233"/>
      <c r="H905" s="232"/>
    </row>
    <row r="906" ht="15.75" customHeight="1">
      <c r="A906" s="230"/>
      <c r="C906" s="233"/>
      <c r="H906" s="232"/>
    </row>
    <row r="907" ht="15.75" customHeight="1">
      <c r="A907" s="230"/>
      <c r="C907" s="233"/>
      <c r="H907" s="232"/>
    </row>
    <row r="908" ht="15.75" customHeight="1">
      <c r="A908" s="230"/>
      <c r="C908" s="233"/>
      <c r="H908" s="232"/>
    </row>
    <row r="909" ht="15.75" customHeight="1">
      <c r="A909" s="230"/>
      <c r="C909" s="233"/>
      <c r="H909" s="232"/>
    </row>
    <row r="910" ht="15.75" customHeight="1">
      <c r="A910" s="230"/>
      <c r="C910" s="233"/>
      <c r="H910" s="232"/>
    </row>
    <row r="911" ht="15.75" customHeight="1">
      <c r="A911" s="230"/>
      <c r="C911" s="233"/>
      <c r="H911" s="232"/>
    </row>
    <row r="912" ht="15.75" customHeight="1">
      <c r="A912" s="230"/>
      <c r="C912" s="233"/>
      <c r="H912" s="232"/>
    </row>
    <row r="913" ht="15.75" customHeight="1">
      <c r="A913" s="230"/>
      <c r="C913" s="233"/>
      <c r="H913" s="232"/>
    </row>
    <row r="914" ht="15.75" customHeight="1">
      <c r="A914" s="230"/>
      <c r="C914" s="233"/>
      <c r="H914" s="232"/>
    </row>
    <row r="915" ht="15.75" customHeight="1">
      <c r="A915" s="230"/>
      <c r="C915" s="233"/>
      <c r="H915" s="232"/>
    </row>
    <row r="916" ht="15.75" customHeight="1">
      <c r="A916" s="230"/>
      <c r="C916" s="233"/>
      <c r="H916" s="232"/>
    </row>
    <row r="917" ht="15.75" customHeight="1">
      <c r="A917" s="230"/>
      <c r="C917" s="233"/>
      <c r="H917" s="232"/>
    </row>
    <row r="918" ht="15.75" customHeight="1">
      <c r="A918" s="230"/>
      <c r="C918" s="233"/>
      <c r="H918" s="232"/>
    </row>
    <row r="919" ht="15.75" customHeight="1">
      <c r="A919" s="230"/>
      <c r="C919" s="233"/>
      <c r="H919" s="232"/>
    </row>
    <row r="920" ht="15.75" customHeight="1">
      <c r="A920" s="230"/>
      <c r="C920" s="233"/>
      <c r="H920" s="232"/>
    </row>
    <row r="921" ht="15.75" customHeight="1">
      <c r="A921" s="230"/>
      <c r="C921" s="233"/>
      <c r="H921" s="232"/>
    </row>
    <row r="922" ht="15.75" customHeight="1">
      <c r="A922" s="230"/>
      <c r="C922" s="233"/>
      <c r="H922" s="232"/>
    </row>
    <row r="923" ht="15.75" customHeight="1">
      <c r="A923" s="230"/>
      <c r="C923" s="233"/>
      <c r="H923" s="232"/>
    </row>
    <row r="924" ht="15.75" customHeight="1">
      <c r="A924" s="230"/>
      <c r="C924" s="233"/>
      <c r="H924" s="232"/>
    </row>
    <row r="925" ht="15.75" customHeight="1">
      <c r="A925" s="230"/>
      <c r="C925" s="233"/>
      <c r="H925" s="232"/>
    </row>
    <row r="926" ht="15.75" customHeight="1">
      <c r="A926" s="230"/>
      <c r="C926" s="233"/>
      <c r="H926" s="232"/>
    </row>
    <row r="927" ht="15.75" customHeight="1">
      <c r="A927" s="230"/>
      <c r="C927" s="233"/>
      <c r="H927" s="232"/>
    </row>
    <row r="928" ht="15.75" customHeight="1">
      <c r="A928" s="230"/>
      <c r="C928" s="233"/>
      <c r="H928" s="232"/>
    </row>
    <row r="929" ht="15.75" customHeight="1">
      <c r="A929" s="230"/>
      <c r="C929" s="233"/>
      <c r="H929" s="232"/>
    </row>
    <row r="930" ht="15.75" customHeight="1">
      <c r="A930" s="230"/>
      <c r="C930" s="233"/>
      <c r="H930" s="232"/>
    </row>
    <row r="931" ht="15.75" customHeight="1">
      <c r="A931" s="230"/>
      <c r="C931" s="233"/>
      <c r="H931" s="232"/>
    </row>
    <row r="932" ht="15.75" customHeight="1">
      <c r="A932" s="230"/>
      <c r="C932" s="233"/>
      <c r="H932" s="232"/>
    </row>
    <row r="933" ht="15.75" customHeight="1">
      <c r="A933" s="230"/>
      <c r="C933" s="233"/>
      <c r="H933" s="232"/>
    </row>
    <row r="934" ht="15.75" customHeight="1">
      <c r="A934" s="230"/>
      <c r="C934" s="233"/>
      <c r="H934" s="232"/>
    </row>
    <row r="935" ht="15.75" customHeight="1">
      <c r="A935" s="230"/>
      <c r="C935" s="233"/>
      <c r="H935" s="232"/>
    </row>
    <row r="936" ht="15.75" customHeight="1">
      <c r="A936" s="230"/>
      <c r="C936" s="233"/>
      <c r="H936" s="232"/>
    </row>
    <row r="937" ht="15.75" customHeight="1">
      <c r="A937" s="230"/>
      <c r="C937" s="233"/>
      <c r="H937" s="232"/>
    </row>
    <row r="938" ht="15.75" customHeight="1">
      <c r="A938" s="230"/>
      <c r="C938" s="233"/>
      <c r="H938" s="232"/>
    </row>
    <row r="939" ht="15.75" customHeight="1">
      <c r="A939" s="230"/>
      <c r="C939" s="233"/>
      <c r="H939" s="232"/>
    </row>
    <row r="940" ht="15.75" customHeight="1">
      <c r="A940" s="230"/>
      <c r="C940" s="233"/>
      <c r="H940" s="232"/>
    </row>
    <row r="941" ht="15.75" customHeight="1">
      <c r="A941" s="230"/>
      <c r="C941" s="233"/>
      <c r="H941" s="232"/>
    </row>
    <row r="942" ht="15.75" customHeight="1">
      <c r="A942" s="230"/>
      <c r="C942" s="233"/>
      <c r="H942" s="232"/>
    </row>
    <row r="943" ht="15.75" customHeight="1">
      <c r="A943" s="230"/>
      <c r="C943" s="233"/>
      <c r="H943" s="232"/>
    </row>
    <row r="944" ht="15.75" customHeight="1">
      <c r="A944" s="230"/>
      <c r="C944" s="233"/>
      <c r="H944" s="232"/>
    </row>
    <row r="945" ht="15.75" customHeight="1">
      <c r="A945" s="230"/>
      <c r="C945" s="233"/>
      <c r="H945" s="232"/>
    </row>
    <row r="946" ht="15.75" customHeight="1">
      <c r="A946" s="230"/>
      <c r="C946" s="233"/>
      <c r="H946" s="232"/>
    </row>
    <row r="947" ht="15.75" customHeight="1">
      <c r="A947" s="230"/>
      <c r="C947" s="233"/>
      <c r="H947" s="232"/>
    </row>
    <row r="948" ht="15.75" customHeight="1">
      <c r="A948" s="230"/>
      <c r="C948" s="233"/>
      <c r="H948" s="232"/>
    </row>
    <row r="949" ht="15.75" customHeight="1">
      <c r="A949" s="230"/>
      <c r="C949" s="233"/>
      <c r="H949" s="232"/>
    </row>
    <row r="950" ht="15.75" customHeight="1">
      <c r="A950" s="230"/>
      <c r="C950" s="233"/>
      <c r="H950" s="232"/>
    </row>
    <row r="951" ht="15.75" customHeight="1">
      <c r="A951" s="230"/>
      <c r="C951" s="233"/>
      <c r="H951" s="232"/>
    </row>
    <row r="952" ht="15.75" customHeight="1">
      <c r="A952" s="230"/>
      <c r="C952" s="233"/>
      <c r="H952" s="232"/>
    </row>
    <row r="953" ht="15.75" customHeight="1">
      <c r="A953" s="230"/>
      <c r="C953" s="233"/>
      <c r="H953" s="232"/>
    </row>
    <row r="954" ht="15.75" customHeight="1">
      <c r="A954" s="230"/>
      <c r="C954" s="233"/>
      <c r="H954" s="232"/>
    </row>
    <row r="955" ht="15.75" customHeight="1">
      <c r="A955" s="230"/>
      <c r="C955" s="233"/>
      <c r="H955" s="232"/>
    </row>
    <row r="956" ht="15.75" customHeight="1">
      <c r="A956" s="230"/>
      <c r="C956" s="233"/>
      <c r="H956" s="232"/>
    </row>
    <row r="957" ht="15.75" customHeight="1">
      <c r="A957" s="230"/>
      <c r="C957" s="233"/>
      <c r="H957" s="232"/>
    </row>
    <row r="958" ht="15.75" customHeight="1">
      <c r="A958" s="230"/>
      <c r="C958" s="233"/>
      <c r="H958" s="232"/>
    </row>
    <row r="959" ht="15.75" customHeight="1">
      <c r="A959" s="230"/>
      <c r="C959" s="233"/>
      <c r="H959" s="232"/>
    </row>
    <row r="960" ht="15.75" customHeight="1">
      <c r="A960" s="230"/>
      <c r="C960" s="233"/>
      <c r="H960" s="232"/>
    </row>
    <row r="961" ht="15.75" customHeight="1">
      <c r="A961" s="230"/>
      <c r="C961" s="233"/>
      <c r="H961" s="232"/>
    </row>
    <row r="962" ht="15.75" customHeight="1">
      <c r="A962" s="230"/>
      <c r="C962" s="233"/>
      <c r="H962" s="232"/>
    </row>
    <row r="963" ht="15.75" customHeight="1">
      <c r="A963" s="230"/>
      <c r="C963" s="233"/>
      <c r="H963" s="232"/>
    </row>
    <row r="964" ht="15.75" customHeight="1">
      <c r="A964" s="230"/>
      <c r="C964" s="233"/>
      <c r="H964" s="232"/>
    </row>
    <row r="965" ht="15.75" customHeight="1">
      <c r="A965" s="230"/>
      <c r="C965" s="233"/>
      <c r="H965" s="232"/>
    </row>
    <row r="966" ht="15.75" customHeight="1">
      <c r="A966" s="230"/>
      <c r="C966" s="233"/>
      <c r="H966" s="232"/>
    </row>
    <row r="967" ht="15.75" customHeight="1">
      <c r="A967" s="230"/>
      <c r="C967" s="233"/>
      <c r="H967" s="232"/>
    </row>
    <row r="968" ht="15.75" customHeight="1">
      <c r="A968" s="230"/>
      <c r="C968" s="233"/>
      <c r="H968" s="232"/>
    </row>
    <row r="969" ht="15.75" customHeight="1">
      <c r="A969" s="230"/>
      <c r="C969" s="233"/>
      <c r="H969" s="232"/>
    </row>
    <row r="970" ht="15.75" customHeight="1">
      <c r="A970" s="230"/>
      <c r="C970" s="233"/>
      <c r="H970" s="232"/>
    </row>
    <row r="971" ht="15.75" customHeight="1">
      <c r="A971" s="230"/>
      <c r="C971" s="233"/>
      <c r="H971" s="232"/>
    </row>
    <row r="972" ht="15.75" customHeight="1">
      <c r="A972" s="230"/>
      <c r="C972" s="233"/>
      <c r="H972" s="232"/>
    </row>
    <row r="973" ht="15.75" customHeight="1">
      <c r="A973" s="230"/>
      <c r="C973" s="233"/>
      <c r="H973" s="232"/>
    </row>
    <row r="974" ht="15.75" customHeight="1">
      <c r="A974" s="230"/>
      <c r="C974" s="233"/>
      <c r="H974" s="232"/>
    </row>
    <row r="975" ht="15.75" customHeight="1">
      <c r="A975" s="230"/>
      <c r="C975" s="233"/>
      <c r="H975" s="232"/>
    </row>
    <row r="976" ht="15.75" customHeight="1">
      <c r="A976" s="230"/>
      <c r="C976" s="233"/>
      <c r="H976" s="232"/>
    </row>
    <row r="977" ht="15.75" customHeight="1">
      <c r="A977" s="230"/>
      <c r="C977" s="233"/>
      <c r="H977" s="232"/>
    </row>
    <row r="978" ht="15.75" customHeight="1">
      <c r="A978" s="230"/>
      <c r="C978" s="233"/>
      <c r="H978" s="232"/>
    </row>
    <row r="979" ht="15.75" customHeight="1">
      <c r="A979" s="230"/>
      <c r="C979" s="233"/>
      <c r="H979" s="232"/>
    </row>
    <row r="980" ht="15.75" customHeight="1">
      <c r="A980" s="230"/>
      <c r="C980" s="233"/>
      <c r="H980" s="232"/>
    </row>
    <row r="981" ht="15.75" customHeight="1">
      <c r="A981" s="230"/>
      <c r="C981" s="233"/>
      <c r="H981" s="232"/>
    </row>
    <row r="982" ht="15.75" customHeight="1">
      <c r="A982" s="230"/>
      <c r="C982" s="233"/>
      <c r="H982" s="232"/>
    </row>
    <row r="983" ht="15.75" customHeight="1">
      <c r="A983" s="230"/>
      <c r="C983" s="233"/>
      <c r="H983" s="232"/>
    </row>
    <row r="984" ht="15.75" customHeight="1">
      <c r="A984" s="230"/>
      <c r="C984" s="233"/>
      <c r="H984" s="232"/>
    </row>
    <row r="985" ht="15.75" customHeight="1">
      <c r="A985" s="230"/>
      <c r="C985" s="233"/>
      <c r="H985" s="232"/>
    </row>
    <row r="986" ht="15.75" customHeight="1">
      <c r="A986" s="230"/>
      <c r="C986" s="233"/>
      <c r="H986" s="232"/>
    </row>
  </sheetData>
  <mergeCells count="1">
    <mergeCell ref="H468:I468"/>
  </mergeCells>
  <conditionalFormatting sqref="G1:G986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43"/>
    <col customWidth="1" min="6" max="6" width="12.29"/>
    <col customWidth="1" min="7" max="7" width="12.86"/>
    <col customWidth="1" min="8" max="8" width="11.86"/>
    <col customWidth="1" min="9" max="11" width="12.86"/>
    <col customWidth="1" min="12" max="12" width="15.71"/>
    <col customWidth="1" min="13" max="13" width="3.43"/>
    <col customWidth="1" min="14" max="14" width="11.43"/>
    <col customWidth="1" min="15" max="15" width="18.0"/>
    <col customWidth="1" min="16" max="16" width="11.43"/>
    <col customWidth="1" min="17" max="27" width="10.0"/>
  </cols>
  <sheetData>
    <row r="1" ht="12.0" customHeight="1">
      <c r="A1" s="234"/>
      <c r="B1" s="235"/>
      <c r="C1" s="236"/>
      <c r="D1" s="236"/>
      <c r="E1" s="11"/>
      <c r="F1" s="237" t="s">
        <v>1</v>
      </c>
      <c r="G1" s="238"/>
      <c r="H1" s="239" t="s">
        <v>2</v>
      </c>
      <c r="I1" s="240"/>
      <c r="J1" s="240"/>
      <c r="K1" s="11"/>
      <c r="L1" s="241"/>
      <c r="M1" s="11"/>
      <c r="N1" s="11"/>
      <c r="O1" s="11"/>
      <c r="P1" s="11"/>
    </row>
    <row r="2" ht="12.0" customHeight="1">
      <c r="A2" s="242"/>
      <c r="B2" s="242"/>
      <c r="C2" s="236"/>
      <c r="D2" s="236"/>
      <c r="E2" s="11"/>
      <c r="F2" s="11"/>
      <c r="G2" s="11"/>
      <c r="H2" s="11"/>
      <c r="I2" s="11"/>
      <c r="J2" s="11"/>
      <c r="K2" s="11"/>
      <c r="L2" s="243">
        <f>L35</f>
        <v>0</v>
      </c>
      <c r="M2" s="11"/>
      <c r="N2" s="11"/>
      <c r="O2" s="11"/>
      <c r="P2" s="11"/>
    </row>
    <row r="3" ht="12.0" customHeight="1">
      <c r="A3" s="244" t="s">
        <v>76</v>
      </c>
      <c r="B3" s="244" t="s">
        <v>8</v>
      </c>
      <c r="C3" s="245" t="s">
        <v>77</v>
      </c>
      <c r="D3" s="246" t="s">
        <v>78</v>
      </c>
      <c r="E3" s="247" t="s">
        <v>79</v>
      </c>
      <c r="F3" s="247" t="s">
        <v>80</v>
      </c>
      <c r="G3" s="247" t="s">
        <v>81</v>
      </c>
      <c r="H3" s="247" t="s">
        <v>82</v>
      </c>
      <c r="I3" s="248" t="s">
        <v>83</v>
      </c>
      <c r="J3" s="247" t="s">
        <v>84</v>
      </c>
      <c r="K3" s="249" t="s">
        <v>85</v>
      </c>
      <c r="L3" s="250" t="s">
        <v>86</v>
      </c>
      <c r="M3" s="251"/>
      <c r="N3" s="252" t="s">
        <v>87</v>
      </c>
      <c r="O3" s="252" t="s">
        <v>88</v>
      </c>
      <c r="P3" s="252" t="s">
        <v>8</v>
      </c>
    </row>
    <row r="4" ht="12.0" customHeight="1">
      <c r="A4" s="253" t="s">
        <v>89</v>
      </c>
      <c r="B4" s="254">
        <v>45414.0</v>
      </c>
      <c r="C4" s="255">
        <v>41400.0</v>
      </c>
      <c r="D4" s="256">
        <v>62000.0</v>
      </c>
      <c r="E4" s="255"/>
      <c r="F4" s="255"/>
      <c r="G4" s="255">
        <v>25600.0</v>
      </c>
      <c r="H4" s="255">
        <v>158200.0</v>
      </c>
      <c r="I4" s="255">
        <v>11000.0</v>
      </c>
      <c r="J4" s="255"/>
      <c r="K4" s="257"/>
      <c r="L4" s="258">
        <f t="shared" ref="L4:L5" si="1">SUM(C4:J4)</f>
        <v>298200</v>
      </c>
      <c r="M4" s="259"/>
      <c r="N4" s="257"/>
      <c r="O4" s="257"/>
      <c r="P4" s="260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</row>
    <row r="5" ht="12.0" customHeight="1">
      <c r="A5" s="253" t="s">
        <v>90</v>
      </c>
      <c r="B5" s="254">
        <v>45415.0</v>
      </c>
      <c r="C5" s="255">
        <v>27400.0</v>
      </c>
      <c r="D5" s="256">
        <v>30900.0</v>
      </c>
      <c r="E5" s="255">
        <v>7200.0</v>
      </c>
      <c r="F5" s="255"/>
      <c r="G5" s="255"/>
      <c r="H5" s="255">
        <v>166700.0</v>
      </c>
      <c r="I5" s="255">
        <v>7200.0</v>
      </c>
      <c r="J5" s="255"/>
      <c r="K5" s="257"/>
      <c r="L5" s="258">
        <f t="shared" si="1"/>
        <v>239400</v>
      </c>
      <c r="M5" s="259"/>
      <c r="N5" s="257"/>
      <c r="O5" s="257"/>
      <c r="P5" s="260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</row>
    <row r="6" ht="12.0" customHeight="1">
      <c r="A6" s="253" t="s">
        <v>91</v>
      </c>
      <c r="B6" s="254">
        <v>45416.0</v>
      </c>
      <c r="C6" s="255">
        <v>57200.0</v>
      </c>
      <c r="D6" s="256">
        <v>96500.0</v>
      </c>
      <c r="E6" s="255">
        <v>11900.0</v>
      </c>
      <c r="F6" s="255"/>
      <c r="G6" s="255"/>
      <c r="H6" s="255">
        <v>141100.0</v>
      </c>
      <c r="I6" s="255">
        <v>16000.0</v>
      </c>
      <c r="J6" s="255"/>
      <c r="K6" s="257"/>
      <c r="L6" s="258">
        <f>SUM(C6:K6)</f>
        <v>322700</v>
      </c>
      <c r="M6" s="259"/>
      <c r="N6" s="257"/>
      <c r="O6" s="257"/>
      <c r="P6" s="262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</row>
    <row r="7" ht="12.0" customHeight="1">
      <c r="A7" s="264" t="s">
        <v>92</v>
      </c>
      <c r="B7" s="254">
        <v>45417.0</v>
      </c>
      <c r="C7" s="255">
        <v>45200.0</v>
      </c>
      <c r="D7" s="256">
        <v>89900.0</v>
      </c>
      <c r="E7" s="255">
        <v>6900.0</v>
      </c>
      <c r="F7" s="255"/>
      <c r="G7" s="255"/>
      <c r="H7" s="255">
        <v>169800.0</v>
      </c>
      <c r="I7" s="255">
        <v>6000.0</v>
      </c>
      <c r="J7" s="255"/>
      <c r="K7" s="257"/>
      <c r="L7" s="258">
        <f>SUM(C7:J7)</f>
        <v>317800</v>
      </c>
      <c r="M7" s="259"/>
      <c r="N7" s="257"/>
      <c r="O7" s="257"/>
      <c r="P7" s="262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</row>
    <row r="8" ht="12.0" customHeight="1">
      <c r="A8" s="253" t="s">
        <v>93</v>
      </c>
      <c r="B8" s="254">
        <v>45418.0</v>
      </c>
      <c r="C8" s="255">
        <v>42900.0</v>
      </c>
      <c r="D8" s="256">
        <v>84300.0</v>
      </c>
      <c r="E8" s="255">
        <v>30200.0</v>
      </c>
      <c r="F8" s="255"/>
      <c r="G8" s="255">
        <v>34100.0</v>
      </c>
      <c r="H8" s="255">
        <v>108800.0</v>
      </c>
      <c r="I8" s="255"/>
      <c r="J8" s="255"/>
      <c r="K8" s="257"/>
      <c r="L8" s="258">
        <f>SUM(C8:K8)</f>
        <v>300300</v>
      </c>
      <c r="M8" s="259"/>
      <c r="N8" s="257"/>
      <c r="O8" s="257"/>
      <c r="P8" s="262"/>
      <c r="Q8" s="263"/>
      <c r="R8" s="263"/>
      <c r="S8" s="263"/>
      <c r="T8" s="263"/>
      <c r="U8" s="263"/>
      <c r="V8" s="263"/>
      <c r="W8" s="263"/>
      <c r="X8" s="263"/>
      <c r="Y8" s="263"/>
      <c r="Z8" s="263"/>
      <c r="AA8" s="263"/>
    </row>
    <row r="9" ht="12.0" customHeight="1">
      <c r="A9" s="253" t="s">
        <v>94</v>
      </c>
      <c r="B9" s="254">
        <v>45419.0</v>
      </c>
      <c r="C9" s="255">
        <v>11700.0</v>
      </c>
      <c r="D9" s="256">
        <v>107600.0</v>
      </c>
      <c r="E9" s="255">
        <v>11800.0</v>
      </c>
      <c r="F9" s="255"/>
      <c r="G9" s="255">
        <v>17400.0</v>
      </c>
      <c r="H9" s="255">
        <v>147600.0</v>
      </c>
      <c r="I9" s="255">
        <v>4700.0</v>
      </c>
      <c r="J9" s="255"/>
      <c r="K9" s="257"/>
      <c r="L9" s="258">
        <f t="shared" ref="L9:L11" si="2">SUM(C9:J9)</f>
        <v>300800</v>
      </c>
      <c r="M9" s="259"/>
      <c r="N9" s="257"/>
      <c r="O9" s="257"/>
      <c r="P9" s="262"/>
      <c r="Q9" s="263"/>
      <c r="R9" s="263"/>
      <c r="S9" s="263"/>
      <c r="T9" s="263"/>
      <c r="U9" s="263"/>
      <c r="V9" s="263"/>
      <c r="W9" s="263"/>
      <c r="X9" s="263"/>
      <c r="Y9" s="263"/>
      <c r="Z9" s="263"/>
      <c r="AA9" s="263"/>
    </row>
    <row r="10" ht="12.0" customHeight="1">
      <c r="A10" s="253" t="s">
        <v>95</v>
      </c>
      <c r="B10" s="254">
        <v>45420.0</v>
      </c>
      <c r="C10" s="255">
        <v>30100.0</v>
      </c>
      <c r="D10" s="256">
        <v>50550.0</v>
      </c>
      <c r="E10" s="255">
        <v>32250.0</v>
      </c>
      <c r="F10" s="255"/>
      <c r="G10" s="255">
        <v>13200.0</v>
      </c>
      <c r="H10" s="255">
        <v>181700.0</v>
      </c>
      <c r="I10" s="255"/>
      <c r="J10" s="255"/>
      <c r="K10" s="257"/>
      <c r="L10" s="258">
        <f t="shared" si="2"/>
        <v>307800</v>
      </c>
      <c r="M10" s="259"/>
      <c r="N10" s="257"/>
      <c r="O10" s="257"/>
      <c r="P10" s="262"/>
      <c r="Q10" s="263"/>
      <c r="R10" s="263"/>
      <c r="S10" s="263"/>
      <c r="T10" s="263"/>
      <c r="U10" s="263"/>
      <c r="V10" s="263"/>
      <c r="W10" s="263"/>
      <c r="X10" s="263"/>
      <c r="Y10" s="263"/>
      <c r="Z10" s="263"/>
      <c r="AA10" s="263"/>
    </row>
    <row r="11" ht="12.0" customHeight="1">
      <c r="A11" s="253" t="s">
        <v>89</v>
      </c>
      <c r="B11" s="254">
        <v>45421.0</v>
      </c>
      <c r="C11" s="255">
        <v>36300.0</v>
      </c>
      <c r="D11" s="256">
        <v>186000.0</v>
      </c>
      <c r="E11" s="255">
        <v>17100.0</v>
      </c>
      <c r="F11" s="255"/>
      <c r="G11" s="255"/>
      <c r="H11" s="255">
        <v>151700.0</v>
      </c>
      <c r="I11" s="255"/>
      <c r="J11" s="255"/>
      <c r="K11" s="257"/>
      <c r="L11" s="258">
        <f t="shared" si="2"/>
        <v>391100</v>
      </c>
      <c r="M11" s="259"/>
      <c r="N11" s="257"/>
      <c r="O11" s="257"/>
      <c r="P11" s="262"/>
      <c r="Q11" s="263"/>
      <c r="R11" s="263"/>
      <c r="S11" s="263"/>
      <c r="T11" s="263"/>
      <c r="U11" s="263"/>
      <c r="V11" s="263"/>
      <c r="W11" s="263"/>
      <c r="X11" s="263"/>
      <c r="Y11" s="263"/>
      <c r="Z11" s="263"/>
      <c r="AA11" s="263"/>
    </row>
    <row r="12" ht="12.0" customHeight="1">
      <c r="A12" s="253" t="s">
        <v>90</v>
      </c>
      <c r="B12" s="254">
        <v>45422.0</v>
      </c>
      <c r="C12" s="255">
        <v>14700.0</v>
      </c>
      <c r="D12" s="256">
        <v>89600.0</v>
      </c>
      <c r="E12" s="255">
        <v>60500.0</v>
      </c>
      <c r="F12" s="255"/>
      <c r="G12" s="255">
        <v>14700.0</v>
      </c>
      <c r="H12" s="255">
        <v>242300.0</v>
      </c>
      <c r="I12" s="255"/>
      <c r="J12" s="255"/>
      <c r="K12" s="257"/>
      <c r="L12" s="258">
        <f>SUM(C12:K12)</f>
        <v>421800</v>
      </c>
      <c r="M12" s="259"/>
      <c r="N12" s="257"/>
      <c r="O12" s="257"/>
      <c r="P12" s="262"/>
      <c r="Q12" s="263"/>
      <c r="R12" s="263"/>
      <c r="S12" s="263"/>
      <c r="T12" s="263"/>
      <c r="U12" s="263"/>
      <c r="V12" s="263"/>
      <c r="W12" s="263"/>
      <c r="X12" s="263"/>
      <c r="Y12" s="263"/>
      <c r="Z12" s="263"/>
      <c r="AA12" s="263"/>
    </row>
    <row r="13" ht="12.0" customHeight="1">
      <c r="A13" s="253" t="s">
        <v>91</v>
      </c>
      <c r="B13" s="254">
        <v>45423.0</v>
      </c>
      <c r="C13" s="255">
        <v>139500.0</v>
      </c>
      <c r="D13" s="256">
        <v>175600.0</v>
      </c>
      <c r="E13" s="255">
        <v>43200.0</v>
      </c>
      <c r="F13" s="255"/>
      <c r="G13" s="255"/>
      <c r="H13" s="255">
        <v>163900.0</v>
      </c>
      <c r="I13" s="255">
        <v>4700.0</v>
      </c>
      <c r="J13" s="255"/>
      <c r="K13" s="257"/>
      <c r="L13" s="258">
        <f t="shared" ref="L13:L14" si="3">SUM(C13:J13)</f>
        <v>526900</v>
      </c>
      <c r="M13" s="259"/>
      <c r="N13" s="257"/>
      <c r="O13" s="257"/>
      <c r="P13" s="262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</row>
    <row r="14" ht="12.0" customHeight="1">
      <c r="A14" s="264" t="s">
        <v>92</v>
      </c>
      <c r="B14" s="254">
        <v>45424.0</v>
      </c>
      <c r="C14" s="255">
        <v>49900.0</v>
      </c>
      <c r="D14" s="256">
        <v>66900.0</v>
      </c>
      <c r="E14" s="255"/>
      <c r="F14" s="255"/>
      <c r="G14" s="255">
        <v>20300.0</v>
      </c>
      <c r="H14" s="255">
        <v>151700.0</v>
      </c>
      <c r="I14" s="255">
        <v>9900.0</v>
      </c>
      <c r="J14" s="255"/>
      <c r="K14" s="257"/>
      <c r="L14" s="258">
        <f t="shared" si="3"/>
        <v>298700</v>
      </c>
      <c r="M14" s="259"/>
      <c r="N14" s="257"/>
      <c r="O14" s="257"/>
      <c r="P14" s="262"/>
      <c r="Q14" s="263"/>
      <c r="R14" s="263"/>
      <c r="S14" s="263"/>
      <c r="T14" s="263"/>
      <c r="U14" s="263"/>
      <c r="V14" s="263"/>
      <c r="W14" s="263"/>
      <c r="X14" s="263"/>
      <c r="Y14" s="263"/>
      <c r="Z14" s="263"/>
      <c r="AA14" s="263"/>
    </row>
    <row r="15" ht="12.0" customHeight="1">
      <c r="A15" s="253" t="s">
        <v>93</v>
      </c>
      <c r="B15" s="254">
        <v>45425.0</v>
      </c>
      <c r="C15" s="255">
        <v>62600.0</v>
      </c>
      <c r="D15" s="256">
        <v>109000.0</v>
      </c>
      <c r="E15" s="255">
        <v>12900.0</v>
      </c>
      <c r="F15" s="255"/>
      <c r="G15" s="255">
        <v>21500.0</v>
      </c>
      <c r="H15" s="255">
        <v>221600.0</v>
      </c>
      <c r="I15" s="255">
        <v>9100.0</v>
      </c>
      <c r="J15" s="255"/>
      <c r="K15" s="257"/>
      <c r="L15" s="258">
        <f>SUM(C15:K15)</f>
        <v>436700</v>
      </c>
      <c r="M15" s="259"/>
      <c r="N15" s="257"/>
      <c r="O15" s="257"/>
      <c r="P15" s="262"/>
      <c r="Q15" s="263"/>
      <c r="R15" s="263"/>
      <c r="S15" s="263"/>
      <c r="T15" s="263"/>
      <c r="U15" s="263"/>
      <c r="V15" s="263"/>
      <c r="W15" s="263"/>
      <c r="X15" s="263"/>
      <c r="Y15" s="263"/>
      <c r="Z15" s="263"/>
      <c r="AA15" s="263"/>
    </row>
    <row r="16" ht="12.0" customHeight="1">
      <c r="A16" s="253" t="s">
        <v>94</v>
      </c>
      <c r="B16" s="254">
        <v>45426.0</v>
      </c>
      <c r="C16" s="255">
        <v>101300.0</v>
      </c>
      <c r="D16" s="256">
        <v>94000.0</v>
      </c>
      <c r="E16" s="255">
        <v>33900.0</v>
      </c>
      <c r="F16" s="255"/>
      <c r="G16" s="255">
        <v>19800.0</v>
      </c>
      <c r="H16" s="255">
        <v>136900.0</v>
      </c>
      <c r="I16" s="255"/>
      <c r="J16" s="255"/>
      <c r="K16" s="257"/>
      <c r="L16" s="258">
        <f>SUM(C16:J16)</f>
        <v>385900</v>
      </c>
      <c r="M16" s="259"/>
      <c r="N16" s="257"/>
      <c r="O16" s="257"/>
      <c r="P16" s="262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</row>
    <row r="17" ht="12.0" customHeight="1">
      <c r="A17" s="253" t="s">
        <v>95</v>
      </c>
      <c r="B17" s="254">
        <v>45427.0</v>
      </c>
      <c r="C17" s="255">
        <v>51900.0</v>
      </c>
      <c r="D17" s="256">
        <v>126200.0</v>
      </c>
      <c r="E17" s="255">
        <v>11800.0</v>
      </c>
      <c r="F17" s="255"/>
      <c r="G17" s="255">
        <v>29700.0</v>
      </c>
      <c r="H17" s="255">
        <v>97700.0</v>
      </c>
      <c r="I17" s="255"/>
      <c r="J17" s="255"/>
      <c r="K17" s="257"/>
      <c r="L17" s="258">
        <f t="shared" ref="L17:L33" si="4">SUM(C17:K17)</f>
        <v>317300</v>
      </c>
      <c r="M17" s="259"/>
      <c r="N17" s="257"/>
      <c r="O17" s="257"/>
      <c r="P17" s="262"/>
      <c r="Q17" s="263"/>
      <c r="R17" s="263"/>
      <c r="S17" s="263"/>
      <c r="T17" s="263"/>
      <c r="U17" s="263"/>
      <c r="V17" s="263"/>
      <c r="W17" s="263"/>
      <c r="X17" s="263"/>
      <c r="Y17" s="263"/>
      <c r="Z17" s="263"/>
      <c r="AA17" s="263"/>
    </row>
    <row r="18" ht="12.0" customHeight="1">
      <c r="A18" s="253" t="s">
        <v>89</v>
      </c>
      <c r="B18" s="254">
        <v>45428.0</v>
      </c>
      <c r="C18" s="255">
        <v>29300.0</v>
      </c>
      <c r="D18" s="256">
        <v>38400.0</v>
      </c>
      <c r="E18" s="255">
        <v>15700.0</v>
      </c>
      <c r="F18" s="255">
        <v>6000.0</v>
      </c>
      <c r="G18" s="255"/>
      <c r="H18" s="255">
        <v>116100.0</v>
      </c>
      <c r="I18" s="255">
        <v>20100.0</v>
      </c>
      <c r="J18" s="255"/>
      <c r="K18" s="257"/>
      <c r="L18" s="258">
        <f t="shared" si="4"/>
        <v>225600</v>
      </c>
      <c r="M18" s="259"/>
      <c r="N18" s="257"/>
      <c r="O18" s="257"/>
      <c r="P18" s="260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</row>
    <row r="19" ht="12.0" customHeight="1">
      <c r="A19" s="253" t="s">
        <v>90</v>
      </c>
      <c r="B19" s="254">
        <v>45429.0</v>
      </c>
      <c r="C19" s="255">
        <v>28500.0</v>
      </c>
      <c r="D19" s="256">
        <v>123400.0</v>
      </c>
      <c r="E19" s="255">
        <v>16700.0</v>
      </c>
      <c r="F19" s="255"/>
      <c r="G19" s="255"/>
      <c r="H19" s="255">
        <v>179400.0</v>
      </c>
      <c r="I19" s="255"/>
      <c r="J19" s="255"/>
      <c r="K19" s="257"/>
      <c r="L19" s="258">
        <f t="shared" si="4"/>
        <v>348000</v>
      </c>
      <c r="M19" s="259"/>
      <c r="N19" s="257"/>
      <c r="O19" s="257"/>
      <c r="P19" s="260"/>
      <c r="Q19" s="263"/>
      <c r="R19" s="263"/>
      <c r="S19" s="263"/>
      <c r="T19" s="263"/>
      <c r="U19" s="263"/>
      <c r="V19" s="263"/>
      <c r="W19" s="263"/>
      <c r="X19" s="263"/>
      <c r="Y19" s="263"/>
      <c r="Z19" s="263"/>
      <c r="AA19" s="263"/>
    </row>
    <row r="20" ht="12.0" customHeight="1">
      <c r="A20" s="253" t="s">
        <v>91</v>
      </c>
      <c r="B20" s="254">
        <v>45430.0</v>
      </c>
      <c r="C20" s="255">
        <v>44500.0</v>
      </c>
      <c r="D20" s="256">
        <v>124400.0</v>
      </c>
      <c r="E20" s="255">
        <v>50600.0</v>
      </c>
      <c r="F20" s="255"/>
      <c r="G20" s="255"/>
      <c r="H20" s="255">
        <v>191600.0</v>
      </c>
      <c r="I20" s="255"/>
      <c r="J20" s="255"/>
      <c r="K20" s="257"/>
      <c r="L20" s="258">
        <f t="shared" si="4"/>
        <v>411100</v>
      </c>
      <c r="M20" s="259"/>
      <c r="N20" s="257"/>
      <c r="O20" s="257"/>
      <c r="P20" s="260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</row>
    <row r="21" ht="12.0" customHeight="1">
      <c r="A21" s="264" t="s">
        <v>92</v>
      </c>
      <c r="B21" s="254">
        <v>45431.0</v>
      </c>
      <c r="C21" s="255">
        <v>42000.0</v>
      </c>
      <c r="D21" s="256">
        <v>105700.0</v>
      </c>
      <c r="E21" s="255">
        <v>22200.0</v>
      </c>
      <c r="F21" s="255"/>
      <c r="G21" s="255">
        <v>51300.0</v>
      </c>
      <c r="H21" s="255">
        <v>185400.0</v>
      </c>
      <c r="I21" s="255"/>
      <c r="J21" s="255"/>
      <c r="K21" s="257"/>
      <c r="L21" s="258">
        <f t="shared" si="4"/>
        <v>406600</v>
      </c>
      <c r="M21" s="259"/>
      <c r="N21" s="257"/>
      <c r="O21" s="257"/>
      <c r="P21" s="260"/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</row>
    <row r="22" ht="12.0" customHeight="1">
      <c r="A22" s="253" t="s">
        <v>93</v>
      </c>
      <c r="B22" s="254">
        <v>45432.0</v>
      </c>
      <c r="C22" s="255">
        <v>25400.0</v>
      </c>
      <c r="D22" s="256">
        <v>38700.0</v>
      </c>
      <c r="E22" s="255">
        <v>6900.0</v>
      </c>
      <c r="F22" s="255"/>
      <c r="G22" s="255">
        <v>10000.0</v>
      </c>
      <c r="H22" s="255">
        <v>72100.0</v>
      </c>
      <c r="I22" s="255"/>
      <c r="J22" s="255"/>
      <c r="K22" s="257"/>
      <c r="L22" s="258">
        <f t="shared" si="4"/>
        <v>153100</v>
      </c>
      <c r="M22" s="259"/>
      <c r="N22" s="257"/>
      <c r="O22" s="257"/>
      <c r="P22" s="260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</row>
    <row r="23" ht="12.0" customHeight="1">
      <c r="A23" s="253" t="s">
        <v>94</v>
      </c>
      <c r="B23" s="254">
        <v>45433.0</v>
      </c>
      <c r="C23" s="255">
        <v>62700.0</v>
      </c>
      <c r="D23" s="256">
        <v>112200.0</v>
      </c>
      <c r="E23" s="255">
        <v>21600.0</v>
      </c>
      <c r="F23" s="255"/>
      <c r="G23" s="255">
        <v>12800.0</v>
      </c>
      <c r="H23" s="255">
        <v>99400.0</v>
      </c>
      <c r="I23" s="255"/>
      <c r="J23" s="255"/>
      <c r="K23" s="257"/>
      <c r="L23" s="258">
        <f t="shared" si="4"/>
        <v>308700</v>
      </c>
      <c r="M23" s="259"/>
      <c r="N23" s="257"/>
      <c r="O23" s="257"/>
      <c r="P23" s="260"/>
      <c r="Q23" s="263"/>
      <c r="R23" s="263"/>
      <c r="S23" s="263"/>
      <c r="T23" s="263"/>
      <c r="U23" s="263"/>
      <c r="V23" s="263"/>
      <c r="W23" s="263"/>
      <c r="X23" s="263"/>
      <c r="Y23" s="263"/>
      <c r="Z23" s="263"/>
      <c r="AA23" s="263"/>
    </row>
    <row r="24" ht="12.0" customHeight="1">
      <c r="A24" s="253" t="s">
        <v>95</v>
      </c>
      <c r="B24" s="254">
        <v>45434.0</v>
      </c>
      <c r="C24" s="255">
        <v>75500.0</v>
      </c>
      <c r="D24" s="256">
        <v>51600.0</v>
      </c>
      <c r="E24" s="255">
        <v>16700.0</v>
      </c>
      <c r="F24" s="255">
        <v>8400.0</v>
      </c>
      <c r="G24" s="255">
        <v>5300.0</v>
      </c>
      <c r="H24" s="255">
        <v>105200.0</v>
      </c>
      <c r="I24" s="255">
        <v>4700.0</v>
      </c>
      <c r="J24" s="255"/>
      <c r="K24" s="257"/>
      <c r="L24" s="258">
        <f t="shared" si="4"/>
        <v>267400</v>
      </c>
      <c r="M24" s="259"/>
      <c r="N24" s="257"/>
      <c r="O24" s="257"/>
      <c r="P24" s="260"/>
      <c r="Q24" s="263"/>
      <c r="R24" s="263"/>
      <c r="S24" s="263"/>
      <c r="T24" s="263"/>
      <c r="U24" s="263"/>
      <c r="V24" s="263"/>
      <c r="W24" s="263"/>
      <c r="X24" s="263"/>
      <c r="Y24" s="263"/>
      <c r="Z24" s="263"/>
      <c r="AA24" s="263"/>
    </row>
    <row r="25" ht="12.0" customHeight="1">
      <c r="A25" s="253" t="s">
        <v>89</v>
      </c>
      <c r="B25" s="254">
        <v>45435.0</v>
      </c>
      <c r="C25" s="255">
        <v>24700.0</v>
      </c>
      <c r="D25" s="256">
        <v>129800.0</v>
      </c>
      <c r="E25" s="255">
        <v>23100.0</v>
      </c>
      <c r="F25" s="255"/>
      <c r="G25" s="255"/>
      <c r="H25" s="255">
        <v>147700.0</v>
      </c>
      <c r="I25" s="255"/>
      <c r="J25" s="255"/>
      <c r="K25" s="257"/>
      <c r="L25" s="258">
        <f t="shared" si="4"/>
        <v>325300</v>
      </c>
      <c r="M25" s="259"/>
      <c r="N25" s="257"/>
      <c r="O25" s="257"/>
      <c r="P25" s="260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</row>
    <row r="26" ht="12.0" customHeight="1">
      <c r="A26" s="253" t="s">
        <v>90</v>
      </c>
      <c r="B26" s="254">
        <v>45436.0</v>
      </c>
      <c r="C26" s="255">
        <v>17300.0</v>
      </c>
      <c r="D26" s="256">
        <v>88300.0</v>
      </c>
      <c r="E26" s="255">
        <v>4600.0</v>
      </c>
      <c r="F26" s="255"/>
      <c r="G26" s="255"/>
      <c r="H26" s="255">
        <v>94000.0</v>
      </c>
      <c r="I26" s="255">
        <v>20500.0</v>
      </c>
      <c r="J26" s="255"/>
      <c r="K26" s="257"/>
      <c r="L26" s="258">
        <f t="shared" si="4"/>
        <v>224700</v>
      </c>
      <c r="M26" s="259"/>
      <c r="N26" s="257"/>
      <c r="O26" s="257"/>
      <c r="P26" s="260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</row>
    <row r="27" ht="12.0" customHeight="1">
      <c r="A27" s="253" t="s">
        <v>91</v>
      </c>
      <c r="B27" s="254">
        <v>45437.0</v>
      </c>
      <c r="C27" s="255">
        <v>98800.0</v>
      </c>
      <c r="D27" s="256">
        <v>64700.0</v>
      </c>
      <c r="E27" s="255">
        <v>18200.0</v>
      </c>
      <c r="F27" s="255"/>
      <c r="G27" s="255"/>
      <c r="H27" s="255">
        <v>175000.0</v>
      </c>
      <c r="I27" s="255">
        <v>37400.0</v>
      </c>
      <c r="J27" s="255"/>
      <c r="K27" s="257"/>
      <c r="L27" s="258">
        <f t="shared" si="4"/>
        <v>394100</v>
      </c>
      <c r="M27" s="259"/>
      <c r="N27" s="257"/>
      <c r="O27" s="257"/>
      <c r="P27" s="260"/>
      <c r="Q27" s="263"/>
      <c r="R27" s="263"/>
      <c r="S27" s="263"/>
      <c r="T27" s="263"/>
      <c r="U27" s="263"/>
      <c r="V27" s="263"/>
      <c r="W27" s="263"/>
      <c r="X27" s="263"/>
      <c r="Y27" s="263"/>
      <c r="Z27" s="263"/>
      <c r="AA27" s="263"/>
    </row>
    <row r="28" ht="12.0" customHeight="1">
      <c r="A28" s="264" t="s">
        <v>92</v>
      </c>
      <c r="B28" s="254">
        <v>45438.0</v>
      </c>
      <c r="C28" s="255">
        <v>4600.0</v>
      </c>
      <c r="D28" s="256">
        <v>81900.0</v>
      </c>
      <c r="E28" s="255">
        <v>35300.0</v>
      </c>
      <c r="F28" s="255"/>
      <c r="G28" s="255"/>
      <c r="H28" s="255">
        <v>207800.0</v>
      </c>
      <c r="I28" s="255"/>
      <c r="J28" s="255"/>
      <c r="K28" s="257"/>
      <c r="L28" s="258">
        <f t="shared" si="4"/>
        <v>329600</v>
      </c>
      <c r="M28" s="259"/>
      <c r="N28" s="257"/>
      <c r="O28" s="257"/>
      <c r="P28" s="260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</row>
    <row r="29" ht="12.0" customHeight="1">
      <c r="A29" s="253" t="s">
        <v>93</v>
      </c>
      <c r="B29" s="254">
        <v>45439.0</v>
      </c>
      <c r="C29" s="255">
        <v>17900.0</v>
      </c>
      <c r="D29" s="256">
        <v>70200.0</v>
      </c>
      <c r="E29" s="255">
        <v>16000.0</v>
      </c>
      <c r="F29" s="255"/>
      <c r="G29" s="255"/>
      <c r="H29" s="255">
        <v>104000.0</v>
      </c>
      <c r="I29" s="255">
        <v>9900.0</v>
      </c>
      <c r="J29" s="255"/>
      <c r="K29" s="257"/>
      <c r="L29" s="258">
        <f t="shared" si="4"/>
        <v>218000</v>
      </c>
      <c r="M29" s="259"/>
      <c r="N29" s="257"/>
      <c r="O29" s="257"/>
      <c r="P29" s="260"/>
      <c r="Q29" s="263"/>
      <c r="R29" s="263"/>
      <c r="S29" s="263"/>
      <c r="T29" s="263"/>
      <c r="U29" s="263"/>
      <c r="V29" s="263"/>
      <c r="W29" s="263"/>
      <c r="X29" s="263"/>
      <c r="Y29" s="263"/>
      <c r="Z29" s="263"/>
      <c r="AA29" s="263"/>
    </row>
    <row r="30" ht="12.0" customHeight="1">
      <c r="A30" s="253" t="s">
        <v>94</v>
      </c>
      <c r="B30" s="254">
        <v>45440.0</v>
      </c>
      <c r="C30" s="255">
        <v>3300.0</v>
      </c>
      <c r="D30" s="256">
        <v>41900.0</v>
      </c>
      <c r="E30" s="255">
        <v>13200.0</v>
      </c>
      <c r="F30" s="255"/>
      <c r="G30" s="255"/>
      <c r="H30" s="255">
        <v>102000.0</v>
      </c>
      <c r="I30" s="255">
        <v>4300.0</v>
      </c>
      <c r="J30" s="255"/>
      <c r="K30" s="257"/>
      <c r="L30" s="258">
        <f t="shared" si="4"/>
        <v>164700</v>
      </c>
      <c r="M30" s="259"/>
      <c r="N30" s="257"/>
      <c r="O30" s="257"/>
      <c r="P30" s="260"/>
      <c r="Q30" s="263"/>
      <c r="R30" s="263"/>
      <c r="S30" s="263"/>
      <c r="T30" s="263"/>
      <c r="U30" s="263"/>
      <c r="V30" s="263"/>
      <c r="W30" s="263"/>
      <c r="X30" s="263"/>
      <c r="Y30" s="263"/>
      <c r="Z30" s="263"/>
      <c r="AA30" s="263"/>
    </row>
    <row r="31" ht="12.0" customHeight="1">
      <c r="A31" s="265"/>
      <c r="B31" s="254">
        <v>45441.0</v>
      </c>
      <c r="C31" s="255">
        <v>84000.0</v>
      </c>
      <c r="D31" s="256">
        <v>59700.0</v>
      </c>
      <c r="E31" s="255">
        <v>14800.0</v>
      </c>
      <c r="F31" s="255"/>
      <c r="G31" s="255">
        <v>82400.0</v>
      </c>
      <c r="H31" s="255">
        <v>112500.0</v>
      </c>
      <c r="I31" s="255"/>
      <c r="J31" s="255"/>
      <c r="K31" s="257"/>
      <c r="L31" s="258">
        <f t="shared" si="4"/>
        <v>353400</v>
      </c>
      <c r="M31" s="259"/>
      <c r="N31" s="257"/>
      <c r="O31" s="257"/>
      <c r="P31" s="260"/>
      <c r="Q31" s="263"/>
      <c r="R31" s="263"/>
      <c r="S31" s="263"/>
      <c r="T31" s="263"/>
      <c r="U31" s="263"/>
      <c r="V31" s="263"/>
      <c r="W31" s="263"/>
      <c r="X31" s="263"/>
      <c r="Y31" s="263"/>
      <c r="Z31" s="263"/>
      <c r="AA31" s="263"/>
    </row>
    <row r="32" ht="12.0" customHeight="1">
      <c r="A32" s="266"/>
      <c r="B32" s="254">
        <v>45442.0</v>
      </c>
      <c r="C32" s="255">
        <v>32500.0</v>
      </c>
      <c r="D32" s="256">
        <v>68200.0</v>
      </c>
      <c r="E32" s="255">
        <v>23400.0</v>
      </c>
      <c r="F32" s="255"/>
      <c r="G32" s="255"/>
      <c r="H32" s="255">
        <v>164200.0</v>
      </c>
      <c r="I32" s="255"/>
      <c r="J32" s="257"/>
      <c r="K32" s="257"/>
      <c r="L32" s="258">
        <f t="shared" si="4"/>
        <v>288300</v>
      </c>
      <c r="M32" s="259"/>
      <c r="N32" s="257"/>
      <c r="O32" s="257"/>
      <c r="P32" s="260"/>
      <c r="Q32" s="263"/>
      <c r="R32" s="263"/>
      <c r="S32" s="263"/>
      <c r="T32" s="263"/>
      <c r="U32" s="263"/>
      <c r="V32" s="263"/>
      <c r="W32" s="263"/>
      <c r="X32" s="263"/>
      <c r="Y32" s="263"/>
      <c r="Z32" s="263"/>
      <c r="AA32" s="263"/>
    </row>
    <row r="33" ht="12.0" customHeight="1">
      <c r="A33" s="265"/>
      <c r="B33" s="254">
        <v>45443.0</v>
      </c>
      <c r="C33" s="255"/>
      <c r="D33" s="256"/>
      <c r="E33" s="255"/>
      <c r="F33" s="257"/>
      <c r="G33" s="257"/>
      <c r="H33" s="255"/>
      <c r="I33" s="255"/>
      <c r="J33" s="257"/>
      <c r="K33" s="257"/>
      <c r="L33" s="258">
        <f t="shared" si="4"/>
        <v>0</v>
      </c>
      <c r="M33" s="259"/>
      <c r="N33" s="257"/>
      <c r="O33" s="257"/>
      <c r="P33" s="260"/>
      <c r="Q33" s="263"/>
      <c r="R33" s="263"/>
      <c r="S33" s="263"/>
      <c r="T33" s="263"/>
      <c r="U33" s="263"/>
      <c r="V33" s="263"/>
      <c r="W33" s="263"/>
      <c r="X33" s="263"/>
      <c r="Y33" s="263"/>
      <c r="Z33" s="263"/>
      <c r="AA33" s="263"/>
    </row>
    <row r="34" ht="12.75" customHeight="1">
      <c r="A34" s="266"/>
      <c r="B34" s="254">
        <v>45444.0</v>
      </c>
      <c r="C34" s="257"/>
      <c r="D34" s="267"/>
      <c r="E34" s="257"/>
      <c r="F34" s="257"/>
      <c r="G34" s="257"/>
      <c r="H34" s="268"/>
      <c r="I34" s="268"/>
      <c r="J34" s="268"/>
      <c r="K34" s="268"/>
      <c r="L34" s="258"/>
      <c r="M34" s="259"/>
      <c r="N34" s="257"/>
      <c r="O34" s="257"/>
      <c r="P34" s="260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</row>
    <row r="35" ht="12.75" customHeight="1">
      <c r="A35" s="253" t="s">
        <v>94</v>
      </c>
      <c r="B35" s="254">
        <v>45445.0</v>
      </c>
      <c r="C35" s="269"/>
      <c r="D35" s="270"/>
      <c r="E35" s="269"/>
      <c r="F35" s="269"/>
      <c r="G35" s="269"/>
      <c r="H35" s="269"/>
      <c r="I35" s="269"/>
      <c r="J35" s="269"/>
      <c r="K35" s="269"/>
      <c r="L35" s="258">
        <f>SUM(C35:K35)</f>
        <v>0</v>
      </c>
      <c r="M35" s="271"/>
      <c r="N35" s="269"/>
      <c r="O35" s="269"/>
      <c r="P35" s="272"/>
    </row>
    <row r="36" ht="12.75" customHeight="1">
      <c r="A36" s="265"/>
      <c r="B36" s="273"/>
      <c r="C36" s="274">
        <f t="shared" ref="C36:L36" si="5">SUM(C2:C35)</f>
        <v>1303100</v>
      </c>
      <c r="D36" s="275">
        <f t="shared" si="5"/>
        <v>2568150</v>
      </c>
      <c r="E36" s="275">
        <f t="shared" si="5"/>
        <v>578650</v>
      </c>
      <c r="F36" s="275">
        <f t="shared" si="5"/>
        <v>14400</v>
      </c>
      <c r="G36" s="275">
        <f t="shared" si="5"/>
        <v>358100</v>
      </c>
      <c r="H36" s="275">
        <f t="shared" si="5"/>
        <v>4296100</v>
      </c>
      <c r="I36" s="275">
        <f t="shared" si="5"/>
        <v>165500</v>
      </c>
      <c r="J36" s="275">
        <f t="shared" si="5"/>
        <v>0</v>
      </c>
      <c r="K36" s="275">
        <f t="shared" si="5"/>
        <v>0</v>
      </c>
      <c r="L36" s="275">
        <f t="shared" si="5"/>
        <v>9284000</v>
      </c>
      <c r="M36" s="276"/>
      <c r="N36" s="277"/>
      <c r="O36" s="277"/>
      <c r="P36" s="277"/>
    </row>
    <row r="37" ht="12.0" customHeight="1">
      <c r="A37" s="266"/>
      <c r="B37" s="273"/>
      <c r="C37" s="274"/>
      <c r="D37" s="275"/>
      <c r="E37" s="277"/>
      <c r="F37" s="277"/>
      <c r="G37" s="277"/>
      <c r="H37" s="277"/>
      <c r="I37" s="277"/>
      <c r="J37" s="277"/>
      <c r="K37" s="277"/>
      <c r="L37" s="278"/>
      <c r="M37" s="279"/>
      <c r="N37" s="277"/>
      <c r="O37" s="277"/>
      <c r="P37" s="277"/>
    </row>
    <row r="38" ht="12.0" customHeight="1">
      <c r="A38" s="265" t="s">
        <v>92</v>
      </c>
      <c r="B38" s="273"/>
      <c r="C38" s="274"/>
      <c r="D38" s="275"/>
      <c r="E38" s="277"/>
      <c r="F38" s="277"/>
      <c r="G38" s="277"/>
      <c r="H38" s="277"/>
      <c r="I38" s="277"/>
      <c r="J38" s="277"/>
      <c r="K38" s="277"/>
      <c r="L38" s="278"/>
      <c r="M38" s="279"/>
      <c r="N38" s="277"/>
      <c r="O38" s="277"/>
      <c r="P38" s="277"/>
    </row>
    <row r="39" ht="12.0" customHeight="1">
      <c r="A39" s="266"/>
      <c r="B39" s="273"/>
      <c r="C39" s="274"/>
      <c r="D39" s="275"/>
      <c r="E39" s="277"/>
      <c r="F39" s="277"/>
      <c r="G39" s="277"/>
      <c r="H39" s="277"/>
      <c r="I39" s="277"/>
      <c r="J39" s="277"/>
      <c r="K39" s="277"/>
      <c r="L39" s="278"/>
      <c r="M39" s="279"/>
      <c r="N39" s="277"/>
      <c r="O39" s="277"/>
      <c r="P39" s="277"/>
    </row>
    <row r="40" ht="12.0" customHeight="1">
      <c r="A40" s="265" t="s">
        <v>91</v>
      </c>
      <c r="B40" s="273"/>
      <c r="C40" s="274"/>
      <c r="D40" s="275"/>
      <c r="E40" s="277"/>
      <c r="F40" s="277"/>
      <c r="G40" s="277"/>
      <c r="H40" s="277"/>
      <c r="I40" s="277"/>
      <c r="J40" s="277"/>
      <c r="K40" s="277"/>
      <c r="L40" s="278"/>
      <c r="M40" s="279"/>
      <c r="N40" s="277"/>
      <c r="O40" s="277"/>
      <c r="P40" s="277"/>
    </row>
    <row r="41" ht="12.0" customHeight="1">
      <c r="A41" s="265" t="s">
        <v>92</v>
      </c>
      <c r="B41" s="273"/>
      <c r="C41" s="274"/>
      <c r="D41" s="275"/>
      <c r="E41" s="277"/>
      <c r="F41" s="277"/>
      <c r="G41" s="277"/>
      <c r="H41" s="277"/>
      <c r="I41" s="277"/>
      <c r="J41" s="277"/>
      <c r="K41" s="277"/>
      <c r="L41" s="278"/>
      <c r="M41" s="279"/>
      <c r="N41" s="277"/>
      <c r="O41" s="277"/>
      <c r="P41" s="277"/>
    </row>
    <row r="42" ht="12.0" customHeight="1">
      <c r="A42" s="266"/>
      <c r="B42" s="273"/>
      <c r="C42" s="274"/>
      <c r="D42" s="275"/>
      <c r="E42" s="277"/>
      <c r="F42" s="277"/>
      <c r="G42" s="277"/>
      <c r="H42" s="277"/>
      <c r="I42" s="277"/>
      <c r="J42" s="277"/>
      <c r="K42" s="277"/>
      <c r="L42" s="278"/>
      <c r="M42" s="279"/>
      <c r="N42" s="277"/>
      <c r="O42" s="277"/>
      <c r="P42" s="277"/>
    </row>
    <row r="43" ht="12.0" customHeight="1">
      <c r="A43" s="266"/>
      <c r="B43" s="273"/>
      <c r="C43" s="274"/>
      <c r="D43" s="275"/>
      <c r="E43" s="277"/>
      <c r="F43" s="277"/>
      <c r="G43" s="277"/>
      <c r="H43" s="277"/>
      <c r="I43" s="277"/>
      <c r="J43" s="277"/>
      <c r="K43" s="277"/>
      <c r="L43" s="278"/>
      <c r="M43" s="279"/>
      <c r="N43" s="277"/>
      <c r="O43" s="277"/>
      <c r="P43" s="277"/>
    </row>
    <row r="44" ht="12.0" customHeight="1">
      <c r="A44" s="266"/>
      <c r="B44" s="273"/>
      <c r="C44" s="274"/>
      <c r="D44" s="275"/>
      <c r="E44" s="277"/>
      <c r="F44" s="277"/>
      <c r="G44" s="277"/>
      <c r="H44" s="277"/>
      <c r="I44" s="277"/>
      <c r="J44" s="277"/>
      <c r="K44" s="277"/>
      <c r="L44" s="278"/>
      <c r="M44" s="279"/>
      <c r="N44" s="277"/>
      <c r="O44" s="277"/>
      <c r="P44" s="277"/>
    </row>
    <row r="45" ht="12.0" customHeight="1">
      <c r="A45" s="266"/>
      <c r="B45" s="273"/>
      <c r="C45" s="274"/>
      <c r="D45" s="275"/>
      <c r="E45" s="277"/>
      <c r="F45" s="277"/>
      <c r="G45" s="277"/>
      <c r="H45" s="277"/>
      <c r="I45" s="277"/>
      <c r="J45" s="277"/>
      <c r="K45" s="277"/>
      <c r="L45" s="278"/>
      <c r="M45" s="279"/>
      <c r="N45" s="277"/>
      <c r="O45" s="277"/>
      <c r="P45" s="277"/>
    </row>
    <row r="46" ht="12.0" customHeight="1">
      <c r="A46" s="266"/>
      <c r="B46" s="273"/>
      <c r="C46" s="274"/>
      <c r="D46" s="275"/>
      <c r="E46" s="277"/>
      <c r="F46" s="277"/>
      <c r="G46" s="277"/>
      <c r="H46" s="277"/>
      <c r="I46" s="277"/>
      <c r="J46" s="277"/>
      <c r="K46" s="277"/>
      <c r="L46" s="278"/>
      <c r="M46" s="279"/>
      <c r="N46" s="277"/>
      <c r="O46" s="277"/>
      <c r="P46" s="277"/>
    </row>
    <row r="47" ht="12.0" customHeight="1">
      <c r="A47" s="266"/>
      <c r="B47" s="273"/>
      <c r="C47" s="274"/>
      <c r="D47" s="275"/>
      <c r="E47" s="277"/>
      <c r="F47" s="277"/>
      <c r="G47" s="277"/>
      <c r="H47" s="277"/>
      <c r="I47" s="277"/>
      <c r="J47" s="277"/>
      <c r="K47" s="277"/>
      <c r="L47" s="278"/>
      <c r="M47" s="279"/>
      <c r="N47" s="277"/>
      <c r="O47" s="277"/>
      <c r="P47" s="277"/>
    </row>
    <row r="48" ht="12.0" customHeight="1">
      <c r="A48" s="266"/>
      <c r="B48" s="273"/>
      <c r="C48" s="274"/>
      <c r="D48" s="275"/>
      <c r="E48" s="277"/>
      <c r="F48" s="277"/>
      <c r="G48" s="277"/>
      <c r="H48" s="277"/>
      <c r="I48" s="277"/>
      <c r="J48" s="277"/>
      <c r="K48" s="277"/>
      <c r="L48" s="278"/>
      <c r="M48" s="279"/>
      <c r="N48" s="277"/>
      <c r="O48" s="277"/>
      <c r="P48" s="277"/>
    </row>
    <row r="49" ht="12.0" customHeight="1">
      <c r="A49" s="266"/>
      <c r="B49" s="273"/>
      <c r="C49" s="274"/>
      <c r="D49" s="275"/>
      <c r="E49" s="277"/>
      <c r="F49" s="277"/>
      <c r="G49" s="277"/>
      <c r="H49" s="277"/>
      <c r="I49" s="277"/>
      <c r="J49" s="277"/>
      <c r="K49" s="277"/>
      <c r="L49" s="278"/>
      <c r="M49" s="279"/>
      <c r="N49" s="277"/>
      <c r="O49" s="277"/>
      <c r="P49" s="277"/>
    </row>
    <row r="50" ht="12.0" customHeight="1">
      <c r="A50" s="266"/>
      <c r="B50" s="273"/>
      <c r="C50" s="274"/>
      <c r="D50" s="275"/>
      <c r="E50" s="277"/>
      <c r="F50" s="277"/>
      <c r="G50" s="277"/>
      <c r="H50" s="277"/>
      <c r="I50" s="277"/>
      <c r="J50" s="277"/>
      <c r="K50" s="277"/>
      <c r="L50" s="278"/>
      <c r="M50" s="279"/>
      <c r="N50" s="277"/>
      <c r="O50" s="277"/>
      <c r="P50" s="277"/>
    </row>
    <row r="51" ht="12.0" customHeight="1">
      <c r="A51" s="266"/>
      <c r="B51" s="273"/>
      <c r="C51" s="274"/>
      <c r="D51" s="275"/>
      <c r="E51" s="277"/>
      <c r="F51" s="277"/>
      <c r="G51" s="277"/>
      <c r="H51" s="277"/>
      <c r="I51" s="277"/>
      <c r="J51" s="277"/>
      <c r="K51" s="277"/>
      <c r="L51" s="278"/>
      <c r="M51" s="279"/>
      <c r="N51" s="277"/>
      <c r="O51" s="277"/>
      <c r="P51" s="277"/>
    </row>
    <row r="52" ht="12.0" customHeight="1">
      <c r="A52" s="266"/>
      <c r="B52" s="273"/>
      <c r="C52" s="274"/>
      <c r="D52" s="275"/>
      <c r="E52" s="277"/>
      <c r="F52" s="277"/>
      <c r="G52" s="277"/>
      <c r="H52" s="277"/>
      <c r="I52" s="277"/>
      <c r="J52" s="277"/>
      <c r="K52" s="277"/>
      <c r="L52" s="278"/>
      <c r="M52" s="279"/>
      <c r="N52" s="277"/>
      <c r="O52" s="277"/>
      <c r="P52" s="277"/>
    </row>
    <row r="53" ht="12.0" customHeight="1">
      <c r="A53" s="266"/>
      <c r="B53" s="273"/>
      <c r="C53" s="274"/>
      <c r="D53" s="275"/>
      <c r="E53" s="277"/>
      <c r="F53" s="277"/>
      <c r="G53" s="277"/>
      <c r="H53" s="277"/>
      <c r="I53" s="277"/>
      <c r="J53" s="277"/>
      <c r="K53" s="277"/>
      <c r="L53" s="278"/>
      <c r="M53" s="279"/>
      <c r="N53" s="277"/>
      <c r="O53" s="277"/>
      <c r="P53" s="277"/>
    </row>
    <row r="54" ht="12.0" customHeight="1">
      <c r="A54" s="266"/>
      <c r="B54" s="273"/>
      <c r="C54" s="274"/>
      <c r="D54" s="275"/>
      <c r="E54" s="277"/>
      <c r="F54" s="277"/>
      <c r="G54" s="277"/>
      <c r="H54" s="277"/>
      <c r="I54" s="277"/>
      <c r="J54" s="277"/>
      <c r="K54" s="277"/>
      <c r="L54" s="278"/>
      <c r="M54" s="279"/>
      <c r="N54" s="277"/>
      <c r="O54" s="277"/>
      <c r="P54" s="277"/>
    </row>
    <row r="55" ht="12.0" customHeight="1">
      <c r="A55" s="266"/>
      <c r="B55" s="273"/>
      <c r="C55" s="274"/>
      <c r="D55" s="275"/>
      <c r="E55" s="277"/>
      <c r="F55" s="277"/>
      <c r="G55" s="277"/>
      <c r="H55" s="277"/>
      <c r="I55" s="277"/>
      <c r="J55" s="277"/>
      <c r="K55" s="277"/>
      <c r="L55" s="278"/>
      <c r="M55" s="279"/>
      <c r="N55" s="277"/>
      <c r="O55" s="277"/>
      <c r="P55" s="277"/>
    </row>
    <row r="56" ht="12.0" customHeight="1">
      <c r="A56" s="266"/>
      <c r="B56" s="273"/>
      <c r="C56" s="274"/>
      <c r="D56" s="275"/>
      <c r="E56" s="277"/>
      <c r="F56" s="277"/>
      <c r="G56" s="277"/>
      <c r="H56" s="277"/>
      <c r="I56" s="277"/>
      <c r="J56" s="277"/>
      <c r="K56" s="277"/>
      <c r="L56" s="278"/>
      <c r="M56" s="279"/>
      <c r="N56" s="277"/>
      <c r="O56" s="277"/>
      <c r="P56" s="277"/>
    </row>
    <row r="57" ht="12.0" customHeight="1">
      <c r="A57" s="266"/>
      <c r="B57" s="273"/>
      <c r="C57" s="274"/>
      <c r="D57" s="275"/>
      <c r="E57" s="277"/>
      <c r="F57" s="277"/>
      <c r="G57" s="277"/>
      <c r="H57" s="277"/>
      <c r="I57" s="277"/>
      <c r="J57" s="277"/>
      <c r="K57" s="277"/>
      <c r="L57" s="278"/>
      <c r="M57" s="279"/>
      <c r="N57" s="277"/>
      <c r="O57" s="277"/>
      <c r="P57" s="277"/>
    </row>
    <row r="58" ht="12.0" customHeight="1">
      <c r="A58" s="266"/>
      <c r="B58" s="273"/>
      <c r="C58" s="274"/>
      <c r="D58" s="275"/>
      <c r="E58" s="277"/>
      <c r="F58" s="277"/>
      <c r="G58" s="277"/>
      <c r="H58" s="277"/>
      <c r="I58" s="277"/>
      <c r="J58" s="277"/>
      <c r="K58" s="277"/>
      <c r="L58" s="278"/>
      <c r="M58" s="279"/>
      <c r="N58" s="277"/>
      <c r="O58" s="277"/>
      <c r="P58" s="277"/>
    </row>
    <row r="59" ht="12.0" customHeight="1">
      <c r="A59" s="266"/>
      <c r="B59" s="273"/>
      <c r="C59" s="274"/>
      <c r="D59" s="275"/>
      <c r="E59" s="277"/>
      <c r="F59" s="277"/>
      <c r="G59" s="277"/>
      <c r="H59" s="277"/>
      <c r="I59" s="277"/>
      <c r="J59" s="277"/>
      <c r="K59" s="277"/>
      <c r="L59" s="278"/>
      <c r="M59" s="279"/>
      <c r="N59" s="277"/>
      <c r="O59" s="277"/>
      <c r="P59" s="277"/>
    </row>
    <row r="60" ht="12.0" customHeight="1">
      <c r="A60" s="266"/>
      <c r="B60" s="273"/>
      <c r="C60" s="274"/>
      <c r="D60" s="275"/>
      <c r="E60" s="277"/>
      <c r="F60" s="277"/>
      <c r="G60" s="277"/>
      <c r="H60" s="277"/>
      <c r="I60" s="277"/>
      <c r="J60" s="277"/>
      <c r="K60" s="277"/>
      <c r="L60" s="278"/>
      <c r="M60" s="279"/>
      <c r="N60" s="277"/>
      <c r="O60" s="277"/>
      <c r="P60" s="277"/>
    </row>
    <row r="61" ht="12.0" customHeight="1">
      <c r="A61" s="266"/>
      <c r="B61" s="273"/>
      <c r="C61" s="274"/>
      <c r="D61" s="275"/>
      <c r="E61" s="277"/>
      <c r="F61" s="277"/>
      <c r="G61" s="277"/>
      <c r="H61" s="277"/>
      <c r="I61" s="277"/>
      <c r="J61" s="277"/>
      <c r="K61" s="277"/>
      <c r="L61" s="278"/>
      <c r="M61" s="279"/>
      <c r="N61" s="277"/>
      <c r="O61" s="277"/>
      <c r="P61" s="277"/>
    </row>
    <row r="62" ht="12.0" customHeight="1">
      <c r="A62" s="266"/>
      <c r="B62" s="273"/>
      <c r="C62" s="274"/>
      <c r="D62" s="275"/>
      <c r="E62" s="277"/>
      <c r="F62" s="277"/>
      <c r="G62" s="277"/>
      <c r="H62" s="277"/>
      <c r="I62" s="277"/>
      <c r="J62" s="277"/>
      <c r="K62" s="277"/>
      <c r="L62" s="278"/>
      <c r="M62" s="279"/>
      <c r="N62" s="277"/>
      <c r="O62" s="277"/>
      <c r="P62" s="277"/>
    </row>
    <row r="63" ht="12.0" customHeight="1">
      <c r="A63" s="266"/>
      <c r="B63" s="273"/>
      <c r="C63" s="274"/>
      <c r="D63" s="275"/>
      <c r="E63" s="277"/>
      <c r="F63" s="277"/>
      <c r="G63" s="277"/>
      <c r="H63" s="277"/>
      <c r="I63" s="277"/>
      <c r="J63" s="277"/>
      <c r="K63" s="277"/>
      <c r="L63" s="278"/>
      <c r="M63" s="279"/>
      <c r="N63" s="277"/>
      <c r="O63" s="277"/>
      <c r="P63" s="277"/>
    </row>
    <row r="64" ht="12.0" customHeight="1">
      <c r="A64" s="266"/>
      <c r="B64" s="273"/>
      <c r="C64" s="274"/>
      <c r="D64" s="275"/>
      <c r="E64" s="277"/>
      <c r="F64" s="277"/>
      <c r="G64" s="277"/>
      <c r="H64" s="277"/>
      <c r="I64" s="277"/>
      <c r="J64" s="277"/>
      <c r="K64" s="277"/>
      <c r="L64" s="278"/>
      <c r="M64" s="279"/>
      <c r="N64" s="277"/>
      <c r="O64" s="277"/>
      <c r="P64" s="277"/>
    </row>
    <row r="65" ht="12.0" customHeight="1">
      <c r="A65" s="266"/>
      <c r="B65" s="273"/>
      <c r="C65" s="274"/>
      <c r="D65" s="275"/>
      <c r="E65" s="277"/>
      <c r="F65" s="277"/>
      <c r="G65" s="277"/>
      <c r="H65" s="277"/>
      <c r="I65" s="277"/>
      <c r="J65" s="277"/>
      <c r="K65" s="277"/>
      <c r="L65" s="278"/>
      <c r="M65" s="279"/>
      <c r="N65" s="277"/>
      <c r="O65" s="277"/>
      <c r="P65" s="277"/>
    </row>
    <row r="66" ht="12.0" customHeight="1">
      <c r="A66" s="266"/>
      <c r="B66" s="280"/>
      <c r="C66" s="274"/>
      <c r="D66" s="275"/>
      <c r="E66" s="277"/>
      <c r="F66" s="277"/>
      <c r="G66" s="277"/>
      <c r="H66" s="277"/>
      <c r="I66" s="277"/>
      <c r="J66" s="277"/>
      <c r="K66" s="277"/>
      <c r="L66" s="278"/>
      <c r="M66" s="279"/>
      <c r="N66" s="277"/>
      <c r="O66" s="277"/>
      <c r="P66" s="277"/>
    </row>
    <row r="67" ht="12.0" customHeight="1">
      <c r="A67" s="266"/>
      <c r="B67" s="280"/>
      <c r="C67" s="274"/>
      <c r="D67" s="275"/>
      <c r="E67" s="277"/>
      <c r="F67" s="277"/>
      <c r="G67" s="277"/>
      <c r="H67" s="277"/>
      <c r="I67" s="277"/>
      <c r="J67" s="277"/>
      <c r="K67" s="277"/>
      <c r="L67" s="278"/>
      <c r="M67" s="279"/>
      <c r="N67" s="277"/>
      <c r="O67" s="277"/>
      <c r="P67" s="277"/>
    </row>
    <row r="68" ht="12.0" customHeight="1">
      <c r="A68" s="266"/>
      <c r="B68" s="280"/>
      <c r="C68" s="274"/>
      <c r="D68" s="275"/>
      <c r="E68" s="277"/>
      <c r="F68" s="277"/>
      <c r="G68" s="277"/>
      <c r="H68" s="277"/>
      <c r="I68" s="277"/>
      <c r="J68" s="277"/>
      <c r="K68" s="277"/>
      <c r="L68" s="278"/>
      <c r="M68" s="279"/>
      <c r="N68" s="277"/>
      <c r="O68" s="277"/>
      <c r="P68" s="277"/>
    </row>
    <row r="69" ht="12.0" customHeight="1">
      <c r="A69" s="266"/>
      <c r="B69" s="280"/>
      <c r="C69" s="274"/>
      <c r="D69" s="275"/>
      <c r="E69" s="277"/>
      <c r="F69" s="277"/>
      <c r="G69" s="277"/>
      <c r="H69" s="277"/>
      <c r="I69" s="277"/>
      <c r="J69" s="277"/>
      <c r="K69" s="277"/>
      <c r="L69" s="278"/>
      <c r="M69" s="279"/>
      <c r="N69" s="277"/>
      <c r="O69" s="277"/>
      <c r="P69" s="277"/>
    </row>
    <row r="70" ht="12.0" customHeight="1">
      <c r="A70" s="266"/>
      <c r="B70" s="280"/>
      <c r="C70" s="274"/>
      <c r="D70" s="275"/>
      <c r="E70" s="277"/>
      <c r="F70" s="277"/>
      <c r="G70" s="277"/>
      <c r="H70" s="277"/>
      <c r="I70" s="277"/>
      <c r="J70" s="277"/>
      <c r="K70" s="277"/>
      <c r="L70" s="278"/>
      <c r="M70" s="279"/>
      <c r="N70" s="277"/>
      <c r="O70" s="277"/>
      <c r="P70" s="277"/>
    </row>
    <row r="71" ht="12.0" customHeight="1">
      <c r="A71" s="266"/>
      <c r="B71" s="280"/>
      <c r="C71" s="274"/>
      <c r="D71" s="275"/>
      <c r="E71" s="277"/>
      <c r="F71" s="277"/>
      <c r="G71" s="277"/>
      <c r="H71" s="277"/>
      <c r="I71" s="277"/>
      <c r="J71" s="277"/>
      <c r="K71" s="277"/>
      <c r="L71" s="278"/>
      <c r="M71" s="279"/>
      <c r="N71" s="277"/>
      <c r="O71" s="277"/>
      <c r="P71" s="277"/>
    </row>
    <row r="72" ht="12.0" customHeight="1">
      <c r="A72" s="266"/>
      <c r="B72" s="280"/>
      <c r="C72" s="274"/>
      <c r="D72" s="275"/>
      <c r="E72" s="277"/>
      <c r="F72" s="277"/>
      <c r="G72" s="277"/>
      <c r="H72" s="277"/>
      <c r="I72" s="277"/>
      <c r="J72" s="277"/>
      <c r="K72" s="277"/>
      <c r="L72" s="278"/>
      <c r="M72" s="279"/>
      <c r="N72" s="277"/>
      <c r="O72" s="277"/>
      <c r="P72" s="277"/>
    </row>
    <row r="73" ht="12.0" customHeight="1">
      <c r="A73" s="266"/>
      <c r="B73" s="280"/>
      <c r="C73" s="274"/>
      <c r="D73" s="275"/>
      <c r="E73" s="277"/>
      <c r="F73" s="277"/>
      <c r="G73" s="277"/>
      <c r="H73" s="277"/>
      <c r="I73" s="277"/>
      <c r="J73" s="277"/>
      <c r="K73" s="277"/>
      <c r="L73" s="278"/>
      <c r="M73" s="279"/>
      <c r="N73" s="277"/>
      <c r="O73" s="277"/>
      <c r="P73" s="277"/>
    </row>
    <row r="74" ht="12.0" customHeight="1">
      <c r="A74" s="266"/>
      <c r="B74" s="280"/>
      <c r="C74" s="274"/>
      <c r="D74" s="275"/>
      <c r="E74" s="277"/>
      <c r="F74" s="277"/>
      <c r="G74" s="277"/>
      <c r="H74" s="277"/>
      <c r="I74" s="277"/>
      <c r="J74" s="277"/>
      <c r="K74" s="277"/>
      <c r="L74" s="278"/>
      <c r="M74" s="279"/>
      <c r="N74" s="277"/>
      <c r="O74" s="277"/>
      <c r="P74" s="277"/>
    </row>
    <row r="75" ht="12.0" customHeight="1">
      <c r="A75" s="266"/>
      <c r="B75" s="280"/>
      <c r="C75" s="274"/>
      <c r="D75" s="275"/>
      <c r="E75" s="277"/>
      <c r="F75" s="277"/>
      <c r="G75" s="277"/>
      <c r="H75" s="277"/>
      <c r="I75" s="277"/>
      <c r="J75" s="277"/>
      <c r="K75" s="277"/>
      <c r="L75" s="278"/>
      <c r="M75" s="279"/>
      <c r="N75" s="277"/>
      <c r="O75" s="277"/>
      <c r="P75" s="277"/>
    </row>
    <row r="76" ht="12.0" customHeight="1">
      <c r="A76" s="266"/>
      <c r="B76" s="280"/>
      <c r="C76" s="274"/>
      <c r="D76" s="275"/>
      <c r="E76" s="277"/>
      <c r="F76" s="277"/>
      <c r="G76" s="277"/>
      <c r="H76" s="277"/>
      <c r="I76" s="277"/>
      <c r="J76" s="277"/>
      <c r="K76" s="277"/>
      <c r="L76" s="278"/>
      <c r="M76" s="279"/>
      <c r="N76" s="277"/>
      <c r="O76" s="277"/>
      <c r="P76" s="277"/>
    </row>
    <row r="77" ht="12.0" customHeight="1">
      <c r="A77" s="266"/>
      <c r="B77" s="280"/>
      <c r="C77" s="274"/>
      <c r="D77" s="275"/>
      <c r="E77" s="277"/>
      <c r="F77" s="277"/>
      <c r="G77" s="277"/>
      <c r="H77" s="277"/>
      <c r="I77" s="277"/>
      <c r="J77" s="277"/>
      <c r="K77" s="277"/>
      <c r="L77" s="278"/>
      <c r="M77" s="279"/>
      <c r="N77" s="277"/>
      <c r="O77" s="277"/>
      <c r="P77" s="277"/>
    </row>
    <row r="78" ht="12.0" customHeight="1">
      <c r="A78" s="266"/>
      <c r="B78" s="280"/>
      <c r="C78" s="274"/>
      <c r="D78" s="275"/>
      <c r="E78" s="277"/>
      <c r="F78" s="277"/>
      <c r="G78" s="277"/>
      <c r="H78" s="277"/>
      <c r="I78" s="277"/>
      <c r="J78" s="277"/>
      <c r="K78" s="277"/>
      <c r="L78" s="278"/>
      <c r="M78" s="279"/>
      <c r="N78" s="277"/>
      <c r="O78" s="277"/>
      <c r="P78" s="277"/>
    </row>
    <row r="79" ht="12.0" customHeight="1">
      <c r="A79" s="266"/>
      <c r="B79" s="280"/>
      <c r="C79" s="274"/>
      <c r="D79" s="275"/>
      <c r="E79" s="277"/>
      <c r="F79" s="277"/>
      <c r="G79" s="277"/>
      <c r="H79" s="277"/>
      <c r="I79" s="277"/>
      <c r="J79" s="277"/>
      <c r="K79" s="277"/>
      <c r="L79" s="278"/>
      <c r="M79" s="279"/>
      <c r="N79" s="277"/>
      <c r="O79" s="277"/>
      <c r="P79" s="277"/>
    </row>
    <row r="80" ht="12.0" customHeight="1">
      <c r="A80" s="266"/>
      <c r="B80" s="280"/>
      <c r="C80" s="274"/>
      <c r="D80" s="275"/>
      <c r="E80" s="277"/>
      <c r="F80" s="277"/>
      <c r="G80" s="277"/>
      <c r="H80" s="277"/>
      <c r="I80" s="277"/>
      <c r="J80" s="277"/>
      <c r="K80" s="277"/>
      <c r="L80" s="278"/>
      <c r="M80" s="279"/>
      <c r="N80" s="277"/>
      <c r="O80" s="277"/>
      <c r="P80" s="277"/>
    </row>
    <row r="81" ht="12.0" customHeight="1">
      <c r="A81" s="266"/>
      <c r="B81" s="280"/>
      <c r="C81" s="274"/>
      <c r="D81" s="275"/>
      <c r="E81" s="277"/>
      <c r="F81" s="277"/>
      <c r="G81" s="277"/>
      <c r="H81" s="277"/>
      <c r="I81" s="277"/>
      <c r="J81" s="277"/>
      <c r="K81" s="277"/>
      <c r="L81" s="278"/>
      <c r="M81" s="279"/>
      <c r="N81" s="277"/>
      <c r="O81" s="277"/>
      <c r="P81" s="277"/>
    </row>
    <row r="82" ht="12.0" customHeight="1">
      <c r="A82" s="266"/>
      <c r="B82" s="280"/>
      <c r="C82" s="274"/>
      <c r="D82" s="275"/>
      <c r="E82" s="277"/>
      <c r="F82" s="277"/>
      <c r="G82" s="277"/>
      <c r="H82" s="277"/>
      <c r="I82" s="277"/>
      <c r="J82" s="277"/>
      <c r="K82" s="277"/>
      <c r="L82" s="278"/>
      <c r="M82" s="279"/>
      <c r="N82" s="277"/>
      <c r="O82" s="277"/>
      <c r="P82" s="277"/>
    </row>
    <row r="83" ht="12.0" customHeight="1">
      <c r="A83" s="266"/>
      <c r="B83" s="280"/>
      <c r="C83" s="274"/>
      <c r="D83" s="275"/>
      <c r="E83" s="277"/>
      <c r="F83" s="277"/>
      <c r="G83" s="277"/>
      <c r="H83" s="277"/>
      <c r="I83" s="277"/>
      <c r="J83" s="277"/>
      <c r="K83" s="277"/>
      <c r="L83" s="278"/>
      <c r="M83" s="279"/>
      <c r="N83" s="277"/>
      <c r="O83" s="277"/>
      <c r="P83" s="277"/>
    </row>
    <row r="84" ht="12.0" customHeight="1">
      <c r="A84" s="266"/>
      <c r="B84" s="280"/>
      <c r="C84" s="274"/>
      <c r="D84" s="275"/>
      <c r="E84" s="277"/>
      <c r="F84" s="277"/>
      <c r="G84" s="277"/>
      <c r="H84" s="277"/>
      <c r="I84" s="277"/>
      <c r="J84" s="277"/>
      <c r="K84" s="277"/>
      <c r="L84" s="278"/>
      <c r="M84" s="279"/>
      <c r="N84" s="277"/>
      <c r="O84" s="277"/>
      <c r="P84" s="277"/>
    </row>
    <row r="85" ht="12.0" customHeight="1">
      <c r="A85" s="266"/>
      <c r="B85" s="280"/>
      <c r="C85" s="274"/>
      <c r="D85" s="275"/>
      <c r="E85" s="277"/>
      <c r="F85" s="277"/>
      <c r="G85" s="277"/>
      <c r="H85" s="277"/>
      <c r="I85" s="277"/>
      <c r="J85" s="277"/>
      <c r="K85" s="277"/>
      <c r="L85" s="278"/>
      <c r="M85" s="279"/>
      <c r="N85" s="277"/>
      <c r="O85" s="277"/>
      <c r="P85" s="277"/>
    </row>
    <row r="86" ht="12.0" customHeight="1">
      <c r="A86" s="266"/>
      <c r="B86" s="280"/>
      <c r="C86" s="274"/>
      <c r="D86" s="275"/>
      <c r="E86" s="277"/>
      <c r="F86" s="277"/>
      <c r="G86" s="277"/>
      <c r="H86" s="277"/>
      <c r="I86" s="277"/>
      <c r="J86" s="277"/>
      <c r="K86" s="277"/>
      <c r="L86" s="278"/>
      <c r="M86" s="279"/>
      <c r="N86" s="277"/>
      <c r="O86" s="277"/>
      <c r="P86" s="277"/>
    </row>
    <row r="87" ht="12.0" customHeight="1">
      <c r="A87" s="266"/>
      <c r="B87" s="280"/>
      <c r="C87" s="274"/>
      <c r="D87" s="275"/>
      <c r="E87" s="277"/>
      <c r="F87" s="277"/>
      <c r="G87" s="277"/>
      <c r="H87" s="277"/>
      <c r="I87" s="277"/>
      <c r="J87" s="277"/>
      <c r="K87" s="277"/>
      <c r="L87" s="278"/>
      <c r="M87" s="279"/>
      <c r="N87" s="277"/>
      <c r="O87" s="277"/>
      <c r="P87" s="277"/>
    </row>
    <row r="88" ht="12.0" customHeight="1">
      <c r="A88" s="266"/>
      <c r="B88" s="280"/>
      <c r="C88" s="274"/>
      <c r="D88" s="275"/>
      <c r="E88" s="277"/>
      <c r="F88" s="277"/>
      <c r="G88" s="277"/>
      <c r="H88" s="277"/>
      <c r="I88" s="277"/>
      <c r="J88" s="277"/>
      <c r="K88" s="277"/>
      <c r="L88" s="278"/>
      <c r="M88" s="279"/>
      <c r="N88" s="277"/>
      <c r="O88" s="277"/>
      <c r="P88" s="277"/>
    </row>
    <row r="89" ht="12.0" customHeight="1">
      <c r="A89" s="266"/>
      <c r="B89" s="280"/>
      <c r="C89" s="274"/>
      <c r="D89" s="275"/>
      <c r="E89" s="277"/>
      <c r="F89" s="277"/>
      <c r="G89" s="277"/>
      <c r="H89" s="277"/>
      <c r="I89" s="277"/>
      <c r="J89" s="277"/>
      <c r="K89" s="277"/>
      <c r="L89" s="278"/>
      <c r="M89" s="279"/>
      <c r="N89" s="277"/>
      <c r="O89" s="277"/>
      <c r="P89" s="277"/>
    </row>
    <row r="90" ht="12.0" customHeight="1">
      <c r="A90" s="266"/>
      <c r="B90" s="280"/>
      <c r="C90" s="274"/>
      <c r="D90" s="275"/>
      <c r="E90" s="277"/>
      <c r="F90" s="277"/>
      <c r="G90" s="277"/>
      <c r="H90" s="277"/>
      <c r="I90" s="277"/>
      <c r="J90" s="277"/>
      <c r="K90" s="277"/>
      <c r="L90" s="278"/>
      <c r="M90" s="279"/>
      <c r="N90" s="277"/>
      <c r="O90" s="277"/>
      <c r="P90" s="277"/>
    </row>
    <row r="91" ht="12.0" customHeight="1">
      <c r="A91" s="266"/>
      <c r="B91" s="280"/>
      <c r="C91" s="274"/>
      <c r="D91" s="275"/>
      <c r="E91" s="277"/>
      <c r="F91" s="277"/>
      <c r="G91" s="277"/>
      <c r="H91" s="277"/>
      <c r="I91" s="277"/>
      <c r="J91" s="277"/>
      <c r="K91" s="277"/>
      <c r="L91" s="278"/>
      <c r="M91" s="279"/>
      <c r="N91" s="277"/>
      <c r="O91" s="277"/>
      <c r="P91" s="277"/>
    </row>
    <row r="92" ht="12.0" customHeight="1">
      <c r="A92" s="266"/>
      <c r="B92" s="280"/>
      <c r="C92" s="274"/>
      <c r="D92" s="275"/>
      <c r="E92" s="277"/>
      <c r="F92" s="277"/>
      <c r="G92" s="277"/>
      <c r="H92" s="277"/>
      <c r="I92" s="277"/>
      <c r="J92" s="277"/>
      <c r="K92" s="277"/>
      <c r="L92" s="278"/>
      <c r="M92" s="279"/>
      <c r="N92" s="277"/>
      <c r="O92" s="277"/>
      <c r="P92" s="277"/>
    </row>
    <row r="93" ht="12.0" customHeight="1">
      <c r="A93" s="266"/>
      <c r="B93" s="280"/>
      <c r="C93" s="274"/>
      <c r="D93" s="275"/>
      <c r="E93" s="277"/>
      <c r="F93" s="277"/>
      <c r="G93" s="277"/>
      <c r="H93" s="277"/>
      <c r="I93" s="277"/>
      <c r="J93" s="277"/>
      <c r="K93" s="277"/>
      <c r="L93" s="278"/>
      <c r="M93" s="279"/>
      <c r="N93" s="277"/>
      <c r="O93" s="277"/>
      <c r="P93" s="277"/>
    </row>
    <row r="94" ht="12.0" customHeight="1">
      <c r="A94" s="266"/>
      <c r="B94" s="280"/>
      <c r="C94" s="274"/>
      <c r="D94" s="275"/>
      <c r="E94" s="277"/>
      <c r="F94" s="277"/>
      <c r="G94" s="277"/>
      <c r="H94" s="277"/>
      <c r="I94" s="277"/>
      <c r="J94" s="277"/>
      <c r="K94" s="277"/>
      <c r="L94" s="278"/>
      <c r="M94" s="279"/>
      <c r="N94" s="277"/>
      <c r="O94" s="277"/>
      <c r="P94" s="277"/>
    </row>
    <row r="95" ht="12.0" customHeight="1">
      <c r="A95" s="266"/>
      <c r="B95" s="280"/>
      <c r="C95" s="274"/>
      <c r="D95" s="275"/>
      <c r="E95" s="277"/>
      <c r="F95" s="277"/>
      <c r="G95" s="277"/>
      <c r="H95" s="277"/>
      <c r="I95" s="277"/>
      <c r="J95" s="277"/>
      <c r="K95" s="277"/>
      <c r="L95" s="278"/>
      <c r="M95" s="279"/>
      <c r="N95" s="277"/>
      <c r="O95" s="277"/>
      <c r="P95" s="277"/>
    </row>
    <row r="96" ht="12.0" customHeight="1">
      <c r="A96" s="266"/>
      <c r="B96" s="280"/>
      <c r="C96" s="274"/>
      <c r="D96" s="275"/>
      <c r="E96" s="277"/>
      <c r="F96" s="277"/>
      <c r="G96" s="277"/>
      <c r="H96" s="277"/>
      <c r="I96" s="277"/>
      <c r="J96" s="277"/>
      <c r="K96" s="277"/>
      <c r="L96" s="278"/>
      <c r="M96" s="279"/>
      <c r="N96" s="277"/>
      <c r="O96" s="277"/>
      <c r="P96" s="277"/>
    </row>
    <row r="97" ht="12.0" customHeight="1">
      <c r="A97" s="266"/>
      <c r="B97" s="280"/>
      <c r="C97" s="274"/>
      <c r="D97" s="275"/>
      <c r="E97" s="277"/>
      <c r="F97" s="277"/>
      <c r="G97" s="277"/>
      <c r="H97" s="277"/>
      <c r="I97" s="277"/>
      <c r="J97" s="277"/>
      <c r="K97" s="277"/>
      <c r="L97" s="278"/>
      <c r="M97" s="279"/>
      <c r="N97" s="277"/>
      <c r="O97" s="277"/>
      <c r="P97" s="277"/>
    </row>
    <row r="98" ht="12.0" customHeight="1">
      <c r="A98" s="266"/>
      <c r="B98" s="280"/>
      <c r="C98" s="274"/>
      <c r="D98" s="275"/>
      <c r="E98" s="277"/>
      <c r="F98" s="277"/>
      <c r="G98" s="277"/>
      <c r="H98" s="277"/>
      <c r="I98" s="277"/>
      <c r="J98" s="277"/>
      <c r="K98" s="277"/>
      <c r="L98" s="278"/>
      <c r="M98" s="279"/>
      <c r="N98" s="277"/>
      <c r="O98" s="277"/>
      <c r="P98" s="277"/>
    </row>
    <row r="99" ht="12.0" customHeight="1">
      <c r="A99" s="266"/>
      <c r="B99" s="280"/>
      <c r="C99" s="274"/>
      <c r="D99" s="275"/>
      <c r="E99" s="277"/>
      <c r="F99" s="277"/>
      <c r="G99" s="277"/>
      <c r="H99" s="277"/>
      <c r="I99" s="277"/>
      <c r="J99" s="277"/>
      <c r="K99" s="277"/>
      <c r="L99" s="278"/>
      <c r="M99" s="279"/>
      <c r="N99" s="277"/>
      <c r="O99" s="277"/>
      <c r="P99" s="277"/>
    </row>
    <row r="100" ht="12.0" customHeight="1">
      <c r="A100" s="266"/>
      <c r="B100" s="280"/>
      <c r="C100" s="274"/>
      <c r="D100" s="275"/>
      <c r="E100" s="277"/>
      <c r="F100" s="277"/>
      <c r="G100" s="277"/>
      <c r="H100" s="277"/>
      <c r="I100" s="277"/>
      <c r="J100" s="277"/>
      <c r="K100" s="277"/>
      <c r="L100" s="278"/>
      <c r="M100" s="279"/>
      <c r="N100" s="277"/>
      <c r="O100" s="277"/>
      <c r="P100" s="277"/>
    </row>
    <row r="101" ht="12.0" customHeight="1">
      <c r="A101" s="266"/>
      <c r="B101" s="280"/>
      <c r="C101" s="274"/>
      <c r="D101" s="275"/>
      <c r="E101" s="277"/>
      <c r="F101" s="277"/>
      <c r="G101" s="277"/>
      <c r="H101" s="277"/>
      <c r="I101" s="277"/>
      <c r="J101" s="277"/>
      <c r="K101" s="277"/>
      <c r="L101" s="278"/>
      <c r="M101" s="279"/>
      <c r="N101" s="277"/>
      <c r="O101" s="277"/>
      <c r="P101" s="277"/>
    </row>
    <row r="102" ht="12.0" customHeight="1">
      <c r="A102" s="266"/>
      <c r="B102" s="280"/>
      <c r="C102" s="274"/>
      <c r="D102" s="275"/>
      <c r="E102" s="277"/>
      <c r="F102" s="277"/>
      <c r="G102" s="277"/>
      <c r="H102" s="277"/>
      <c r="I102" s="277"/>
      <c r="J102" s="277"/>
      <c r="K102" s="277"/>
      <c r="L102" s="278"/>
      <c r="M102" s="279"/>
      <c r="N102" s="277"/>
      <c r="O102" s="277"/>
      <c r="P102" s="277"/>
    </row>
    <row r="103" ht="12.0" customHeight="1">
      <c r="A103" s="266"/>
      <c r="B103" s="280"/>
      <c r="C103" s="274"/>
      <c r="D103" s="275"/>
      <c r="E103" s="277"/>
      <c r="F103" s="277"/>
      <c r="G103" s="277"/>
      <c r="H103" s="277"/>
      <c r="I103" s="277"/>
      <c r="J103" s="277"/>
      <c r="K103" s="277"/>
      <c r="L103" s="278"/>
      <c r="M103" s="279"/>
      <c r="N103" s="277"/>
      <c r="O103" s="277"/>
      <c r="P103" s="277"/>
    </row>
    <row r="104" ht="12.0" customHeight="1">
      <c r="A104" s="266"/>
      <c r="B104" s="280"/>
      <c r="C104" s="274"/>
      <c r="D104" s="275"/>
      <c r="E104" s="277"/>
      <c r="F104" s="277"/>
      <c r="G104" s="277"/>
      <c r="H104" s="277"/>
      <c r="I104" s="277"/>
      <c r="J104" s="277"/>
      <c r="K104" s="277"/>
      <c r="L104" s="278"/>
      <c r="M104" s="279"/>
      <c r="N104" s="277"/>
      <c r="O104" s="277"/>
      <c r="P104" s="277"/>
    </row>
    <row r="105" ht="12.0" customHeight="1">
      <c r="A105" s="266"/>
      <c r="B105" s="280"/>
      <c r="C105" s="274"/>
      <c r="D105" s="275"/>
      <c r="E105" s="277"/>
      <c r="F105" s="277"/>
      <c r="G105" s="277"/>
      <c r="H105" s="277"/>
      <c r="I105" s="277"/>
      <c r="J105" s="277"/>
      <c r="K105" s="277"/>
      <c r="L105" s="278"/>
      <c r="M105" s="279"/>
      <c r="N105" s="277"/>
      <c r="O105" s="277"/>
      <c r="P105" s="277"/>
    </row>
    <row r="106" ht="12.0" customHeight="1">
      <c r="A106" s="266"/>
      <c r="B106" s="280"/>
      <c r="C106" s="274"/>
      <c r="D106" s="275"/>
      <c r="E106" s="277"/>
      <c r="F106" s="277"/>
      <c r="G106" s="277"/>
      <c r="H106" s="277"/>
      <c r="I106" s="277"/>
      <c r="J106" s="277"/>
      <c r="K106" s="277"/>
      <c r="L106" s="278"/>
      <c r="M106" s="279"/>
      <c r="N106" s="277"/>
      <c r="O106" s="277"/>
      <c r="P106" s="277"/>
    </row>
    <row r="107" ht="12.0" customHeight="1">
      <c r="A107" s="266"/>
      <c r="B107" s="280"/>
      <c r="C107" s="274"/>
      <c r="D107" s="275"/>
      <c r="E107" s="277"/>
      <c r="F107" s="277"/>
      <c r="G107" s="277"/>
      <c r="H107" s="277"/>
      <c r="I107" s="277"/>
      <c r="J107" s="277"/>
      <c r="K107" s="277"/>
      <c r="L107" s="278"/>
      <c r="M107" s="279"/>
      <c r="N107" s="277"/>
      <c r="O107" s="277"/>
      <c r="P107" s="277"/>
    </row>
    <row r="108" ht="12.0" customHeight="1">
      <c r="A108" s="266"/>
      <c r="B108" s="280"/>
      <c r="C108" s="274"/>
      <c r="D108" s="275"/>
      <c r="E108" s="277"/>
      <c r="F108" s="277"/>
      <c r="G108" s="277"/>
      <c r="H108" s="277"/>
      <c r="I108" s="277"/>
      <c r="J108" s="277"/>
      <c r="K108" s="277"/>
      <c r="L108" s="278"/>
      <c r="M108" s="279"/>
      <c r="N108" s="277"/>
      <c r="O108" s="277"/>
      <c r="P108" s="277"/>
    </row>
    <row r="109" ht="12.0" customHeight="1">
      <c r="A109" s="266"/>
      <c r="B109" s="280"/>
      <c r="C109" s="274"/>
      <c r="D109" s="275"/>
      <c r="E109" s="277"/>
      <c r="F109" s="277"/>
      <c r="G109" s="277"/>
      <c r="H109" s="277"/>
      <c r="I109" s="277"/>
      <c r="J109" s="277"/>
      <c r="K109" s="277"/>
      <c r="L109" s="278"/>
      <c r="M109" s="279"/>
      <c r="N109" s="277"/>
      <c r="O109" s="277"/>
      <c r="P109" s="277"/>
    </row>
    <row r="110" ht="12.0" customHeight="1">
      <c r="A110" s="266"/>
      <c r="B110" s="280"/>
      <c r="C110" s="274"/>
      <c r="D110" s="275"/>
      <c r="E110" s="277"/>
      <c r="F110" s="277"/>
      <c r="G110" s="277"/>
      <c r="H110" s="277"/>
      <c r="I110" s="277"/>
      <c r="J110" s="277"/>
      <c r="K110" s="277"/>
      <c r="L110" s="278"/>
      <c r="M110" s="279"/>
      <c r="N110" s="277"/>
      <c r="O110" s="277"/>
      <c r="P110" s="277"/>
    </row>
    <row r="111" ht="12.0" customHeight="1">
      <c r="A111" s="266"/>
      <c r="B111" s="280"/>
      <c r="C111" s="274"/>
      <c r="D111" s="275"/>
      <c r="E111" s="277"/>
      <c r="F111" s="277"/>
      <c r="G111" s="277"/>
      <c r="H111" s="277"/>
      <c r="I111" s="277"/>
      <c r="J111" s="277"/>
      <c r="K111" s="277"/>
      <c r="L111" s="278"/>
      <c r="M111" s="279"/>
      <c r="N111" s="277"/>
      <c r="O111" s="277"/>
      <c r="P111" s="277"/>
    </row>
    <row r="112" ht="12.0" customHeight="1">
      <c r="A112" s="266"/>
      <c r="B112" s="280"/>
      <c r="C112" s="274"/>
      <c r="D112" s="275"/>
      <c r="E112" s="277"/>
      <c r="F112" s="277"/>
      <c r="G112" s="277"/>
      <c r="H112" s="277"/>
      <c r="I112" s="277"/>
      <c r="J112" s="277"/>
      <c r="K112" s="277"/>
      <c r="L112" s="278"/>
      <c r="M112" s="279"/>
      <c r="N112" s="277"/>
      <c r="O112" s="277"/>
      <c r="P112" s="277"/>
    </row>
    <row r="113" ht="12.0" customHeight="1">
      <c r="A113" s="266"/>
      <c r="B113" s="280"/>
      <c r="C113" s="274"/>
      <c r="D113" s="275"/>
      <c r="E113" s="277"/>
      <c r="F113" s="277"/>
      <c r="G113" s="277"/>
      <c r="H113" s="277"/>
      <c r="I113" s="277"/>
      <c r="J113" s="277"/>
      <c r="K113" s="277"/>
      <c r="L113" s="278"/>
      <c r="M113" s="279"/>
      <c r="N113" s="277"/>
      <c r="O113" s="277"/>
      <c r="P113" s="277"/>
    </row>
    <row r="114" ht="12.0" customHeight="1">
      <c r="A114" s="266"/>
      <c r="B114" s="280"/>
      <c r="C114" s="274"/>
      <c r="D114" s="275"/>
      <c r="E114" s="277"/>
      <c r="F114" s="277"/>
      <c r="G114" s="277"/>
      <c r="H114" s="277"/>
      <c r="I114" s="277"/>
      <c r="J114" s="277"/>
      <c r="K114" s="277"/>
      <c r="L114" s="278"/>
      <c r="M114" s="279"/>
      <c r="N114" s="277"/>
      <c r="O114" s="277"/>
      <c r="P114" s="277"/>
    </row>
    <row r="115" ht="12.0" customHeight="1">
      <c r="A115" s="266"/>
      <c r="B115" s="280"/>
      <c r="C115" s="274"/>
      <c r="D115" s="275"/>
      <c r="E115" s="277"/>
      <c r="F115" s="277"/>
      <c r="G115" s="277"/>
      <c r="H115" s="277"/>
      <c r="I115" s="277"/>
      <c r="J115" s="277"/>
      <c r="K115" s="277"/>
      <c r="L115" s="278"/>
      <c r="M115" s="279"/>
      <c r="N115" s="277"/>
      <c r="O115" s="277"/>
      <c r="P115" s="277"/>
    </row>
    <row r="116" ht="12.0" customHeight="1">
      <c r="A116" s="266"/>
      <c r="B116" s="280"/>
      <c r="C116" s="274"/>
      <c r="D116" s="275"/>
      <c r="E116" s="277"/>
      <c r="F116" s="277"/>
      <c r="G116" s="277"/>
      <c r="H116" s="277"/>
      <c r="I116" s="277"/>
      <c r="J116" s="277"/>
      <c r="K116" s="277"/>
      <c r="L116" s="278"/>
      <c r="M116" s="279"/>
      <c r="N116" s="277"/>
      <c r="O116" s="277"/>
      <c r="P116" s="277"/>
    </row>
    <row r="117" ht="12.0" customHeight="1">
      <c r="A117" s="266"/>
      <c r="B117" s="280"/>
      <c r="C117" s="274"/>
      <c r="D117" s="275"/>
      <c r="E117" s="277"/>
      <c r="F117" s="277"/>
      <c r="G117" s="277"/>
      <c r="H117" s="277"/>
      <c r="I117" s="277"/>
      <c r="J117" s="277"/>
      <c r="K117" s="277"/>
      <c r="L117" s="278"/>
      <c r="M117" s="279"/>
      <c r="N117" s="277"/>
      <c r="O117" s="277"/>
      <c r="P117" s="277"/>
    </row>
    <row r="118" ht="12.0" customHeight="1">
      <c r="A118" s="266"/>
      <c r="B118" s="280"/>
      <c r="C118" s="274"/>
      <c r="D118" s="275"/>
      <c r="E118" s="277"/>
      <c r="F118" s="277"/>
      <c r="G118" s="277"/>
      <c r="H118" s="277"/>
      <c r="I118" s="277"/>
      <c r="J118" s="277"/>
      <c r="K118" s="277"/>
      <c r="L118" s="278"/>
      <c r="M118" s="279"/>
      <c r="N118" s="277"/>
      <c r="O118" s="277"/>
      <c r="P118" s="277"/>
    </row>
    <row r="119" ht="12.0" customHeight="1">
      <c r="A119" s="266"/>
      <c r="B119" s="280"/>
      <c r="C119" s="274"/>
      <c r="D119" s="275"/>
      <c r="E119" s="277"/>
      <c r="F119" s="277"/>
      <c r="G119" s="277"/>
      <c r="H119" s="277"/>
      <c r="I119" s="277"/>
      <c r="J119" s="277"/>
      <c r="K119" s="277"/>
      <c r="L119" s="278"/>
      <c r="M119" s="279"/>
      <c r="N119" s="277"/>
      <c r="O119" s="277"/>
      <c r="P119" s="277"/>
    </row>
    <row r="120" ht="12.0" customHeight="1">
      <c r="A120" s="266"/>
      <c r="B120" s="280"/>
      <c r="C120" s="274"/>
      <c r="D120" s="275"/>
      <c r="E120" s="277"/>
      <c r="F120" s="277"/>
      <c r="G120" s="277"/>
      <c r="H120" s="277"/>
      <c r="I120" s="277"/>
      <c r="J120" s="277"/>
      <c r="K120" s="277"/>
      <c r="L120" s="278"/>
      <c r="M120" s="279"/>
      <c r="N120" s="277"/>
      <c r="O120" s="277"/>
      <c r="P120" s="277"/>
    </row>
    <row r="121" ht="12.0" customHeight="1">
      <c r="A121" s="266"/>
      <c r="B121" s="280"/>
      <c r="C121" s="274"/>
      <c r="D121" s="275"/>
      <c r="E121" s="277"/>
      <c r="F121" s="277"/>
      <c r="G121" s="277"/>
      <c r="H121" s="277"/>
      <c r="I121" s="277"/>
      <c r="J121" s="277"/>
      <c r="K121" s="277"/>
      <c r="L121" s="278"/>
      <c r="M121" s="279"/>
      <c r="N121" s="277"/>
      <c r="O121" s="277"/>
      <c r="P121" s="277"/>
    </row>
    <row r="122" ht="12.0" customHeight="1">
      <c r="A122" s="266"/>
      <c r="B122" s="280"/>
      <c r="C122" s="274"/>
      <c r="D122" s="275"/>
      <c r="E122" s="277"/>
      <c r="F122" s="277"/>
      <c r="G122" s="277"/>
      <c r="H122" s="277"/>
      <c r="I122" s="277"/>
      <c r="J122" s="277"/>
      <c r="K122" s="277"/>
      <c r="L122" s="278"/>
      <c r="M122" s="279"/>
      <c r="N122" s="277"/>
      <c r="O122" s="277"/>
      <c r="P122" s="277"/>
    </row>
    <row r="123" ht="12.0" customHeight="1">
      <c r="A123" s="266"/>
      <c r="B123" s="280"/>
      <c r="C123" s="274"/>
      <c r="D123" s="275"/>
      <c r="E123" s="277"/>
      <c r="F123" s="277"/>
      <c r="G123" s="277"/>
      <c r="H123" s="277"/>
      <c r="I123" s="277"/>
      <c r="J123" s="277"/>
      <c r="K123" s="277"/>
      <c r="L123" s="278"/>
      <c r="M123" s="279"/>
      <c r="N123" s="277"/>
      <c r="O123" s="277"/>
      <c r="P123" s="277"/>
    </row>
    <row r="124" ht="12.0" customHeight="1">
      <c r="A124" s="266"/>
      <c r="B124" s="280"/>
      <c r="C124" s="274"/>
      <c r="D124" s="275"/>
      <c r="E124" s="277"/>
      <c r="F124" s="277"/>
      <c r="G124" s="277"/>
      <c r="H124" s="277"/>
      <c r="I124" s="277"/>
      <c r="J124" s="277"/>
      <c r="K124" s="277"/>
      <c r="L124" s="278"/>
      <c r="M124" s="279"/>
      <c r="N124" s="277"/>
      <c r="O124" s="277"/>
      <c r="P124" s="277"/>
    </row>
    <row r="125" ht="12.0" customHeight="1">
      <c r="A125" s="266"/>
      <c r="B125" s="280"/>
      <c r="C125" s="274"/>
      <c r="D125" s="275"/>
      <c r="E125" s="277"/>
      <c r="F125" s="277"/>
      <c r="G125" s="277"/>
      <c r="H125" s="277"/>
      <c r="I125" s="277"/>
      <c r="J125" s="277"/>
      <c r="K125" s="277"/>
      <c r="L125" s="278"/>
      <c r="M125" s="279"/>
      <c r="N125" s="277"/>
      <c r="O125" s="277"/>
      <c r="P125" s="277"/>
    </row>
    <row r="126" ht="12.0" customHeight="1">
      <c r="A126" s="266"/>
      <c r="B126" s="280"/>
      <c r="C126" s="274"/>
      <c r="D126" s="275"/>
      <c r="E126" s="277"/>
      <c r="F126" s="277"/>
      <c r="G126" s="277"/>
      <c r="H126" s="277"/>
      <c r="I126" s="277"/>
      <c r="J126" s="277"/>
      <c r="K126" s="277"/>
      <c r="L126" s="278"/>
      <c r="M126" s="279"/>
      <c r="N126" s="277"/>
      <c r="O126" s="277"/>
      <c r="P126" s="277"/>
    </row>
    <row r="127" ht="12.0" customHeight="1">
      <c r="A127" s="266"/>
      <c r="B127" s="280"/>
      <c r="C127" s="274"/>
      <c r="D127" s="275"/>
      <c r="E127" s="277"/>
      <c r="F127" s="277"/>
      <c r="G127" s="277"/>
      <c r="H127" s="277"/>
      <c r="I127" s="277"/>
      <c r="J127" s="277"/>
      <c r="K127" s="277"/>
      <c r="L127" s="278"/>
      <c r="M127" s="279"/>
      <c r="N127" s="277"/>
      <c r="O127" s="277"/>
      <c r="P127" s="277"/>
    </row>
    <row r="128" ht="12.0" customHeight="1">
      <c r="A128" s="266"/>
      <c r="B128" s="280"/>
      <c r="C128" s="274"/>
      <c r="D128" s="275"/>
      <c r="E128" s="277"/>
      <c r="F128" s="277"/>
      <c r="G128" s="277"/>
      <c r="H128" s="277"/>
      <c r="I128" s="277"/>
      <c r="J128" s="277"/>
      <c r="K128" s="277"/>
      <c r="L128" s="278"/>
      <c r="M128" s="279"/>
      <c r="N128" s="277"/>
      <c r="O128" s="277"/>
      <c r="P128" s="277"/>
    </row>
    <row r="129" ht="12.0" customHeight="1">
      <c r="A129" s="266"/>
      <c r="B129" s="280"/>
      <c r="C129" s="274"/>
      <c r="D129" s="275"/>
      <c r="E129" s="277"/>
      <c r="F129" s="277"/>
      <c r="G129" s="277"/>
      <c r="H129" s="277"/>
      <c r="I129" s="277"/>
      <c r="J129" s="277"/>
      <c r="K129" s="277"/>
      <c r="L129" s="278"/>
      <c r="M129" s="279"/>
      <c r="N129" s="277"/>
      <c r="O129" s="277"/>
      <c r="P129" s="277"/>
    </row>
    <row r="130" ht="12.0" customHeight="1">
      <c r="A130" s="266"/>
      <c r="B130" s="280"/>
      <c r="C130" s="274"/>
      <c r="D130" s="275"/>
      <c r="E130" s="277"/>
      <c r="F130" s="277"/>
      <c r="G130" s="277"/>
      <c r="H130" s="277"/>
      <c r="I130" s="277"/>
      <c r="J130" s="277"/>
      <c r="K130" s="277"/>
      <c r="L130" s="278"/>
      <c r="M130" s="279"/>
      <c r="N130" s="277"/>
      <c r="O130" s="277"/>
      <c r="P130" s="277"/>
    </row>
    <row r="131" ht="12.0" customHeight="1">
      <c r="A131" s="266"/>
      <c r="B131" s="280"/>
      <c r="C131" s="274"/>
      <c r="D131" s="275"/>
      <c r="E131" s="277"/>
      <c r="F131" s="277"/>
      <c r="G131" s="277"/>
      <c r="H131" s="277"/>
      <c r="I131" s="277"/>
      <c r="J131" s="277"/>
      <c r="K131" s="277"/>
      <c r="L131" s="278"/>
      <c r="M131" s="279"/>
      <c r="N131" s="277"/>
      <c r="O131" s="277"/>
      <c r="P131" s="277"/>
    </row>
    <row r="132" ht="12.0" customHeight="1">
      <c r="A132" s="266"/>
      <c r="B132" s="280"/>
      <c r="C132" s="274"/>
      <c r="D132" s="275"/>
      <c r="E132" s="277"/>
      <c r="F132" s="277"/>
      <c r="G132" s="277"/>
      <c r="H132" s="277"/>
      <c r="I132" s="277"/>
      <c r="J132" s="277"/>
      <c r="K132" s="277"/>
      <c r="L132" s="278"/>
      <c r="M132" s="279"/>
      <c r="N132" s="277"/>
      <c r="O132" s="277"/>
      <c r="P132" s="277"/>
    </row>
    <row r="133" ht="12.0" customHeight="1">
      <c r="A133" s="266"/>
      <c r="B133" s="280"/>
      <c r="C133" s="274"/>
      <c r="D133" s="275"/>
      <c r="E133" s="277"/>
      <c r="F133" s="277"/>
      <c r="G133" s="277"/>
      <c r="H133" s="277"/>
      <c r="I133" s="277"/>
      <c r="J133" s="277"/>
      <c r="K133" s="277"/>
      <c r="L133" s="278"/>
      <c r="M133" s="279"/>
      <c r="N133" s="277"/>
      <c r="O133" s="277"/>
      <c r="P133" s="277"/>
    </row>
    <row r="134" ht="12.0" customHeight="1">
      <c r="A134" s="266"/>
      <c r="B134" s="280"/>
      <c r="C134" s="274"/>
      <c r="D134" s="275"/>
      <c r="E134" s="277"/>
      <c r="F134" s="277"/>
      <c r="G134" s="277"/>
      <c r="H134" s="277"/>
      <c r="I134" s="277"/>
      <c r="J134" s="277"/>
      <c r="K134" s="277"/>
      <c r="L134" s="278"/>
      <c r="M134" s="279"/>
      <c r="N134" s="277"/>
      <c r="O134" s="277"/>
      <c r="P134" s="277"/>
    </row>
    <row r="135" ht="12.0" customHeight="1">
      <c r="A135" s="266"/>
      <c r="B135" s="280"/>
      <c r="C135" s="274"/>
      <c r="D135" s="275"/>
      <c r="E135" s="277"/>
      <c r="F135" s="277"/>
      <c r="G135" s="277"/>
      <c r="H135" s="277"/>
      <c r="I135" s="277"/>
      <c r="J135" s="277"/>
      <c r="K135" s="277"/>
      <c r="L135" s="278"/>
      <c r="M135" s="279"/>
      <c r="N135" s="277"/>
      <c r="O135" s="277"/>
      <c r="P135" s="277"/>
    </row>
    <row r="136" ht="12.0" customHeight="1">
      <c r="A136" s="266"/>
      <c r="B136" s="280"/>
      <c r="C136" s="274"/>
      <c r="D136" s="275"/>
      <c r="E136" s="277"/>
      <c r="F136" s="277"/>
      <c r="G136" s="277"/>
      <c r="H136" s="277"/>
      <c r="I136" s="277"/>
      <c r="J136" s="277"/>
      <c r="K136" s="277"/>
      <c r="L136" s="278"/>
      <c r="M136" s="279"/>
      <c r="N136" s="277"/>
      <c r="O136" s="277"/>
      <c r="P136" s="277"/>
    </row>
    <row r="137" ht="12.0" customHeight="1">
      <c r="A137" s="266"/>
      <c r="B137" s="280"/>
      <c r="C137" s="274"/>
      <c r="D137" s="275"/>
      <c r="E137" s="277"/>
      <c r="F137" s="277"/>
      <c r="G137" s="277"/>
      <c r="H137" s="277"/>
      <c r="I137" s="277"/>
      <c r="J137" s="277"/>
      <c r="K137" s="277"/>
      <c r="L137" s="278"/>
      <c r="M137" s="279"/>
      <c r="N137" s="277"/>
      <c r="O137" s="277"/>
      <c r="P137" s="277"/>
    </row>
    <row r="138" ht="12.0" customHeight="1">
      <c r="A138" s="266"/>
      <c r="B138" s="280"/>
      <c r="C138" s="274"/>
      <c r="D138" s="275"/>
      <c r="E138" s="277"/>
      <c r="F138" s="277"/>
      <c r="G138" s="277"/>
      <c r="H138" s="277"/>
      <c r="I138" s="277"/>
      <c r="J138" s="277"/>
      <c r="K138" s="277"/>
      <c r="L138" s="278"/>
      <c r="M138" s="279"/>
      <c r="N138" s="277"/>
      <c r="O138" s="277"/>
      <c r="P138" s="277"/>
    </row>
    <row r="139" ht="12.0" customHeight="1">
      <c r="A139" s="266"/>
      <c r="B139" s="280"/>
      <c r="C139" s="274"/>
      <c r="D139" s="275"/>
      <c r="E139" s="277"/>
      <c r="F139" s="277"/>
      <c r="G139" s="277"/>
      <c r="H139" s="277"/>
      <c r="I139" s="277"/>
      <c r="J139" s="277"/>
      <c r="K139" s="277"/>
      <c r="L139" s="278"/>
      <c r="M139" s="279"/>
      <c r="N139" s="277"/>
      <c r="O139" s="277"/>
      <c r="P139" s="277"/>
    </row>
    <row r="140" ht="12.0" customHeight="1">
      <c r="A140" s="266"/>
      <c r="B140" s="280"/>
      <c r="C140" s="274"/>
      <c r="D140" s="275"/>
      <c r="E140" s="277"/>
      <c r="F140" s="277"/>
      <c r="G140" s="277"/>
      <c r="H140" s="277"/>
      <c r="I140" s="277"/>
      <c r="J140" s="277"/>
      <c r="K140" s="277"/>
      <c r="L140" s="278"/>
      <c r="M140" s="279"/>
      <c r="N140" s="277"/>
      <c r="O140" s="277"/>
      <c r="P140" s="277"/>
    </row>
    <row r="141" ht="12.0" customHeight="1">
      <c r="A141" s="266"/>
      <c r="B141" s="280"/>
      <c r="C141" s="274"/>
      <c r="D141" s="275"/>
      <c r="E141" s="277"/>
      <c r="F141" s="277"/>
      <c r="G141" s="277"/>
      <c r="H141" s="277"/>
      <c r="I141" s="277"/>
      <c r="J141" s="277"/>
      <c r="K141" s="277"/>
      <c r="L141" s="278"/>
      <c r="M141" s="279"/>
      <c r="N141" s="277"/>
      <c r="O141" s="277"/>
      <c r="P141" s="277"/>
    </row>
    <row r="142" ht="12.0" customHeight="1">
      <c r="A142" s="266"/>
      <c r="B142" s="280"/>
      <c r="C142" s="274"/>
      <c r="D142" s="275"/>
      <c r="E142" s="277"/>
      <c r="F142" s="277"/>
      <c r="G142" s="277"/>
      <c r="H142" s="277"/>
      <c r="I142" s="277"/>
      <c r="J142" s="277"/>
      <c r="K142" s="277"/>
      <c r="L142" s="278"/>
      <c r="M142" s="279"/>
      <c r="N142" s="277"/>
      <c r="O142" s="277"/>
      <c r="P142" s="277"/>
    </row>
    <row r="143" ht="12.0" customHeight="1">
      <c r="A143" s="266"/>
      <c r="B143" s="280"/>
      <c r="C143" s="274"/>
      <c r="D143" s="275"/>
      <c r="E143" s="277"/>
      <c r="F143" s="277"/>
      <c r="G143" s="277"/>
      <c r="H143" s="277"/>
      <c r="I143" s="277"/>
      <c r="J143" s="277"/>
      <c r="K143" s="277"/>
      <c r="L143" s="278"/>
      <c r="M143" s="279"/>
      <c r="N143" s="277"/>
      <c r="O143" s="277"/>
      <c r="P143" s="277"/>
    </row>
    <row r="144" ht="12.0" customHeight="1">
      <c r="A144" s="266"/>
      <c r="B144" s="280"/>
      <c r="C144" s="274"/>
      <c r="D144" s="275"/>
      <c r="E144" s="277"/>
      <c r="F144" s="277"/>
      <c r="G144" s="277"/>
      <c r="H144" s="277"/>
      <c r="I144" s="277"/>
      <c r="J144" s="277"/>
      <c r="K144" s="277"/>
      <c r="L144" s="278"/>
      <c r="M144" s="279"/>
      <c r="N144" s="277"/>
      <c r="O144" s="277"/>
      <c r="P144" s="277"/>
    </row>
    <row r="145" ht="12.0" customHeight="1">
      <c r="A145" s="266"/>
      <c r="B145" s="280"/>
      <c r="C145" s="274"/>
      <c r="D145" s="275"/>
      <c r="E145" s="277"/>
      <c r="F145" s="277"/>
      <c r="G145" s="277"/>
      <c r="H145" s="277"/>
      <c r="I145" s="277"/>
      <c r="J145" s="277"/>
      <c r="K145" s="277"/>
      <c r="L145" s="278"/>
      <c r="M145" s="279"/>
      <c r="N145" s="277"/>
      <c r="O145" s="277"/>
      <c r="P145" s="277"/>
    </row>
    <row r="146" ht="12.0" customHeight="1">
      <c r="A146" s="266"/>
      <c r="B146" s="280"/>
      <c r="C146" s="274"/>
      <c r="D146" s="275"/>
      <c r="E146" s="277"/>
      <c r="F146" s="277"/>
      <c r="G146" s="277"/>
      <c r="H146" s="277"/>
      <c r="I146" s="277"/>
      <c r="J146" s="277"/>
      <c r="K146" s="277"/>
      <c r="L146" s="278"/>
      <c r="M146" s="279"/>
      <c r="N146" s="277"/>
      <c r="O146" s="277"/>
      <c r="P146" s="277"/>
    </row>
    <row r="147" ht="12.0" customHeight="1">
      <c r="A147" s="266"/>
      <c r="B147" s="280"/>
      <c r="C147" s="274"/>
      <c r="D147" s="275"/>
      <c r="E147" s="277"/>
      <c r="F147" s="277"/>
      <c r="G147" s="277"/>
      <c r="H147" s="277"/>
      <c r="I147" s="277"/>
      <c r="J147" s="277"/>
      <c r="K147" s="277"/>
      <c r="L147" s="278"/>
      <c r="M147" s="279"/>
      <c r="N147" s="277"/>
      <c r="O147" s="277"/>
      <c r="P147" s="277"/>
    </row>
    <row r="148" ht="12.0" customHeight="1">
      <c r="A148" s="266"/>
      <c r="B148" s="280"/>
      <c r="C148" s="274"/>
      <c r="D148" s="275"/>
      <c r="E148" s="277"/>
      <c r="F148" s="277"/>
      <c r="G148" s="277"/>
      <c r="H148" s="277"/>
      <c r="I148" s="277"/>
      <c r="J148" s="277"/>
      <c r="K148" s="277"/>
      <c r="L148" s="278"/>
      <c r="M148" s="279"/>
      <c r="N148" s="277"/>
      <c r="O148" s="277"/>
      <c r="P148" s="277"/>
    </row>
    <row r="149" ht="12.0" customHeight="1">
      <c r="A149" s="266"/>
      <c r="B149" s="280"/>
      <c r="C149" s="274"/>
      <c r="D149" s="275"/>
      <c r="E149" s="277"/>
      <c r="F149" s="277"/>
      <c r="G149" s="277"/>
      <c r="H149" s="277"/>
      <c r="I149" s="277"/>
      <c r="J149" s="277"/>
      <c r="K149" s="277"/>
      <c r="L149" s="278"/>
      <c r="M149" s="279"/>
      <c r="N149" s="277"/>
      <c r="O149" s="277"/>
      <c r="P149" s="277"/>
    </row>
    <row r="150" ht="12.0" customHeight="1">
      <c r="A150" s="266"/>
      <c r="B150" s="280"/>
      <c r="C150" s="274"/>
      <c r="D150" s="275"/>
      <c r="E150" s="277"/>
      <c r="F150" s="277"/>
      <c r="G150" s="277"/>
      <c r="H150" s="277"/>
      <c r="I150" s="277"/>
      <c r="J150" s="277"/>
      <c r="K150" s="277"/>
      <c r="L150" s="278"/>
      <c r="M150" s="279"/>
      <c r="N150" s="277"/>
      <c r="O150" s="277"/>
      <c r="P150" s="277"/>
    </row>
    <row r="151" ht="12.0" customHeight="1">
      <c r="A151" s="266"/>
      <c r="B151" s="280"/>
      <c r="C151" s="274"/>
      <c r="D151" s="275"/>
      <c r="E151" s="277"/>
      <c r="F151" s="277"/>
      <c r="G151" s="277"/>
      <c r="H151" s="277"/>
      <c r="I151" s="277"/>
      <c r="J151" s="277"/>
      <c r="K151" s="277"/>
      <c r="L151" s="278"/>
      <c r="M151" s="279"/>
      <c r="N151" s="277"/>
      <c r="O151" s="277"/>
      <c r="P151" s="277"/>
    </row>
    <row r="152" ht="12.0" customHeight="1">
      <c r="A152" s="266"/>
      <c r="B152" s="280"/>
      <c r="C152" s="274"/>
      <c r="D152" s="275"/>
      <c r="E152" s="277"/>
      <c r="F152" s="277"/>
      <c r="G152" s="277"/>
      <c r="H152" s="277"/>
      <c r="I152" s="277"/>
      <c r="J152" s="277"/>
      <c r="K152" s="277"/>
      <c r="L152" s="278"/>
      <c r="M152" s="279"/>
      <c r="N152" s="277"/>
      <c r="O152" s="277"/>
      <c r="P152" s="277"/>
    </row>
    <row r="153" ht="12.0" customHeight="1">
      <c r="A153" s="266"/>
      <c r="B153" s="280"/>
      <c r="C153" s="274"/>
      <c r="D153" s="275"/>
      <c r="E153" s="277"/>
      <c r="F153" s="277"/>
      <c r="G153" s="277"/>
      <c r="H153" s="277"/>
      <c r="I153" s="277"/>
      <c r="J153" s="277"/>
      <c r="K153" s="277"/>
      <c r="L153" s="278"/>
      <c r="M153" s="279"/>
      <c r="N153" s="277"/>
      <c r="O153" s="277"/>
      <c r="P153" s="277"/>
    </row>
    <row r="154" ht="12.0" customHeight="1">
      <c r="A154" s="266"/>
      <c r="B154" s="280"/>
      <c r="C154" s="274"/>
      <c r="D154" s="275"/>
      <c r="E154" s="277"/>
      <c r="F154" s="277"/>
      <c r="G154" s="277"/>
      <c r="H154" s="277"/>
      <c r="I154" s="277"/>
      <c r="J154" s="277"/>
      <c r="K154" s="277"/>
      <c r="L154" s="278"/>
      <c r="M154" s="279"/>
      <c r="N154" s="277"/>
      <c r="O154" s="277"/>
      <c r="P154" s="277"/>
    </row>
    <row r="155" ht="12.0" customHeight="1">
      <c r="A155" s="266"/>
      <c r="B155" s="280"/>
      <c r="C155" s="274"/>
      <c r="D155" s="275"/>
      <c r="E155" s="277"/>
      <c r="F155" s="277"/>
      <c r="G155" s="277"/>
      <c r="H155" s="277"/>
      <c r="I155" s="277"/>
      <c r="J155" s="277"/>
      <c r="K155" s="277"/>
      <c r="L155" s="278"/>
      <c r="M155" s="279"/>
      <c r="N155" s="277"/>
      <c r="O155" s="277"/>
      <c r="P155" s="277"/>
    </row>
    <row r="156" ht="12.0" customHeight="1">
      <c r="A156" s="266"/>
      <c r="B156" s="280"/>
      <c r="C156" s="274"/>
      <c r="D156" s="275"/>
      <c r="E156" s="277"/>
      <c r="F156" s="277"/>
      <c r="G156" s="277"/>
      <c r="H156" s="277"/>
      <c r="I156" s="277"/>
      <c r="J156" s="277"/>
      <c r="K156" s="277"/>
      <c r="L156" s="278"/>
      <c r="M156" s="279"/>
      <c r="N156" s="277"/>
      <c r="O156" s="277"/>
      <c r="P156" s="277"/>
    </row>
    <row r="157" ht="12.0" customHeight="1">
      <c r="A157" s="266"/>
      <c r="B157" s="280"/>
      <c r="C157" s="274"/>
      <c r="D157" s="275"/>
      <c r="E157" s="277"/>
      <c r="F157" s="277"/>
      <c r="G157" s="277"/>
      <c r="H157" s="277"/>
      <c r="I157" s="277"/>
      <c r="J157" s="277"/>
      <c r="K157" s="277"/>
      <c r="L157" s="278"/>
      <c r="M157" s="279"/>
      <c r="N157" s="277"/>
      <c r="O157" s="277"/>
      <c r="P157" s="277"/>
    </row>
    <row r="158" ht="12.0" customHeight="1">
      <c r="A158" s="266"/>
      <c r="B158" s="280"/>
      <c r="C158" s="274"/>
      <c r="D158" s="275"/>
      <c r="E158" s="277"/>
      <c r="F158" s="277"/>
      <c r="G158" s="277"/>
      <c r="H158" s="277"/>
      <c r="I158" s="277"/>
      <c r="J158" s="277"/>
      <c r="K158" s="277"/>
      <c r="L158" s="278"/>
      <c r="M158" s="279"/>
      <c r="N158" s="277"/>
      <c r="O158" s="277"/>
      <c r="P158" s="277"/>
    </row>
    <row r="159" ht="12.0" customHeight="1">
      <c r="A159" s="266"/>
      <c r="B159" s="280"/>
      <c r="C159" s="274"/>
      <c r="D159" s="275"/>
      <c r="E159" s="277"/>
      <c r="F159" s="277"/>
      <c r="G159" s="277"/>
      <c r="H159" s="277"/>
      <c r="I159" s="277"/>
      <c r="J159" s="277"/>
      <c r="K159" s="277"/>
      <c r="L159" s="278"/>
      <c r="M159" s="279"/>
      <c r="N159" s="277"/>
      <c r="O159" s="277"/>
      <c r="P159" s="277"/>
    </row>
    <row r="160" ht="12.0" customHeight="1">
      <c r="A160" s="266"/>
      <c r="B160" s="280"/>
      <c r="C160" s="274"/>
      <c r="D160" s="275"/>
      <c r="E160" s="277"/>
      <c r="F160" s="277"/>
      <c r="G160" s="277"/>
      <c r="H160" s="277"/>
      <c r="I160" s="277"/>
      <c r="J160" s="277"/>
      <c r="K160" s="277"/>
      <c r="L160" s="278"/>
      <c r="M160" s="279"/>
      <c r="N160" s="277"/>
      <c r="O160" s="277"/>
      <c r="P160" s="277"/>
    </row>
    <row r="161" ht="12.0" customHeight="1">
      <c r="A161" s="266"/>
      <c r="B161" s="280"/>
      <c r="C161" s="274"/>
      <c r="D161" s="275"/>
      <c r="E161" s="277"/>
      <c r="F161" s="277"/>
      <c r="G161" s="277"/>
      <c r="H161" s="277"/>
      <c r="I161" s="277"/>
      <c r="J161" s="277"/>
      <c r="K161" s="277"/>
      <c r="L161" s="278"/>
      <c r="M161" s="279"/>
      <c r="N161" s="277"/>
      <c r="O161" s="277"/>
      <c r="P161" s="277"/>
    </row>
    <row r="162" ht="12.0" customHeight="1">
      <c r="A162" s="266"/>
      <c r="B162" s="280"/>
      <c r="C162" s="274"/>
      <c r="D162" s="275"/>
      <c r="E162" s="277"/>
      <c r="F162" s="277"/>
      <c r="G162" s="277"/>
      <c r="H162" s="277"/>
      <c r="I162" s="277"/>
      <c r="J162" s="277"/>
      <c r="K162" s="277"/>
      <c r="L162" s="278"/>
      <c r="M162" s="279"/>
      <c r="N162" s="277"/>
      <c r="O162" s="277"/>
      <c r="P162" s="277"/>
    </row>
    <row r="163" ht="12.0" customHeight="1">
      <c r="A163" s="266"/>
      <c r="B163" s="280"/>
      <c r="C163" s="274"/>
      <c r="D163" s="275"/>
      <c r="E163" s="277"/>
      <c r="F163" s="277"/>
      <c r="G163" s="277"/>
      <c r="H163" s="277"/>
      <c r="I163" s="277"/>
      <c r="J163" s="277"/>
      <c r="K163" s="277"/>
      <c r="L163" s="278"/>
      <c r="M163" s="279"/>
      <c r="N163" s="277"/>
      <c r="O163" s="277"/>
      <c r="P163" s="277"/>
    </row>
    <row r="164" ht="12.0" customHeight="1">
      <c r="A164" s="266"/>
      <c r="B164" s="280"/>
      <c r="C164" s="274"/>
      <c r="D164" s="275"/>
      <c r="E164" s="277"/>
      <c r="F164" s="277"/>
      <c r="G164" s="277"/>
      <c r="H164" s="277"/>
      <c r="I164" s="277"/>
      <c r="J164" s="277"/>
      <c r="K164" s="277"/>
      <c r="L164" s="278"/>
      <c r="M164" s="279"/>
      <c r="N164" s="277"/>
      <c r="O164" s="277"/>
      <c r="P164" s="277"/>
    </row>
    <row r="165" ht="12.0" customHeight="1">
      <c r="A165" s="266"/>
      <c r="B165" s="280"/>
      <c r="C165" s="274"/>
      <c r="D165" s="275"/>
      <c r="E165" s="277"/>
      <c r="F165" s="277"/>
      <c r="G165" s="277"/>
      <c r="H165" s="277"/>
      <c r="I165" s="277"/>
      <c r="J165" s="277"/>
      <c r="K165" s="277"/>
      <c r="L165" s="278"/>
      <c r="M165" s="279"/>
      <c r="N165" s="277"/>
      <c r="O165" s="277"/>
      <c r="P165" s="277"/>
    </row>
    <row r="166" ht="12.0" customHeight="1">
      <c r="A166" s="266"/>
      <c r="B166" s="280"/>
      <c r="C166" s="274"/>
      <c r="D166" s="275"/>
      <c r="E166" s="277"/>
      <c r="F166" s="277"/>
      <c r="G166" s="277"/>
      <c r="H166" s="277"/>
      <c r="I166" s="277"/>
      <c r="J166" s="277"/>
      <c r="K166" s="277"/>
      <c r="L166" s="278"/>
      <c r="M166" s="279"/>
      <c r="N166" s="277"/>
      <c r="O166" s="277"/>
      <c r="P166" s="277"/>
    </row>
    <row r="167" ht="12.0" customHeight="1">
      <c r="A167" s="266"/>
      <c r="B167" s="280"/>
      <c r="C167" s="274"/>
      <c r="D167" s="275"/>
      <c r="E167" s="277"/>
      <c r="F167" s="277"/>
      <c r="G167" s="277"/>
      <c r="H167" s="277"/>
      <c r="I167" s="277"/>
      <c r="J167" s="277"/>
      <c r="K167" s="277"/>
      <c r="L167" s="278"/>
      <c r="M167" s="279"/>
      <c r="N167" s="277"/>
      <c r="O167" s="277"/>
      <c r="P167" s="277"/>
    </row>
    <row r="168" ht="12.0" customHeight="1">
      <c r="A168" s="266"/>
      <c r="B168" s="280"/>
      <c r="C168" s="274"/>
      <c r="D168" s="275"/>
      <c r="E168" s="277"/>
      <c r="F168" s="277"/>
      <c r="G168" s="277"/>
      <c r="H168" s="277"/>
      <c r="I168" s="277"/>
      <c r="J168" s="277"/>
      <c r="K168" s="277"/>
      <c r="L168" s="278"/>
      <c r="M168" s="279"/>
      <c r="N168" s="277"/>
      <c r="O168" s="277"/>
      <c r="P168" s="277"/>
    </row>
    <row r="169" ht="12.0" customHeight="1">
      <c r="A169" s="266"/>
      <c r="B169" s="280"/>
      <c r="C169" s="274"/>
      <c r="D169" s="275"/>
      <c r="E169" s="277"/>
      <c r="F169" s="277"/>
      <c r="G169" s="277"/>
      <c r="H169" s="277"/>
      <c r="I169" s="277"/>
      <c r="J169" s="277"/>
      <c r="K169" s="277"/>
      <c r="L169" s="278"/>
      <c r="M169" s="279"/>
      <c r="N169" s="277"/>
      <c r="O169" s="277"/>
      <c r="P169" s="277"/>
    </row>
    <row r="170" ht="12.0" customHeight="1">
      <c r="A170" s="266"/>
      <c r="B170" s="280"/>
      <c r="C170" s="274"/>
      <c r="D170" s="275"/>
      <c r="E170" s="277"/>
      <c r="F170" s="277"/>
      <c r="G170" s="277"/>
      <c r="H170" s="277"/>
      <c r="I170" s="277"/>
      <c r="J170" s="277"/>
      <c r="K170" s="277"/>
      <c r="L170" s="278"/>
      <c r="M170" s="279"/>
      <c r="N170" s="277"/>
      <c r="O170" s="277"/>
      <c r="P170" s="277"/>
    </row>
    <row r="171" ht="12.0" customHeight="1">
      <c r="A171" s="266"/>
      <c r="B171" s="280"/>
      <c r="C171" s="274"/>
      <c r="D171" s="275"/>
      <c r="E171" s="277"/>
      <c r="F171" s="277"/>
      <c r="G171" s="277"/>
      <c r="H171" s="277"/>
      <c r="I171" s="277"/>
      <c r="J171" s="277"/>
      <c r="K171" s="277"/>
      <c r="L171" s="278"/>
      <c r="M171" s="279"/>
      <c r="N171" s="277"/>
      <c r="O171" s="277"/>
      <c r="P171" s="277"/>
    </row>
    <row r="172" ht="12.0" customHeight="1">
      <c r="A172" s="266"/>
      <c r="B172" s="280"/>
      <c r="C172" s="274"/>
      <c r="D172" s="275"/>
      <c r="E172" s="277"/>
      <c r="F172" s="277"/>
      <c r="G172" s="277"/>
      <c r="H172" s="277"/>
      <c r="I172" s="277"/>
      <c r="J172" s="277"/>
      <c r="K172" s="277"/>
      <c r="L172" s="278"/>
      <c r="M172" s="279"/>
      <c r="N172" s="277"/>
      <c r="O172" s="277"/>
      <c r="P172" s="277"/>
    </row>
    <row r="173" ht="12.0" customHeight="1">
      <c r="A173" s="266"/>
      <c r="B173" s="280"/>
      <c r="C173" s="274"/>
      <c r="D173" s="275"/>
      <c r="E173" s="277"/>
      <c r="F173" s="277"/>
      <c r="G173" s="277"/>
      <c r="H173" s="277"/>
      <c r="I173" s="277"/>
      <c r="J173" s="277"/>
      <c r="K173" s="277"/>
      <c r="L173" s="278"/>
      <c r="M173" s="279"/>
      <c r="N173" s="277"/>
      <c r="O173" s="277"/>
      <c r="P173" s="277"/>
    </row>
    <row r="174" ht="12.0" customHeight="1">
      <c r="A174" s="266"/>
      <c r="B174" s="280"/>
      <c r="C174" s="274"/>
      <c r="D174" s="275"/>
      <c r="E174" s="277"/>
      <c r="F174" s="277"/>
      <c r="G174" s="277"/>
      <c r="H174" s="277"/>
      <c r="I174" s="277"/>
      <c r="J174" s="277"/>
      <c r="K174" s="277"/>
      <c r="L174" s="278"/>
      <c r="M174" s="279"/>
      <c r="N174" s="277"/>
      <c r="O174" s="277"/>
      <c r="P174" s="277"/>
    </row>
    <row r="175" ht="12.0" customHeight="1">
      <c r="A175" s="266"/>
      <c r="B175" s="280"/>
      <c r="C175" s="274"/>
      <c r="D175" s="275"/>
      <c r="E175" s="277"/>
      <c r="F175" s="277"/>
      <c r="G175" s="277"/>
      <c r="H175" s="277"/>
      <c r="I175" s="277"/>
      <c r="J175" s="277"/>
      <c r="K175" s="277"/>
      <c r="L175" s="278"/>
      <c r="M175" s="279"/>
      <c r="N175" s="277"/>
      <c r="O175" s="277"/>
      <c r="P175" s="277"/>
    </row>
    <row r="176" ht="12.0" customHeight="1">
      <c r="A176" s="266"/>
      <c r="B176" s="280"/>
      <c r="C176" s="274"/>
      <c r="D176" s="275"/>
      <c r="E176" s="277"/>
      <c r="F176" s="277"/>
      <c r="G176" s="277"/>
      <c r="H176" s="277"/>
      <c r="I176" s="277"/>
      <c r="J176" s="277"/>
      <c r="K176" s="277"/>
      <c r="L176" s="278"/>
      <c r="M176" s="279"/>
      <c r="N176" s="277"/>
      <c r="O176" s="277"/>
      <c r="P176" s="277"/>
    </row>
    <row r="177" ht="12.0" customHeight="1">
      <c r="A177" s="266"/>
      <c r="B177" s="280"/>
      <c r="C177" s="274"/>
      <c r="D177" s="275"/>
      <c r="E177" s="277"/>
      <c r="F177" s="277"/>
      <c r="G177" s="277"/>
      <c r="H177" s="277"/>
      <c r="I177" s="277"/>
      <c r="J177" s="277"/>
      <c r="K177" s="277"/>
      <c r="L177" s="278"/>
      <c r="M177" s="279"/>
      <c r="N177" s="277"/>
      <c r="O177" s="277"/>
      <c r="P177" s="277"/>
    </row>
    <row r="178" ht="12.0" customHeight="1">
      <c r="A178" s="266"/>
      <c r="B178" s="280"/>
      <c r="C178" s="274"/>
      <c r="D178" s="275"/>
      <c r="E178" s="277"/>
      <c r="F178" s="277"/>
      <c r="G178" s="277"/>
      <c r="H178" s="277"/>
      <c r="I178" s="277"/>
      <c r="J178" s="277"/>
      <c r="K178" s="277"/>
      <c r="L178" s="278"/>
      <c r="M178" s="279"/>
      <c r="N178" s="277"/>
      <c r="O178" s="277"/>
      <c r="P178" s="277"/>
    </row>
    <row r="179" ht="12.0" customHeight="1">
      <c r="A179" s="266"/>
      <c r="B179" s="280"/>
      <c r="C179" s="274"/>
      <c r="D179" s="275"/>
      <c r="E179" s="277"/>
      <c r="F179" s="277"/>
      <c r="G179" s="277"/>
      <c r="H179" s="277"/>
      <c r="I179" s="277"/>
      <c r="J179" s="277"/>
      <c r="K179" s="277"/>
      <c r="L179" s="278"/>
      <c r="M179" s="279"/>
      <c r="N179" s="277"/>
      <c r="O179" s="277"/>
      <c r="P179" s="277"/>
    </row>
    <row r="180" ht="12.0" customHeight="1">
      <c r="A180" s="266"/>
      <c r="B180" s="280"/>
      <c r="C180" s="274"/>
      <c r="D180" s="275"/>
      <c r="E180" s="277"/>
      <c r="F180" s="277"/>
      <c r="G180" s="277"/>
      <c r="H180" s="277"/>
      <c r="I180" s="277"/>
      <c r="J180" s="277"/>
      <c r="K180" s="277"/>
      <c r="L180" s="278"/>
      <c r="M180" s="279"/>
      <c r="N180" s="277"/>
      <c r="O180" s="277"/>
      <c r="P180" s="277"/>
    </row>
    <row r="181" ht="12.0" customHeight="1">
      <c r="A181" s="266"/>
      <c r="B181" s="280"/>
      <c r="C181" s="274"/>
      <c r="D181" s="275"/>
      <c r="E181" s="277"/>
      <c r="F181" s="277"/>
      <c r="G181" s="277"/>
      <c r="H181" s="277"/>
      <c r="I181" s="277"/>
      <c r="J181" s="277"/>
      <c r="K181" s="277"/>
      <c r="L181" s="278"/>
      <c r="M181" s="279"/>
      <c r="N181" s="277"/>
      <c r="O181" s="277"/>
      <c r="P181" s="277"/>
    </row>
    <row r="182" ht="12.0" customHeight="1">
      <c r="A182" s="266"/>
      <c r="B182" s="280"/>
      <c r="C182" s="274"/>
      <c r="D182" s="275"/>
      <c r="E182" s="277"/>
      <c r="F182" s="277"/>
      <c r="G182" s="277"/>
      <c r="H182" s="277"/>
      <c r="I182" s="277"/>
      <c r="J182" s="277"/>
      <c r="K182" s="277"/>
      <c r="L182" s="278"/>
      <c r="M182" s="279"/>
      <c r="N182" s="277"/>
      <c r="O182" s="277"/>
      <c r="P182" s="277"/>
    </row>
    <row r="183" ht="12.0" customHeight="1">
      <c r="A183" s="266"/>
      <c r="B183" s="280"/>
      <c r="C183" s="274"/>
      <c r="D183" s="275"/>
      <c r="E183" s="277"/>
      <c r="F183" s="277"/>
      <c r="G183" s="277"/>
      <c r="H183" s="277"/>
      <c r="I183" s="277"/>
      <c r="J183" s="277"/>
      <c r="K183" s="277"/>
      <c r="L183" s="278"/>
      <c r="M183" s="279"/>
      <c r="N183" s="277"/>
      <c r="O183" s="277"/>
      <c r="P183" s="277"/>
    </row>
    <row r="184" ht="12.0" customHeight="1">
      <c r="A184" s="266"/>
      <c r="B184" s="280"/>
      <c r="C184" s="274"/>
      <c r="D184" s="275"/>
      <c r="E184" s="277"/>
      <c r="F184" s="277"/>
      <c r="G184" s="277"/>
      <c r="H184" s="277"/>
      <c r="I184" s="277"/>
      <c r="J184" s="277"/>
      <c r="K184" s="277"/>
      <c r="L184" s="278"/>
      <c r="M184" s="279"/>
      <c r="N184" s="277"/>
      <c r="O184" s="277"/>
      <c r="P184" s="277"/>
    </row>
    <row r="185" ht="12.0" customHeight="1">
      <c r="A185" s="266"/>
      <c r="B185" s="280"/>
      <c r="C185" s="274"/>
      <c r="D185" s="275"/>
      <c r="E185" s="277"/>
      <c r="F185" s="277"/>
      <c r="G185" s="277"/>
      <c r="H185" s="277"/>
      <c r="I185" s="277"/>
      <c r="J185" s="277"/>
      <c r="K185" s="277"/>
      <c r="L185" s="278"/>
      <c r="M185" s="279"/>
      <c r="N185" s="277"/>
      <c r="O185" s="277"/>
      <c r="P185" s="277"/>
    </row>
    <row r="186" ht="12.0" customHeight="1">
      <c r="A186" s="266"/>
      <c r="B186" s="280"/>
      <c r="C186" s="274"/>
      <c r="D186" s="275"/>
      <c r="E186" s="277"/>
      <c r="F186" s="277"/>
      <c r="G186" s="277"/>
      <c r="H186" s="277"/>
      <c r="I186" s="277"/>
      <c r="J186" s="277"/>
      <c r="K186" s="277"/>
      <c r="L186" s="278"/>
      <c r="M186" s="279"/>
      <c r="N186" s="277"/>
      <c r="O186" s="277"/>
      <c r="P186" s="277"/>
    </row>
    <row r="187" ht="12.0" customHeight="1">
      <c r="A187" s="266"/>
      <c r="B187" s="280"/>
      <c r="C187" s="274"/>
      <c r="D187" s="275"/>
      <c r="E187" s="277"/>
      <c r="F187" s="277"/>
      <c r="G187" s="277"/>
      <c r="H187" s="277"/>
      <c r="I187" s="277"/>
      <c r="J187" s="277"/>
      <c r="K187" s="277"/>
      <c r="L187" s="278"/>
      <c r="M187" s="279"/>
      <c r="N187" s="277"/>
      <c r="O187" s="277"/>
      <c r="P187" s="277"/>
    </row>
    <row r="188" ht="12.0" customHeight="1">
      <c r="A188" s="266"/>
      <c r="B188" s="280"/>
      <c r="C188" s="274"/>
      <c r="D188" s="275"/>
      <c r="E188" s="277"/>
      <c r="F188" s="277"/>
      <c r="G188" s="277"/>
      <c r="H188" s="277"/>
      <c r="I188" s="277"/>
      <c r="J188" s="277"/>
      <c r="K188" s="277"/>
      <c r="L188" s="278"/>
      <c r="M188" s="279"/>
      <c r="N188" s="277"/>
      <c r="O188" s="277"/>
      <c r="P188" s="277"/>
    </row>
    <row r="189" ht="12.0" customHeight="1">
      <c r="A189" s="266"/>
      <c r="B189" s="280"/>
      <c r="C189" s="274"/>
      <c r="D189" s="275"/>
      <c r="E189" s="277"/>
      <c r="F189" s="277"/>
      <c r="G189" s="277"/>
      <c r="H189" s="277"/>
      <c r="I189" s="277"/>
      <c r="J189" s="277"/>
      <c r="K189" s="277"/>
      <c r="L189" s="278"/>
      <c r="M189" s="279"/>
      <c r="N189" s="277"/>
      <c r="O189" s="277"/>
      <c r="P189" s="277"/>
    </row>
    <row r="190" ht="12.0" customHeight="1">
      <c r="A190" s="266"/>
      <c r="B190" s="280"/>
      <c r="C190" s="274"/>
      <c r="D190" s="275"/>
      <c r="E190" s="277"/>
      <c r="F190" s="277"/>
      <c r="G190" s="277"/>
      <c r="H190" s="277"/>
      <c r="I190" s="277"/>
      <c r="J190" s="277"/>
      <c r="K190" s="277"/>
      <c r="L190" s="278"/>
      <c r="M190" s="279"/>
      <c r="N190" s="277"/>
      <c r="O190" s="277"/>
      <c r="P190" s="277"/>
    </row>
    <row r="191" ht="12.0" customHeight="1">
      <c r="A191" s="266"/>
      <c r="B191" s="280"/>
      <c r="C191" s="274"/>
      <c r="D191" s="275"/>
      <c r="E191" s="277"/>
      <c r="F191" s="277"/>
      <c r="G191" s="277"/>
      <c r="H191" s="277"/>
      <c r="I191" s="277"/>
      <c r="J191" s="277"/>
      <c r="K191" s="277"/>
      <c r="L191" s="278"/>
      <c r="M191" s="279"/>
      <c r="N191" s="277"/>
      <c r="O191" s="277"/>
      <c r="P191" s="277"/>
    </row>
    <row r="192" ht="12.0" customHeight="1">
      <c r="A192" s="266"/>
      <c r="B192" s="280"/>
      <c r="C192" s="274"/>
      <c r="D192" s="275"/>
      <c r="E192" s="277"/>
      <c r="F192" s="277"/>
      <c r="G192" s="277"/>
      <c r="H192" s="277"/>
      <c r="I192" s="277"/>
      <c r="J192" s="277"/>
      <c r="K192" s="277"/>
      <c r="L192" s="278"/>
      <c r="M192" s="279"/>
      <c r="N192" s="277"/>
      <c r="O192" s="277"/>
      <c r="P192" s="277"/>
    </row>
    <row r="193" ht="12.0" customHeight="1">
      <c r="A193" s="266"/>
      <c r="B193" s="280"/>
      <c r="C193" s="274"/>
      <c r="D193" s="275"/>
      <c r="E193" s="277"/>
      <c r="F193" s="277"/>
      <c r="G193" s="277"/>
      <c r="H193" s="277"/>
      <c r="I193" s="277"/>
      <c r="J193" s="277"/>
      <c r="K193" s="277"/>
      <c r="L193" s="278"/>
      <c r="M193" s="279"/>
      <c r="N193" s="277"/>
      <c r="O193" s="277"/>
      <c r="P193" s="277"/>
    </row>
    <row r="194" ht="12.0" customHeight="1">
      <c r="A194" s="266"/>
      <c r="B194" s="280"/>
      <c r="C194" s="274"/>
      <c r="D194" s="275"/>
      <c r="E194" s="277"/>
      <c r="F194" s="277"/>
      <c r="G194" s="277"/>
      <c r="H194" s="277"/>
      <c r="I194" s="277"/>
      <c r="J194" s="277"/>
      <c r="K194" s="277"/>
      <c r="L194" s="278"/>
      <c r="M194" s="279"/>
      <c r="N194" s="277"/>
      <c r="O194" s="277"/>
      <c r="P194" s="277"/>
    </row>
    <row r="195" ht="12.0" customHeight="1">
      <c r="A195" s="266"/>
      <c r="B195" s="280"/>
      <c r="C195" s="274"/>
      <c r="D195" s="275"/>
      <c r="E195" s="277"/>
      <c r="F195" s="277"/>
      <c r="G195" s="277"/>
      <c r="H195" s="277"/>
      <c r="I195" s="277"/>
      <c r="J195" s="277"/>
      <c r="K195" s="277"/>
      <c r="L195" s="278"/>
      <c r="M195" s="279"/>
      <c r="N195" s="277"/>
      <c r="O195" s="277"/>
      <c r="P195" s="277"/>
    </row>
    <row r="196" ht="12.0" customHeight="1">
      <c r="A196" s="266"/>
      <c r="B196" s="280"/>
      <c r="C196" s="274"/>
      <c r="D196" s="275"/>
      <c r="E196" s="277"/>
      <c r="F196" s="277"/>
      <c r="G196" s="277"/>
      <c r="H196" s="277"/>
      <c r="I196" s="277"/>
      <c r="J196" s="277"/>
      <c r="K196" s="277"/>
      <c r="L196" s="278"/>
      <c r="M196" s="279"/>
      <c r="N196" s="277"/>
      <c r="O196" s="277"/>
      <c r="P196" s="277"/>
    </row>
    <row r="197" ht="12.0" customHeight="1">
      <c r="A197" s="266"/>
      <c r="B197" s="280"/>
      <c r="C197" s="274"/>
      <c r="D197" s="275"/>
      <c r="E197" s="277"/>
      <c r="F197" s="277"/>
      <c r="G197" s="277"/>
      <c r="H197" s="277"/>
      <c r="I197" s="277"/>
      <c r="J197" s="277"/>
      <c r="K197" s="277"/>
      <c r="L197" s="278"/>
      <c r="M197" s="279"/>
      <c r="N197" s="277"/>
      <c r="O197" s="277"/>
      <c r="P197" s="277"/>
    </row>
    <row r="198" ht="12.0" customHeight="1">
      <c r="A198" s="266"/>
      <c r="B198" s="280"/>
      <c r="C198" s="274"/>
      <c r="D198" s="275"/>
      <c r="E198" s="277"/>
      <c r="F198" s="277"/>
      <c r="G198" s="277"/>
      <c r="H198" s="277"/>
      <c r="I198" s="277"/>
      <c r="J198" s="277"/>
      <c r="K198" s="277"/>
      <c r="L198" s="278"/>
      <c r="M198" s="279"/>
      <c r="N198" s="277"/>
      <c r="O198" s="277"/>
      <c r="P198" s="277"/>
    </row>
    <row r="199" ht="12.0" customHeight="1">
      <c r="A199" s="266"/>
      <c r="B199" s="280"/>
      <c r="C199" s="274"/>
      <c r="D199" s="275"/>
      <c r="E199" s="277"/>
      <c r="F199" s="277"/>
      <c r="G199" s="277"/>
      <c r="H199" s="277"/>
      <c r="I199" s="277"/>
      <c r="J199" s="277"/>
      <c r="K199" s="277"/>
      <c r="L199" s="278"/>
      <c r="M199" s="279"/>
      <c r="N199" s="277"/>
      <c r="O199" s="277"/>
      <c r="P199" s="277"/>
    </row>
    <row r="200" ht="12.0" customHeight="1">
      <c r="A200" s="266"/>
      <c r="B200" s="280"/>
      <c r="C200" s="274"/>
      <c r="D200" s="275"/>
      <c r="E200" s="277"/>
      <c r="F200" s="277"/>
      <c r="G200" s="277"/>
      <c r="H200" s="277"/>
      <c r="I200" s="277"/>
      <c r="J200" s="277"/>
      <c r="K200" s="277"/>
      <c r="L200" s="278"/>
      <c r="M200" s="279"/>
      <c r="N200" s="277"/>
      <c r="O200" s="277"/>
      <c r="P200" s="277"/>
    </row>
    <row r="201" ht="12.0" customHeight="1">
      <c r="A201" s="266"/>
      <c r="B201" s="280"/>
      <c r="C201" s="274"/>
      <c r="D201" s="275"/>
      <c r="E201" s="277"/>
      <c r="F201" s="277"/>
      <c r="G201" s="277"/>
      <c r="H201" s="277"/>
      <c r="I201" s="277"/>
      <c r="J201" s="277"/>
      <c r="K201" s="277"/>
      <c r="L201" s="278"/>
      <c r="M201" s="279"/>
      <c r="N201" s="277"/>
      <c r="O201" s="277"/>
      <c r="P201" s="277"/>
    </row>
    <row r="202" ht="12.0" customHeight="1">
      <c r="A202" s="266"/>
      <c r="B202" s="280"/>
      <c r="C202" s="274"/>
      <c r="D202" s="275"/>
      <c r="E202" s="277"/>
      <c r="F202" s="277"/>
      <c r="G202" s="277"/>
      <c r="H202" s="277"/>
      <c r="I202" s="277"/>
      <c r="J202" s="277"/>
      <c r="K202" s="277"/>
      <c r="L202" s="278"/>
      <c r="M202" s="279"/>
      <c r="N202" s="277"/>
      <c r="O202" s="277"/>
      <c r="P202" s="277"/>
    </row>
    <row r="203" ht="12.0" customHeight="1">
      <c r="A203" s="266"/>
      <c r="B203" s="280"/>
      <c r="C203" s="274"/>
      <c r="D203" s="275"/>
      <c r="E203" s="277"/>
      <c r="F203" s="277"/>
      <c r="G203" s="277"/>
      <c r="H203" s="277"/>
      <c r="I203" s="277"/>
      <c r="J203" s="277"/>
      <c r="K203" s="277"/>
      <c r="L203" s="278"/>
      <c r="M203" s="279"/>
      <c r="N203" s="277"/>
      <c r="O203" s="277"/>
      <c r="P203" s="277"/>
    </row>
    <row r="204" ht="12.0" customHeight="1">
      <c r="A204" s="266"/>
      <c r="B204" s="280"/>
      <c r="C204" s="274"/>
      <c r="D204" s="275"/>
      <c r="E204" s="277"/>
      <c r="F204" s="277"/>
      <c r="G204" s="277"/>
      <c r="H204" s="277"/>
      <c r="I204" s="277"/>
      <c r="J204" s="277"/>
      <c r="K204" s="277"/>
      <c r="L204" s="278"/>
      <c r="M204" s="279"/>
      <c r="N204" s="277"/>
      <c r="O204" s="277"/>
      <c r="P204" s="277"/>
    </row>
    <row r="205" ht="12.0" customHeight="1">
      <c r="A205" s="266"/>
      <c r="B205" s="280"/>
      <c r="C205" s="274"/>
      <c r="D205" s="275"/>
      <c r="E205" s="277"/>
      <c r="F205" s="277"/>
      <c r="G205" s="277"/>
      <c r="H205" s="277"/>
      <c r="I205" s="277"/>
      <c r="J205" s="277"/>
      <c r="K205" s="277"/>
      <c r="L205" s="278"/>
      <c r="M205" s="279"/>
      <c r="N205" s="277"/>
      <c r="O205" s="277"/>
      <c r="P205" s="277"/>
    </row>
    <row r="206" ht="12.0" customHeight="1">
      <c r="A206" s="266"/>
      <c r="B206" s="280"/>
      <c r="C206" s="274"/>
      <c r="D206" s="275"/>
      <c r="E206" s="277"/>
      <c r="F206" s="277"/>
      <c r="G206" s="277"/>
      <c r="H206" s="277"/>
      <c r="I206" s="277"/>
      <c r="J206" s="277"/>
      <c r="K206" s="277"/>
      <c r="L206" s="278"/>
      <c r="M206" s="279"/>
      <c r="N206" s="277"/>
      <c r="O206" s="277"/>
      <c r="P206" s="277"/>
    </row>
    <row r="207" ht="12.0" customHeight="1">
      <c r="A207" s="266"/>
      <c r="B207" s="280"/>
      <c r="C207" s="274"/>
      <c r="D207" s="275"/>
      <c r="E207" s="277"/>
      <c r="F207" s="277"/>
      <c r="G207" s="277"/>
      <c r="H207" s="277"/>
      <c r="I207" s="277"/>
      <c r="J207" s="277"/>
      <c r="K207" s="277"/>
      <c r="L207" s="278"/>
      <c r="M207" s="279"/>
      <c r="N207" s="277"/>
      <c r="O207" s="277"/>
      <c r="P207" s="277"/>
    </row>
    <row r="208" ht="12.0" customHeight="1">
      <c r="A208" s="266"/>
      <c r="B208" s="280"/>
      <c r="C208" s="274"/>
      <c r="D208" s="275"/>
      <c r="E208" s="277"/>
      <c r="F208" s="277"/>
      <c r="G208" s="277"/>
      <c r="H208" s="277"/>
      <c r="I208" s="277"/>
      <c r="J208" s="277"/>
      <c r="K208" s="277"/>
      <c r="L208" s="278"/>
      <c r="M208" s="279"/>
      <c r="N208" s="277"/>
      <c r="O208" s="277"/>
      <c r="P208" s="277"/>
    </row>
    <row r="209" ht="12.0" customHeight="1">
      <c r="A209" s="266"/>
      <c r="B209" s="280"/>
      <c r="C209" s="274"/>
      <c r="D209" s="275"/>
      <c r="E209" s="277"/>
      <c r="F209" s="277"/>
      <c r="G209" s="277"/>
      <c r="H209" s="277"/>
      <c r="I209" s="277"/>
      <c r="J209" s="277"/>
      <c r="K209" s="277"/>
      <c r="L209" s="278"/>
      <c r="M209" s="279"/>
      <c r="N209" s="277"/>
      <c r="O209" s="277"/>
      <c r="P209" s="277"/>
    </row>
    <row r="210" ht="12.0" customHeight="1">
      <c r="A210" s="266"/>
      <c r="B210" s="280"/>
      <c r="C210" s="274"/>
      <c r="D210" s="275"/>
      <c r="E210" s="277"/>
      <c r="F210" s="277"/>
      <c r="G210" s="277"/>
      <c r="H210" s="277"/>
      <c r="I210" s="277"/>
      <c r="J210" s="277"/>
      <c r="K210" s="277"/>
      <c r="L210" s="278"/>
      <c r="M210" s="279"/>
      <c r="N210" s="277"/>
      <c r="O210" s="277"/>
      <c r="P210" s="277"/>
    </row>
    <row r="211" ht="12.0" customHeight="1">
      <c r="A211" s="266"/>
      <c r="B211" s="280"/>
      <c r="C211" s="274"/>
      <c r="D211" s="275"/>
      <c r="E211" s="277"/>
      <c r="F211" s="277"/>
      <c r="G211" s="277"/>
      <c r="H211" s="277"/>
      <c r="I211" s="277"/>
      <c r="J211" s="277"/>
      <c r="K211" s="277"/>
      <c r="L211" s="278"/>
      <c r="M211" s="279"/>
      <c r="N211" s="277"/>
      <c r="O211" s="277"/>
      <c r="P211" s="277"/>
    </row>
    <row r="212" ht="12.0" customHeight="1">
      <c r="A212" s="266"/>
      <c r="B212" s="280"/>
      <c r="C212" s="274"/>
      <c r="D212" s="275"/>
      <c r="E212" s="277"/>
      <c r="F212" s="277"/>
      <c r="G212" s="277"/>
      <c r="H212" s="277"/>
      <c r="I212" s="277"/>
      <c r="J212" s="277"/>
      <c r="K212" s="277"/>
      <c r="L212" s="278"/>
      <c r="M212" s="279"/>
      <c r="N212" s="277"/>
      <c r="O212" s="277"/>
      <c r="P212" s="277"/>
    </row>
    <row r="213" ht="12.0" customHeight="1">
      <c r="A213" s="266"/>
      <c r="B213" s="280"/>
      <c r="C213" s="274"/>
      <c r="D213" s="275"/>
      <c r="E213" s="277"/>
      <c r="F213" s="277"/>
      <c r="G213" s="277"/>
      <c r="H213" s="277"/>
      <c r="I213" s="277"/>
      <c r="J213" s="277"/>
      <c r="K213" s="277"/>
      <c r="L213" s="278"/>
      <c r="M213" s="279"/>
      <c r="N213" s="277"/>
      <c r="O213" s="277"/>
      <c r="P213" s="277"/>
    </row>
    <row r="214" ht="12.0" customHeight="1">
      <c r="A214" s="266"/>
      <c r="B214" s="280"/>
      <c r="C214" s="274"/>
      <c r="D214" s="275"/>
      <c r="E214" s="277"/>
      <c r="F214" s="277"/>
      <c r="G214" s="277"/>
      <c r="H214" s="277"/>
      <c r="I214" s="277"/>
      <c r="J214" s="277"/>
      <c r="K214" s="277"/>
      <c r="L214" s="278"/>
      <c r="M214" s="279"/>
      <c r="N214" s="277"/>
      <c r="O214" s="277"/>
      <c r="P214" s="277"/>
    </row>
    <row r="215" ht="12.0" customHeight="1">
      <c r="A215" s="266"/>
      <c r="B215" s="280"/>
      <c r="C215" s="274"/>
      <c r="D215" s="275"/>
      <c r="E215" s="277"/>
      <c r="F215" s="277"/>
      <c r="G215" s="277"/>
      <c r="H215" s="277"/>
      <c r="I215" s="277"/>
      <c r="J215" s="277"/>
      <c r="K215" s="277"/>
      <c r="L215" s="278"/>
      <c r="M215" s="279"/>
      <c r="N215" s="277"/>
      <c r="O215" s="277"/>
      <c r="P215" s="277"/>
    </row>
    <row r="216" ht="12.0" customHeight="1">
      <c r="A216" s="266"/>
      <c r="B216" s="280"/>
      <c r="C216" s="274"/>
      <c r="D216" s="275"/>
      <c r="E216" s="277"/>
      <c r="F216" s="277"/>
      <c r="G216" s="277"/>
      <c r="H216" s="277"/>
      <c r="I216" s="277"/>
      <c r="J216" s="277"/>
      <c r="K216" s="277"/>
      <c r="L216" s="278"/>
      <c r="M216" s="279"/>
      <c r="N216" s="277"/>
      <c r="O216" s="277"/>
      <c r="P216" s="277"/>
    </row>
    <row r="217" ht="12.0" customHeight="1">
      <c r="A217" s="266"/>
      <c r="B217" s="280"/>
      <c r="C217" s="274"/>
      <c r="D217" s="275"/>
      <c r="E217" s="277"/>
      <c r="F217" s="277"/>
      <c r="G217" s="277"/>
      <c r="H217" s="277"/>
      <c r="I217" s="277"/>
      <c r="J217" s="277"/>
      <c r="K217" s="277"/>
      <c r="L217" s="278"/>
      <c r="M217" s="279"/>
      <c r="N217" s="277"/>
      <c r="O217" s="277"/>
      <c r="P217" s="277"/>
    </row>
    <row r="218" ht="12.0" customHeight="1">
      <c r="A218" s="266"/>
      <c r="B218" s="280"/>
      <c r="C218" s="274"/>
      <c r="D218" s="275"/>
      <c r="E218" s="277"/>
      <c r="F218" s="277"/>
      <c r="G218" s="277"/>
      <c r="H218" s="277"/>
      <c r="I218" s="277"/>
      <c r="J218" s="277"/>
      <c r="K218" s="277"/>
      <c r="L218" s="278"/>
      <c r="M218" s="279"/>
      <c r="N218" s="277"/>
      <c r="O218" s="277"/>
      <c r="P218" s="277"/>
    </row>
    <row r="219" ht="12.0" customHeight="1">
      <c r="A219" s="266"/>
      <c r="B219" s="280"/>
      <c r="C219" s="274"/>
      <c r="D219" s="275"/>
      <c r="E219" s="277"/>
      <c r="F219" s="277"/>
      <c r="G219" s="277"/>
      <c r="H219" s="277"/>
      <c r="I219" s="277"/>
      <c r="J219" s="277"/>
      <c r="K219" s="277"/>
      <c r="L219" s="278"/>
      <c r="M219" s="279"/>
      <c r="N219" s="277"/>
      <c r="O219" s="277"/>
      <c r="P219" s="277"/>
    </row>
    <row r="220" ht="12.0" customHeight="1">
      <c r="A220" s="266"/>
      <c r="B220" s="280"/>
      <c r="C220" s="274"/>
      <c r="D220" s="275"/>
      <c r="E220" s="277"/>
      <c r="F220" s="277"/>
      <c r="G220" s="277"/>
      <c r="H220" s="277"/>
      <c r="I220" s="277"/>
      <c r="J220" s="277"/>
      <c r="K220" s="277"/>
      <c r="L220" s="278"/>
      <c r="M220" s="279"/>
      <c r="N220" s="277"/>
      <c r="O220" s="277"/>
      <c r="P220" s="277"/>
    </row>
    <row r="221" ht="12.0" customHeight="1">
      <c r="A221" s="266"/>
      <c r="B221" s="280"/>
      <c r="C221" s="274"/>
      <c r="D221" s="275"/>
      <c r="E221" s="277"/>
      <c r="F221" s="277"/>
      <c r="G221" s="277"/>
      <c r="H221" s="277"/>
      <c r="I221" s="277"/>
      <c r="J221" s="277"/>
      <c r="K221" s="277"/>
      <c r="L221" s="278"/>
      <c r="M221" s="279"/>
      <c r="N221" s="277"/>
      <c r="O221" s="277"/>
      <c r="P221" s="277"/>
    </row>
    <row r="222" ht="12.0" customHeight="1">
      <c r="A222" s="266"/>
      <c r="B222" s="280"/>
      <c r="C222" s="274"/>
      <c r="D222" s="275"/>
      <c r="E222" s="277"/>
      <c r="F222" s="277"/>
      <c r="G222" s="277"/>
      <c r="H222" s="277"/>
      <c r="I222" s="277"/>
      <c r="J222" s="277"/>
      <c r="K222" s="277"/>
      <c r="L222" s="278"/>
      <c r="M222" s="279"/>
      <c r="N222" s="277"/>
      <c r="O222" s="277"/>
      <c r="P222" s="277"/>
    </row>
    <row r="223" ht="12.0" customHeight="1">
      <c r="A223" s="266"/>
      <c r="B223" s="280"/>
      <c r="C223" s="274"/>
      <c r="D223" s="275"/>
      <c r="E223" s="277"/>
      <c r="F223" s="277"/>
      <c r="G223" s="277"/>
      <c r="H223" s="277"/>
      <c r="I223" s="277"/>
      <c r="J223" s="277"/>
      <c r="K223" s="277"/>
      <c r="L223" s="278"/>
      <c r="M223" s="279"/>
      <c r="N223" s="277"/>
      <c r="O223" s="277"/>
      <c r="P223" s="277"/>
    </row>
    <row r="224" ht="12.0" customHeight="1">
      <c r="A224" s="266"/>
      <c r="B224" s="280"/>
      <c r="C224" s="274"/>
      <c r="D224" s="275"/>
      <c r="E224" s="277"/>
      <c r="F224" s="277"/>
      <c r="G224" s="277"/>
      <c r="H224" s="277"/>
      <c r="I224" s="277"/>
      <c r="J224" s="277"/>
      <c r="K224" s="277"/>
      <c r="L224" s="278"/>
      <c r="M224" s="279"/>
      <c r="N224" s="277"/>
      <c r="O224" s="277"/>
      <c r="P224" s="277"/>
    </row>
    <row r="225" ht="12.0" customHeight="1">
      <c r="A225" s="266"/>
      <c r="B225" s="280"/>
      <c r="C225" s="274"/>
      <c r="D225" s="275"/>
      <c r="E225" s="277"/>
      <c r="F225" s="277"/>
      <c r="G225" s="277"/>
      <c r="H225" s="277"/>
      <c r="I225" s="277"/>
      <c r="J225" s="277"/>
      <c r="K225" s="277"/>
      <c r="L225" s="278"/>
      <c r="M225" s="279"/>
      <c r="N225" s="277"/>
      <c r="O225" s="277"/>
      <c r="P225" s="277"/>
    </row>
    <row r="226" ht="12.0" customHeight="1">
      <c r="A226" s="266"/>
      <c r="B226" s="280"/>
      <c r="C226" s="274"/>
      <c r="D226" s="275"/>
      <c r="E226" s="277"/>
      <c r="F226" s="277"/>
      <c r="G226" s="277"/>
      <c r="H226" s="277"/>
      <c r="I226" s="277"/>
      <c r="J226" s="277"/>
      <c r="K226" s="277"/>
      <c r="L226" s="278"/>
      <c r="M226" s="279"/>
      <c r="N226" s="277"/>
      <c r="O226" s="277"/>
      <c r="P226" s="277"/>
    </row>
    <row r="227" ht="12.0" customHeight="1">
      <c r="A227" s="266"/>
      <c r="B227" s="280"/>
      <c r="C227" s="274"/>
      <c r="D227" s="275"/>
      <c r="E227" s="277"/>
      <c r="F227" s="277"/>
      <c r="G227" s="277"/>
      <c r="H227" s="277"/>
      <c r="I227" s="277"/>
      <c r="J227" s="277"/>
      <c r="K227" s="277"/>
      <c r="L227" s="278"/>
      <c r="M227" s="279"/>
      <c r="N227" s="277"/>
      <c r="O227" s="277"/>
      <c r="P227" s="277"/>
    </row>
    <row r="228" ht="12.0" customHeight="1">
      <c r="A228" s="266"/>
      <c r="B228" s="280"/>
      <c r="C228" s="274"/>
      <c r="D228" s="275"/>
      <c r="E228" s="277"/>
      <c r="F228" s="277"/>
      <c r="G228" s="277"/>
      <c r="H228" s="277"/>
      <c r="I228" s="277"/>
      <c r="J228" s="277"/>
      <c r="K228" s="277"/>
      <c r="L228" s="278"/>
      <c r="M228" s="279"/>
      <c r="N228" s="277"/>
      <c r="O228" s="277"/>
      <c r="P228" s="277"/>
    </row>
    <row r="229" ht="12.0" customHeight="1">
      <c r="A229" s="266"/>
      <c r="B229" s="280"/>
      <c r="C229" s="274"/>
      <c r="D229" s="275"/>
      <c r="E229" s="277"/>
      <c r="F229" s="277"/>
      <c r="G229" s="277"/>
      <c r="H229" s="277"/>
      <c r="I229" s="277"/>
      <c r="J229" s="277"/>
      <c r="K229" s="277"/>
      <c r="L229" s="278"/>
      <c r="M229" s="279"/>
      <c r="N229" s="277"/>
      <c r="O229" s="277"/>
      <c r="P229" s="277"/>
    </row>
    <row r="230" ht="12.0" customHeight="1">
      <c r="A230" s="266"/>
      <c r="B230" s="280"/>
      <c r="C230" s="274"/>
      <c r="D230" s="275"/>
      <c r="E230" s="277"/>
      <c r="F230" s="277"/>
      <c r="G230" s="277"/>
      <c r="H230" s="277"/>
      <c r="I230" s="277"/>
      <c r="J230" s="277"/>
      <c r="K230" s="277"/>
      <c r="L230" s="278"/>
      <c r="M230" s="279"/>
      <c r="N230" s="277"/>
      <c r="O230" s="277"/>
      <c r="P230" s="277"/>
    </row>
    <row r="231" ht="12.0" customHeight="1">
      <c r="A231" s="266"/>
      <c r="B231" s="280"/>
      <c r="C231" s="274"/>
      <c r="D231" s="275"/>
      <c r="E231" s="277"/>
      <c r="F231" s="277"/>
      <c r="G231" s="277"/>
      <c r="H231" s="277"/>
      <c r="I231" s="277"/>
      <c r="J231" s="277"/>
      <c r="K231" s="277"/>
      <c r="L231" s="278"/>
      <c r="M231" s="279"/>
      <c r="N231" s="277"/>
      <c r="O231" s="277"/>
      <c r="P231" s="277"/>
    </row>
    <row r="232" ht="12.0" customHeight="1">
      <c r="A232" s="266"/>
      <c r="B232" s="280"/>
      <c r="C232" s="274"/>
      <c r="D232" s="275"/>
      <c r="E232" s="277"/>
      <c r="F232" s="277"/>
      <c r="G232" s="277"/>
      <c r="H232" s="277"/>
      <c r="I232" s="277"/>
      <c r="J232" s="277"/>
      <c r="K232" s="277"/>
      <c r="L232" s="278"/>
      <c r="M232" s="279"/>
      <c r="N232" s="277"/>
      <c r="O232" s="277"/>
      <c r="P232" s="277"/>
    </row>
    <row r="233" ht="12.0" customHeight="1">
      <c r="A233" s="266"/>
      <c r="B233" s="280"/>
      <c r="C233" s="274"/>
      <c r="D233" s="275"/>
      <c r="E233" s="277"/>
      <c r="F233" s="277"/>
      <c r="G233" s="277"/>
      <c r="H233" s="277"/>
      <c r="I233" s="277"/>
      <c r="J233" s="277"/>
      <c r="K233" s="277"/>
      <c r="L233" s="278"/>
      <c r="M233" s="279"/>
      <c r="N233" s="277"/>
      <c r="O233" s="277"/>
      <c r="P233" s="277"/>
    </row>
    <row r="234" ht="12.0" customHeight="1">
      <c r="A234" s="266"/>
      <c r="B234" s="280"/>
      <c r="C234" s="274"/>
      <c r="D234" s="275"/>
      <c r="E234" s="277"/>
      <c r="F234" s="277"/>
      <c r="G234" s="277"/>
      <c r="H234" s="277"/>
      <c r="I234" s="277"/>
      <c r="J234" s="277"/>
      <c r="K234" s="277"/>
      <c r="L234" s="278"/>
      <c r="M234" s="279"/>
      <c r="N234" s="277"/>
      <c r="O234" s="277"/>
      <c r="P234" s="277"/>
    </row>
    <row r="235" ht="12.0" customHeight="1">
      <c r="A235" s="266"/>
      <c r="B235" s="280"/>
      <c r="C235" s="274"/>
      <c r="D235" s="275"/>
      <c r="E235" s="277"/>
      <c r="F235" s="277"/>
      <c r="G235" s="277"/>
      <c r="H235" s="277"/>
      <c r="I235" s="277"/>
      <c r="J235" s="277"/>
      <c r="K235" s="277"/>
      <c r="L235" s="278"/>
      <c r="M235" s="279"/>
      <c r="N235" s="277"/>
      <c r="O235" s="277"/>
      <c r="P235" s="277"/>
    </row>
    <row r="236" ht="12.0" customHeight="1">
      <c r="A236" s="266"/>
      <c r="B236" s="280"/>
      <c r="C236" s="274"/>
      <c r="D236" s="275"/>
      <c r="E236" s="277"/>
      <c r="F236" s="277"/>
      <c r="G236" s="277"/>
      <c r="H236" s="277"/>
      <c r="I236" s="277"/>
      <c r="J236" s="277"/>
      <c r="K236" s="277"/>
      <c r="L236" s="278"/>
      <c r="M236" s="279"/>
      <c r="N236" s="277"/>
      <c r="O236" s="277"/>
      <c r="P236" s="277"/>
    </row>
    <row r="237" ht="15.75" customHeight="1">
      <c r="A237" s="281"/>
      <c r="B237" s="281"/>
      <c r="L237" s="282"/>
    </row>
    <row r="238" ht="15.75" customHeight="1">
      <c r="A238" s="281"/>
      <c r="B238" s="281"/>
      <c r="L238" s="282"/>
    </row>
    <row r="239" ht="15.75" customHeight="1">
      <c r="A239" s="281"/>
      <c r="B239" s="281"/>
      <c r="L239" s="282"/>
    </row>
    <row r="240" ht="15.75" customHeight="1">
      <c r="A240" s="281"/>
      <c r="B240" s="281"/>
      <c r="L240" s="282"/>
    </row>
    <row r="241" ht="15.75" customHeight="1">
      <c r="A241" s="281"/>
      <c r="B241" s="281"/>
      <c r="L241" s="282"/>
    </row>
    <row r="242" ht="15.75" customHeight="1">
      <c r="A242" s="281"/>
      <c r="B242" s="281"/>
      <c r="L242" s="282"/>
    </row>
    <row r="243" ht="15.75" customHeight="1">
      <c r="A243" s="281"/>
      <c r="B243" s="281"/>
      <c r="L243" s="282"/>
    </row>
    <row r="244" ht="15.75" customHeight="1">
      <c r="A244" s="281"/>
      <c r="B244" s="281"/>
      <c r="L244" s="282"/>
    </row>
    <row r="245" ht="15.75" customHeight="1">
      <c r="A245" s="281"/>
      <c r="B245" s="281"/>
      <c r="L245" s="282"/>
    </row>
    <row r="246" ht="15.75" customHeight="1">
      <c r="A246" s="281"/>
      <c r="B246" s="281"/>
      <c r="L246" s="282"/>
    </row>
    <row r="247" ht="15.75" customHeight="1">
      <c r="A247" s="281"/>
      <c r="B247" s="281"/>
      <c r="L247" s="282"/>
    </row>
    <row r="248" ht="15.75" customHeight="1">
      <c r="A248" s="281"/>
      <c r="B248" s="281"/>
      <c r="L248" s="282"/>
    </row>
    <row r="249" ht="15.75" customHeight="1">
      <c r="A249" s="281"/>
      <c r="B249" s="281"/>
      <c r="L249" s="282"/>
    </row>
    <row r="250" ht="15.75" customHeight="1">
      <c r="A250" s="281"/>
      <c r="B250" s="281"/>
      <c r="L250" s="282"/>
    </row>
    <row r="251" ht="15.75" customHeight="1">
      <c r="A251" s="281"/>
      <c r="B251" s="281"/>
      <c r="L251" s="282"/>
    </row>
    <row r="252" ht="15.75" customHeight="1">
      <c r="A252" s="281"/>
      <c r="B252" s="281"/>
      <c r="L252" s="282"/>
    </row>
    <row r="253" ht="15.75" customHeight="1">
      <c r="A253" s="281"/>
      <c r="B253" s="281"/>
      <c r="L253" s="282"/>
    </row>
    <row r="254" ht="15.75" customHeight="1">
      <c r="A254" s="281"/>
      <c r="B254" s="281"/>
      <c r="L254" s="282"/>
    </row>
    <row r="255" ht="15.75" customHeight="1">
      <c r="A255" s="281"/>
      <c r="B255" s="281"/>
      <c r="L255" s="282"/>
    </row>
    <row r="256" ht="15.75" customHeight="1">
      <c r="A256" s="281"/>
      <c r="B256" s="281"/>
      <c r="L256" s="282"/>
    </row>
    <row r="257" ht="15.75" customHeight="1">
      <c r="A257" s="281"/>
      <c r="B257" s="281"/>
      <c r="L257" s="282"/>
    </row>
    <row r="258" ht="15.75" customHeight="1">
      <c r="A258" s="281"/>
      <c r="B258" s="281"/>
      <c r="L258" s="282"/>
    </row>
    <row r="259" ht="15.75" customHeight="1">
      <c r="A259" s="281"/>
      <c r="B259" s="281"/>
      <c r="L259" s="282"/>
    </row>
    <row r="260" ht="15.75" customHeight="1">
      <c r="A260" s="281"/>
      <c r="B260" s="281"/>
      <c r="L260" s="282"/>
    </row>
    <row r="261" ht="15.75" customHeight="1">
      <c r="A261" s="281"/>
      <c r="B261" s="281"/>
      <c r="L261" s="282"/>
    </row>
    <row r="262" ht="15.75" customHeight="1">
      <c r="A262" s="281"/>
      <c r="B262" s="281"/>
      <c r="L262" s="282"/>
    </row>
    <row r="263" ht="15.75" customHeight="1">
      <c r="A263" s="281"/>
      <c r="B263" s="281"/>
      <c r="L263" s="282"/>
    </row>
    <row r="264" ht="15.75" customHeight="1">
      <c r="A264" s="281"/>
      <c r="B264" s="281"/>
      <c r="L264" s="282"/>
    </row>
    <row r="265" ht="15.75" customHeight="1">
      <c r="A265" s="281"/>
      <c r="B265" s="281"/>
      <c r="L265" s="282"/>
    </row>
    <row r="266" ht="15.75" customHeight="1">
      <c r="A266" s="281"/>
      <c r="B266" s="281"/>
      <c r="L266" s="282"/>
    </row>
    <row r="267" ht="15.75" customHeight="1">
      <c r="A267" s="281"/>
      <c r="B267" s="281"/>
      <c r="L267" s="282"/>
    </row>
    <row r="268" ht="15.75" customHeight="1">
      <c r="A268" s="281"/>
      <c r="B268" s="281"/>
      <c r="L268" s="282"/>
    </row>
    <row r="269" ht="15.75" customHeight="1">
      <c r="A269" s="281"/>
      <c r="B269" s="281"/>
      <c r="L269" s="282"/>
    </row>
    <row r="270" ht="15.75" customHeight="1">
      <c r="A270" s="281"/>
      <c r="B270" s="281"/>
      <c r="L270" s="282"/>
    </row>
    <row r="271" ht="15.75" customHeight="1">
      <c r="A271" s="281"/>
      <c r="B271" s="281"/>
      <c r="L271" s="282"/>
    </row>
    <row r="272" ht="15.75" customHeight="1">
      <c r="A272" s="281"/>
      <c r="B272" s="281"/>
      <c r="L272" s="282"/>
    </row>
    <row r="273" ht="15.75" customHeight="1">
      <c r="A273" s="281"/>
      <c r="B273" s="281"/>
      <c r="L273" s="282"/>
    </row>
    <row r="274" ht="15.75" customHeight="1">
      <c r="A274" s="281"/>
      <c r="B274" s="281"/>
      <c r="L274" s="282"/>
    </row>
    <row r="275" ht="15.75" customHeight="1">
      <c r="A275" s="281"/>
      <c r="B275" s="281"/>
      <c r="L275" s="282"/>
    </row>
    <row r="276" ht="15.75" customHeight="1">
      <c r="A276" s="281"/>
      <c r="B276" s="281"/>
      <c r="L276" s="282"/>
    </row>
    <row r="277" ht="15.75" customHeight="1">
      <c r="A277" s="281"/>
      <c r="B277" s="281"/>
      <c r="L277" s="282"/>
    </row>
    <row r="278" ht="15.75" customHeight="1">
      <c r="A278" s="281"/>
      <c r="B278" s="281"/>
      <c r="L278" s="282"/>
    </row>
    <row r="279" ht="15.75" customHeight="1">
      <c r="A279" s="281"/>
      <c r="B279" s="281"/>
      <c r="L279" s="282"/>
    </row>
    <row r="280" ht="15.75" customHeight="1">
      <c r="A280" s="281"/>
      <c r="B280" s="281"/>
      <c r="L280" s="282"/>
    </row>
    <row r="281" ht="15.75" customHeight="1">
      <c r="A281" s="281"/>
      <c r="B281" s="281"/>
      <c r="L281" s="282"/>
    </row>
    <row r="282" ht="15.75" customHeight="1">
      <c r="A282" s="281"/>
      <c r="B282" s="281"/>
      <c r="L282" s="282"/>
    </row>
    <row r="283" ht="15.75" customHeight="1">
      <c r="A283" s="281"/>
      <c r="B283" s="281"/>
      <c r="L283" s="282"/>
    </row>
    <row r="284" ht="15.75" customHeight="1">
      <c r="A284" s="281"/>
      <c r="B284" s="281"/>
      <c r="L284" s="282"/>
    </row>
    <row r="285" ht="15.75" customHeight="1">
      <c r="A285" s="281"/>
      <c r="B285" s="281"/>
      <c r="L285" s="282"/>
    </row>
    <row r="286" ht="15.75" customHeight="1">
      <c r="A286" s="281"/>
      <c r="B286" s="281"/>
      <c r="L286" s="282"/>
    </row>
    <row r="287" ht="15.75" customHeight="1">
      <c r="A287" s="281"/>
      <c r="B287" s="281"/>
      <c r="L287" s="282"/>
    </row>
    <row r="288" ht="15.75" customHeight="1">
      <c r="A288" s="281"/>
      <c r="B288" s="281"/>
      <c r="L288" s="282"/>
    </row>
    <row r="289" ht="15.75" customHeight="1">
      <c r="A289" s="281"/>
      <c r="B289" s="281"/>
      <c r="L289" s="282"/>
    </row>
    <row r="290" ht="15.75" customHeight="1">
      <c r="A290" s="281"/>
      <c r="B290" s="281"/>
      <c r="L290" s="282"/>
    </row>
    <row r="291" ht="15.75" customHeight="1">
      <c r="A291" s="281"/>
      <c r="B291" s="281"/>
      <c r="L291" s="282"/>
    </row>
    <row r="292" ht="15.75" customHeight="1">
      <c r="A292" s="281"/>
      <c r="B292" s="281"/>
      <c r="L292" s="282"/>
    </row>
    <row r="293" ht="15.75" customHeight="1">
      <c r="A293" s="281"/>
      <c r="B293" s="281"/>
      <c r="L293" s="282"/>
    </row>
    <row r="294" ht="15.75" customHeight="1">
      <c r="A294" s="281"/>
      <c r="B294" s="281"/>
      <c r="L294" s="282"/>
    </row>
    <row r="295" ht="15.75" customHeight="1">
      <c r="A295" s="281"/>
      <c r="B295" s="281"/>
      <c r="L295" s="282"/>
    </row>
    <row r="296" ht="15.75" customHeight="1">
      <c r="A296" s="281"/>
      <c r="B296" s="281"/>
      <c r="L296" s="282"/>
    </row>
    <row r="297" ht="15.75" customHeight="1">
      <c r="A297" s="281"/>
      <c r="B297" s="281"/>
      <c r="L297" s="282"/>
    </row>
    <row r="298" ht="15.75" customHeight="1">
      <c r="A298" s="281"/>
      <c r="B298" s="281"/>
      <c r="L298" s="282"/>
    </row>
    <row r="299" ht="15.75" customHeight="1">
      <c r="A299" s="281"/>
      <c r="B299" s="281"/>
      <c r="L299" s="282"/>
    </row>
    <row r="300" ht="15.75" customHeight="1">
      <c r="A300" s="281"/>
      <c r="B300" s="281"/>
      <c r="L300" s="282"/>
    </row>
    <row r="301" ht="15.75" customHeight="1">
      <c r="A301" s="281"/>
      <c r="B301" s="281"/>
      <c r="L301" s="282"/>
    </row>
    <row r="302" ht="15.75" customHeight="1">
      <c r="A302" s="281"/>
      <c r="B302" s="281"/>
      <c r="L302" s="282"/>
    </row>
    <row r="303" ht="15.75" customHeight="1">
      <c r="A303" s="281"/>
      <c r="B303" s="281"/>
      <c r="L303" s="282"/>
    </row>
    <row r="304" ht="15.75" customHeight="1">
      <c r="A304" s="281"/>
      <c r="B304" s="281"/>
      <c r="L304" s="282"/>
    </row>
    <row r="305" ht="15.75" customHeight="1">
      <c r="A305" s="281"/>
      <c r="B305" s="281"/>
      <c r="L305" s="282"/>
    </row>
    <row r="306" ht="15.75" customHeight="1">
      <c r="A306" s="281"/>
      <c r="B306" s="281"/>
      <c r="L306" s="282"/>
    </row>
    <row r="307" ht="15.75" customHeight="1">
      <c r="A307" s="281"/>
      <c r="B307" s="281"/>
      <c r="L307" s="282"/>
    </row>
    <row r="308" ht="15.75" customHeight="1">
      <c r="A308" s="281"/>
      <c r="B308" s="281"/>
      <c r="L308" s="282"/>
    </row>
    <row r="309" ht="15.75" customHeight="1">
      <c r="A309" s="281"/>
      <c r="B309" s="281"/>
      <c r="L309" s="282"/>
    </row>
    <row r="310" ht="15.75" customHeight="1">
      <c r="A310" s="281"/>
      <c r="B310" s="281"/>
      <c r="L310" s="282"/>
    </row>
    <row r="311" ht="15.75" customHeight="1">
      <c r="A311" s="281"/>
      <c r="B311" s="281"/>
      <c r="L311" s="282"/>
    </row>
    <row r="312" ht="15.75" customHeight="1">
      <c r="A312" s="281"/>
      <c r="B312" s="281"/>
      <c r="L312" s="282"/>
    </row>
    <row r="313" ht="15.75" customHeight="1">
      <c r="A313" s="281"/>
      <c r="B313" s="281"/>
      <c r="L313" s="282"/>
    </row>
    <row r="314" ht="15.75" customHeight="1">
      <c r="A314" s="281"/>
      <c r="B314" s="281"/>
      <c r="L314" s="282"/>
    </row>
    <row r="315" ht="15.75" customHeight="1">
      <c r="A315" s="281"/>
      <c r="B315" s="281"/>
      <c r="L315" s="282"/>
    </row>
    <row r="316" ht="15.75" customHeight="1">
      <c r="A316" s="281"/>
      <c r="B316" s="281"/>
      <c r="L316" s="282"/>
    </row>
    <row r="317" ht="15.75" customHeight="1">
      <c r="A317" s="281"/>
      <c r="B317" s="281"/>
      <c r="L317" s="282"/>
    </row>
    <row r="318" ht="15.75" customHeight="1">
      <c r="A318" s="281"/>
      <c r="B318" s="281"/>
      <c r="L318" s="282"/>
    </row>
    <row r="319" ht="15.75" customHeight="1">
      <c r="A319" s="281"/>
      <c r="B319" s="281"/>
      <c r="L319" s="282"/>
    </row>
    <row r="320" ht="15.75" customHeight="1">
      <c r="A320" s="281"/>
      <c r="B320" s="281"/>
      <c r="L320" s="282"/>
    </row>
    <row r="321" ht="15.75" customHeight="1">
      <c r="A321" s="281"/>
      <c r="B321" s="281"/>
      <c r="L321" s="282"/>
    </row>
    <row r="322" ht="15.75" customHeight="1">
      <c r="A322" s="281"/>
      <c r="B322" s="281"/>
      <c r="L322" s="282"/>
    </row>
    <row r="323" ht="15.75" customHeight="1">
      <c r="A323" s="281"/>
      <c r="B323" s="281"/>
      <c r="L323" s="282"/>
    </row>
    <row r="324" ht="15.75" customHeight="1">
      <c r="A324" s="281"/>
      <c r="B324" s="281"/>
      <c r="L324" s="282"/>
    </row>
    <row r="325" ht="15.75" customHeight="1">
      <c r="A325" s="281"/>
      <c r="B325" s="281"/>
      <c r="L325" s="282"/>
    </row>
    <row r="326" ht="15.75" customHeight="1">
      <c r="A326" s="281"/>
      <c r="B326" s="281"/>
      <c r="L326" s="282"/>
    </row>
    <row r="327" ht="15.75" customHeight="1">
      <c r="A327" s="281"/>
      <c r="B327" s="281"/>
      <c r="L327" s="282"/>
    </row>
    <row r="328" ht="15.75" customHeight="1">
      <c r="A328" s="281"/>
      <c r="B328" s="281"/>
      <c r="L328" s="282"/>
    </row>
    <row r="329" ht="15.75" customHeight="1">
      <c r="A329" s="281"/>
      <c r="B329" s="281"/>
      <c r="L329" s="282"/>
    </row>
    <row r="330" ht="15.75" customHeight="1">
      <c r="A330" s="281"/>
      <c r="B330" s="281"/>
      <c r="L330" s="282"/>
    </row>
    <row r="331" ht="15.75" customHeight="1">
      <c r="A331" s="281"/>
      <c r="B331" s="281"/>
      <c r="L331" s="282"/>
    </row>
    <row r="332" ht="15.75" customHeight="1">
      <c r="A332" s="281"/>
      <c r="B332" s="281"/>
      <c r="L332" s="282"/>
    </row>
    <row r="333" ht="15.75" customHeight="1">
      <c r="A333" s="281"/>
      <c r="B333" s="281"/>
      <c r="L333" s="282"/>
    </row>
    <row r="334" ht="15.75" customHeight="1">
      <c r="A334" s="281"/>
      <c r="B334" s="281"/>
      <c r="L334" s="282"/>
    </row>
    <row r="335" ht="15.75" customHeight="1">
      <c r="A335" s="281"/>
      <c r="B335" s="281"/>
      <c r="L335" s="282"/>
    </row>
    <row r="336" ht="15.75" customHeight="1">
      <c r="A336" s="281"/>
      <c r="B336" s="281"/>
      <c r="L336" s="282"/>
    </row>
    <row r="337" ht="15.75" customHeight="1">
      <c r="A337" s="281"/>
      <c r="B337" s="281"/>
      <c r="L337" s="282"/>
    </row>
    <row r="338" ht="15.75" customHeight="1">
      <c r="A338" s="281"/>
      <c r="B338" s="281"/>
      <c r="L338" s="282"/>
    </row>
    <row r="339" ht="15.75" customHeight="1">
      <c r="A339" s="281"/>
      <c r="B339" s="281"/>
      <c r="L339" s="282"/>
    </row>
    <row r="340" ht="15.75" customHeight="1">
      <c r="A340" s="281"/>
      <c r="B340" s="281"/>
      <c r="L340" s="282"/>
    </row>
    <row r="341" ht="15.75" customHeight="1">
      <c r="A341" s="281"/>
      <c r="B341" s="281"/>
      <c r="L341" s="282"/>
    </row>
    <row r="342" ht="15.75" customHeight="1">
      <c r="A342" s="281"/>
      <c r="B342" s="281"/>
      <c r="L342" s="282"/>
    </row>
    <row r="343" ht="15.75" customHeight="1">
      <c r="A343" s="281"/>
      <c r="B343" s="281"/>
      <c r="L343" s="282"/>
    </row>
    <row r="344" ht="15.75" customHeight="1">
      <c r="A344" s="281"/>
      <c r="B344" s="281"/>
      <c r="L344" s="282"/>
    </row>
    <row r="345" ht="15.75" customHeight="1">
      <c r="A345" s="281"/>
      <c r="B345" s="281"/>
      <c r="L345" s="282"/>
    </row>
    <row r="346" ht="15.75" customHeight="1">
      <c r="A346" s="281"/>
      <c r="B346" s="281"/>
      <c r="L346" s="282"/>
    </row>
    <row r="347" ht="15.75" customHeight="1">
      <c r="A347" s="281"/>
      <c r="B347" s="281"/>
      <c r="L347" s="282"/>
    </row>
    <row r="348" ht="15.75" customHeight="1">
      <c r="A348" s="281"/>
      <c r="B348" s="281"/>
      <c r="L348" s="282"/>
    </row>
    <row r="349" ht="15.75" customHeight="1">
      <c r="A349" s="281"/>
      <c r="B349" s="281"/>
      <c r="L349" s="282"/>
    </row>
    <row r="350" ht="15.75" customHeight="1">
      <c r="A350" s="281"/>
      <c r="B350" s="281"/>
      <c r="L350" s="282"/>
    </row>
    <row r="351" ht="15.75" customHeight="1">
      <c r="A351" s="281"/>
      <c r="B351" s="281"/>
      <c r="L351" s="282"/>
    </row>
    <row r="352" ht="15.75" customHeight="1">
      <c r="A352" s="281"/>
      <c r="B352" s="281"/>
      <c r="L352" s="282"/>
    </row>
    <row r="353" ht="15.75" customHeight="1">
      <c r="A353" s="281"/>
      <c r="B353" s="281"/>
      <c r="L353" s="282"/>
    </row>
    <row r="354" ht="15.75" customHeight="1">
      <c r="A354" s="281"/>
      <c r="B354" s="281"/>
      <c r="L354" s="282"/>
    </row>
    <row r="355" ht="15.75" customHeight="1">
      <c r="A355" s="281"/>
      <c r="B355" s="281"/>
      <c r="L355" s="282"/>
    </row>
    <row r="356" ht="15.75" customHeight="1">
      <c r="A356" s="281"/>
      <c r="B356" s="281"/>
      <c r="L356" s="282"/>
    </row>
    <row r="357" ht="15.75" customHeight="1">
      <c r="A357" s="281"/>
      <c r="B357" s="281"/>
      <c r="L357" s="282"/>
    </row>
    <row r="358" ht="15.75" customHeight="1">
      <c r="A358" s="281"/>
      <c r="B358" s="281"/>
      <c r="L358" s="282"/>
    </row>
    <row r="359" ht="15.75" customHeight="1">
      <c r="A359" s="281"/>
      <c r="B359" s="281"/>
      <c r="L359" s="282"/>
    </row>
    <row r="360" ht="15.75" customHeight="1">
      <c r="A360" s="281"/>
      <c r="B360" s="281"/>
      <c r="L360" s="282"/>
    </row>
    <row r="361" ht="15.75" customHeight="1">
      <c r="A361" s="281"/>
      <c r="B361" s="281"/>
      <c r="L361" s="282"/>
    </row>
    <row r="362" ht="15.75" customHeight="1">
      <c r="A362" s="281"/>
      <c r="B362" s="281"/>
      <c r="L362" s="282"/>
    </row>
    <row r="363" ht="15.75" customHeight="1">
      <c r="A363" s="281"/>
      <c r="B363" s="281"/>
      <c r="L363" s="282"/>
    </row>
    <row r="364" ht="15.75" customHeight="1">
      <c r="A364" s="281"/>
      <c r="B364" s="281"/>
      <c r="L364" s="282"/>
    </row>
    <row r="365" ht="15.75" customHeight="1">
      <c r="A365" s="281"/>
      <c r="B365" s="281"/>
      <c r="L365" s="282"/>
    </row>
    <row r="366" ht="15.75" customHeight="1">
      <c r="A366" s="281"/>
      <c r="B366" s="281"/>
      <c r="L366" s="282"/>
    </row>
    <row r="367" ht="15.75" customHeight="1">
      <c r="A367" s="281"/>
      <c r="B367" s="281"/>
      <c r="L367" s="282"/>
    </row>
    <row r="368" ht="15.75" customHeight="1">
      <c r="A368" s="281"/>
      <c r="B368" s="281"/>
      <c r="L368" s="282"/>
    </row>
    <row r="369" ht="15.75" customHeight="1">
      <c r="A369" s="281"/>
      <c r="B369" s="281"/>
      <c r="L369" s="282"/>
    </row>
    <row r="370" ht="15.75" customHeight="1">
      <c r="A370" s="281"/>
      <c r="B370" s="281"/>
      <c r="L370" s="282"/>
    </row>
    <row r="371" ht="15.75" customHeight="1">
      <c r="A371" s="281"/>
      <c r="B371" s="281"/>
      <c r="L371" s="282"/>
    </row>
    <row r="372" ht="15.75" customHeight="1">
      <c r="A372" s="281"/>
      <c r="B372" s="281"/>
      <c r="L372" s="282"/>
    </row>
    <row r="373" ht="15.75" customHeight="1">
      <c r="A373" s="281"/>
      <c r="B373" s="281"/>
      <c r="L373" s="282"/>
    </row>
    <row r="374" ht="15.75" customHeight="1">
      <c r="A374" s="281"/>
      <c r="B374" s="281"/>
      <c r="L374" s="282"/>
    </row>
    <row r="375" ht="15.75" customHeight="1">
      <c r="A375" s="281"/>
      <c r="B375" s="281"/>
      <c r="L375" s="282"/>
    </row>
    <row r="376" ht="15.75" customHeight="1">
      <c r="A376" s="281"/>
      <c r="B376" s="281"/>
      <c r="L376" s="282"/>
    </row>
    <row r="377" ht="15.75" customHeight="1">
      <c r="A377" s="281"/>
      <c r="B377" s="281"/>
      <c r="L377" s="282"/>
    </row>
    <row r="378" ht="15.75" customHeight="1">
      <c r="A378" s="281"/>
      <c r="B378" s="281"/>
      <c r="L378" s="282"/>
    </row>
    <row r="379" ht="15.75" customHeight="1">
      <c r="A379" s="281"/>
      <c r="B379" s="281"/>
      <c r="L379" s="282"/>
    </row>
    <row r="380" ht="15.75" customHeight="1">
      <c r="A380" s="281"/>
      <c r="B380" s="281"/>
      <c r="L380" s="282"/>
    </row>
    <row r="381" ht="15.75" customHeight="1">
      <c r="A381" s="281"/>
      <c r="B381" s="281"/>
      <c r="L381" s="282"/>
    </row>
    <row r="382" ht="15.75" customHeight="1">
      <c r="A382" s="281"/>
      <c r="B382" s="281"/>
      <c r="L382" s="282"/>
    </row>
    <row r="383" ht="15.75" customHeight="1">
      <c r="A383" s="281"/>
      <c r="B383" s="281"/>
      <c r="L383" s="282"/>
    </row>
    <row r="384" ht="15.75" customHeight="1">
      <c r="A384" s="281"/>
      <c r="B384" s="281"/>
      <c r="L384" s="282"/>
    </row>
    <row r="385" ht="15.75" customHeight="1">
      <c r="A385" s="281"/>
      <c r="B385" s="281"/>
      <c r="L385" s="282"/>
    </row>
    <row r="386" ht="15.75" customHeight="1">
      <c r="A386" s="281"/>
      <c r="B386" s="281"/>
      <c r="L386" s="282"/>
    </row>
    <row r="387" ht="15.75" customHeight="1">
      <c r="A387" s="281"/>
      <c r="B387" s="281"/>
      <c r="L387" s="282"/>
    </row>
    <row r="388" ht="15.75" customHeight="1">
      <c r="A388" s="281"/>
      <c r="B388" s="281"/>
      <c r="L388" s="282"/>
    </row>
    <row r="389" ht="15.75" customHeight="1">
      <c r="A389" s="281"/>
      <c r="B389" s="281"/>
      <c r="L389" s="282"/>
    </row>
    <row r="390" ht="15.75" customHeight="1">
      <c r="A390" s="281"/>
      <c r="B390" s="281"/>
      <c r="L390" s="282"/>
    </row>
    <row r="391" ht="15.75" customHeight="1">
      <c r="A391" s="281"/>
      <c r="B391" s="281"/>
      <c r="L391" s="282"/>
    </row>
    <row r="392" ht="15.75" customHeight="1">
      <c r="A392" s="281"/>
      <c r="B392" s="281"/>
      <c r="L392" s="282"/>
    </row>
    <row r="393" ht="15.75" customHeight="1">
      <c r="A393" s="281"/>
      <c r="B393" s="281"/>
      <c r="L393" s="282"/>
    </row>
    <row r="394" ht="15.75" customHeight="1">
      <c r="A394" s="281"/>
      <c r="B394" s="281"/>
      <c r="L394" s="282"/>
    </row>
    <row r="395" ht="15.75" customHeight="1">
      <c r="A395" s="281"/>
      <c r="B395" s="281"/>
      <c r="L395" s="282"/>
    </row>
    <row r="396" ht="15.75" customHeight="1">
      <c r="A396" s="281"/>
      <c r="B396" s="281"/>
      <c r="L396" s="282"/>
    </row>
    <row r="397" ht="15.75" customHeight="1">
      <c r="A397" s="281"/>
      <c r="B397" s="281"/>
      <c r="L397" s="282"/>
    </row>
    <row r="398" ht="15.75" customHeight="1">
      <c r="A398" s="281"/>
      <c r="B398" s="281"/>
      <c r="L398" s="282"/>
    </row>
    <row r="399" ht="15.75" customHeight="1">
      <c r="A399" s="281"/>
      <c r="B399" s="281"/>
      <c r="L399" s="282"/>
    </row>
    <row r="400" ht="15.75" customHeight="1">
      <c r="A400" s="281"/>
      <c r="B400" s="281"/>
      <c r="L400" s="282"/>
    </row>
    <row r="401" ht="15.75" customHeight="1">
      <c r="A401" s="281"/>
      <c r="B401" s="281"/>
      <c r="L401" s="282"/>
    </row>
    <row r="402" ht="15.75" customHeight="1">
      <c r="A402" s="281"/>
      <c r="B402" s="281"/>
      <c r="L402" s="282"/>
    </row>
    <row r="403" ht="15.75" customHeight="1">
      <c r="A403" s="281"/>
      <c r="B403" s="281"/>
      <c r="L403" s="282"/>
    </row>
    <row r="404" ht="15.75" customHeight="1">
      <c r="A404" s="281"/>
      <c r="B404" s="281"/>
      <c r="L404" s="282"/>
    </row>
    <row r="405" ht="15.75" customHeight="1">
      <c r="A405" s="281"/>
      <c r="B405" s="281"/>
      <c r="L405" s="282"/>
    </row>
    <row r="406" ht="15.75" customHeight="1">
      <c r="A406" s="281"/>
      <c r="B406" s="281"/>
      <c r="L406" s="282"/>
    </row>
    <row r="407" ht="15.75" customHeight="1">
      <c r="A407" s="281"/>
      <c r="B407" s="281"/>
      <c r="L407" s="282"/>
    </row>
    <row r="408" ht="15.75" customHeight="1">
      <c r="A408" s="281"/>
      <c r="B408" s="281"/>
      <c r="L408" s="282"/>
    </row>
    <row r="409" ht="15.75" customHeight="1">
      <c r="A409" s="281"/>
      <c r="B409" s="281"/>
      <c r="L409" s="282"/>
    </row>
    <row r="410" ht="15.75" customHeight="1">
      <c r="A410" s="281"/>
      <c r="B410" s="281"/>
      <c r="L410" s="282"/>
    </row>
    <row r="411" ht="15.75" customHeight="1">
      <c r="A411" s="281"/>
      <c r="B411" s="281"/>
      <c r="L411" s="282"/>
    </row>
    <row r="412" ht="15.75" customHeight="1">
      <c r="A412" s="281"/>
      <c r="B412" s="281"/>
      <c r="L412" s="282"/>
    </row>
    <row r="413" ht="15.75" customHeight="1">
      <c r="A413" s="281"/>
      <c r="B413" s="281"/>
      <c r="L413" s="282"/>
    </row>
    <row r="414" ht="15.75" customHeight="1">
      <c r="A414" s="281"/>
      <c r="B414" s="281"/>
      <c r="L414" s="282"/>
    </row>
    <row r="415" ht="15.75" customHeight="1">
      <c r="A415" s="281"/>
      <c r="B415" s="281"/>
      <c r="L415" s="282"/>
    </row>
    <row r="416" ht="15.75" customHeight="1">
      <c r="A416" s="281"/>
      <c r="B416" s="281"/>
      <c r="L416" s="282"/>
    </row>
    <row r="417" ht="15.75" customHeight="1">
      <c r="A417" s="281"/>
      <c r="B417" s="281"/>
      <c r="L417" s="282"/>
    </row>
    <row r="418" ht="15.75" customHeight="1">
      <c r="A418" s="281"/>
      <c r="B418" s="281"/>
      <c r="L418" s="282"/>
    </row>
    <row r="419" ht="15.75" customHeight="1">
      <c r="A419" s="281"/>
      <c r="B419" s="281"/>
      <c r="L419" s="282"/>
    </row>
    <row r="420" ht="15.75" customHeight="1">
      <c r="A420" s="281"/>
      <c r="B420" s="281"/>
      <c r="L420" s="282"/>
    </row>
    <row r="421" ht="15.75" customHeight="1">
      <c r="A421" s="281"/>
      <c r="B421" s="281"/>
      <c r="L421" s="282"/>
    </row>
    <row r="422" ht="15.75" customHeight="1">
      <c r="A422" s="281"/>
      <c r="B422" s="281"/>
      <c r="L422" s="282"/>
    </row>
    <row r="423" ht="15.75" customHeight="1">
      <c r="A423" s="281"/>
      <c r="B423" s="281"/>
      <c r="L423" s="282"/>
    </row>
    <row r="424" ht="15.75" customHeight="1">
      <c r="A424" s="281"/>
      <c r="B424" s="281"/>
      <c r="L424" s="282"/>
    </row>
    <row r="425" ht="15.75" customHeight="1">
      <c r="A425" s="281"/>
      <c r="B425" s="281"/>
      <c r="L425" s="282"/>
    </row>
    <row r="426" ht="15.75" customHeight="1">
      <c r="A426" s="281"/>
      <c r="B426" s="281"/>
      <c r="L426" s="282"/>
    </row>
    <row r="427" ht="15.75" customHeight="1">
      <c r="A427" s="281"/>
      <c r="B427" s="281"/>
      <c r="L427" s="282"/>
    </row>
    <row r="428" ht="15.75" customHeight="1">
      <c r="A428" s="281"/>
      <c r="B428" s="281"/>
      <c r="L428" s="282"/>
    </row>
    <row r="429" ht="15.75" customHeight="1">
      <c r="A429" s="281"/>
      <c r="B429" s="281"/>
      <c r="L429" s="282"/>
    </row>
    <row r="430" ht="15.75" customHeight="1">
      <c r="A430" s="281"/>
      <c r="B430" s="281"/>
      <c r="L430" s="282"/>
    </row>
    <row r="431" ht="15.75" customHeight="1">
      <c r="A431" s="281"/>
      <c r="B431" s="281"/>
      <c r="L431" s="282"/>
    </row>
    <row r="432" ht="15.75" customHeight="1">
      <c r="A432" s="281"/>
      <c r="B432" s="281"/>
      <c r="L432" s="282"/>
    </row>
    <row r="433" ht="15.75" customHeight="1">
      <c r="A433" s="281"/>
      <c r="B433" s="281"/>
      <c r="L433" s="282"/>
    </row>
    <row r="434" ht="15.75" customHeight="1">
      <c r="A434" s="281"/>
      <c r="B434" s="281"/>
      <c r="L434" s="282"/>
    </row>
    <row r="435" ht="15.75" customHeight="1">
      <c r="A435" s="281"/>
      <c r="B435" s="281"/>
      <c r="L435" s="282"/>
    </row>
    <row r="436" ht="15.75" customHeight="1">
      <c r="A436" s="281"/>
      <c r="B436" s="281"/>
      <c r="L436" s="282"/>
    </row>
    <row r="437" ht="15.75" customHeight="1">
      <c r="A437" s="281"/>
      <c r="B437" s="281"/>
      <c r="L437" s="282"/>
    </row>
    <row r="438" ht="15.75" customHeight="1">
      <c r="A438" s="281"/>
      <c r="B438" s="281"/>
      <c r="L438" s="282"/>
    </row>
    <row r="439" ht="15.75" customHeight="1">
      <c r="A439" s="281"/>
      <c r="B439" s="281"/>
      <c r="L439" s="282"/>
    </row>
    <row r="440" ht="15.75" customHeight="1">
      <c r="A440" s="281"/>
      <c r="B440" s="281"/>
      <c r="L440" s="282"/>
    </row>
    <row r="441" ht="15.75" customHeight="1">
      <c r="A441" s="281"/>
      <c r="B441" s="281"/>
      <c r="L441" s="282"/>
    </row>
    <row r="442" ht="15.75" customHeight="1">
      <c r="A442" s="281"/>
      <c r="B442" s="281"/>
      <c r="L442" s="282"/>
    </row>
    <row r="443" ht="15.75" customHeight="1">
      <c r="A443" s="281"/>
      <c r="B443" s="281"/>
      <c r="L443" s="282"/>
    </row>
    <row r="444" ht="15.75" customHeight="1">
      <c r="A444" s="281"/>
      <c r="B444" s="281"/>
      <c r="L444" s="282"/>
    </row>
    <row r="445" ht="15.75" customHeight="1">
      <c r="A445" s="281"/>
      <c r="B445" s="281"/>
      <c r="L445" s="282"/>
    </row>
    <row r="446" ht="15.75" customHeight="1">
      <c r="A446" s="281"/>
      <c r="B446" s="281"/>
      <c r="L446" s="282"/>
    </row>
    <row r="447" ht="15.75" customHeight="1">
      <c r="A447" s="281"/>
      <c r="B447" s="281"/>
      <c r="L447" s="282"/>
    </row>
    <row r="448" ht="15.75" customHeight="1">
      <c r="A448" s="281"/>
      <c r="B448" s="281"/>
      <c r="L448" s="282"/>
    </row>
    <row r="449" ht="15.75" customHeight="1">
      <c r="A449" s="281"/>
      <c r="B449" s="281"/>
      <c r="L449" s="282"/>
    </row>
    <row r="450" ht="15.75" customHeight="1">
      <c r="A450" s="281"/>
      <c r="B450" s="281"/>
      <c r="L450" s="282"/>
    </row>
    <row r="451" ht="15.75" customHeight="1">
      <c r="A451" s="281"/>
      <c r="B451" s="281"/>
      <c r="L451" s="282"/>
    </row>
    <row r="452" ht="15.75" customHeight="1">
      <c r="A452" s="281"/>
      <c r="B452" s="281"/>
      <c r="L452" s="282"/>
    </row>
    <row r="453" ht="15.75" customHeight="1">
      <c r="A453" s="281"/>
      <c r="B453" s="281"/>
      <c r="L453" s="282"/>
    </row>
    <row r="454" ht="15.75" customHeight="1">
      <c r="A454" s="281"/>
      <c r="B454" s="281"/>
      <c r="L454" s="282"/>
    </row>
    <row r="455" ht="15.75" customHeight="1">
      <c r="A455" s="281"/>
      <c r="B455" s="281"/>
      <c r="L455" s="282"/>
    </row>
    <row r="456" ht="15.75" customHeight="1">
      <c r="A456" s="281"/>
      <c r="B456" s="281"/>
      <c r="L456" s="282"/>
    </row>
    <row r="457" ht="15.75" customHeight="1">
      <c r="A457" s="281"/>
      <c r="B457" s="281"/>
      <c r="L457" s="282"/>
    </row>
    <row r="458" ht="15.75" customHeight="1">
      <c r="A458" s="281"/>
      <c r="B458" s="281"/>
      <c r="L458" s="282"/>
    </row>
    <row r="459" ht="15.75" customHeight="1">
      <c r="A459" s="281"/>
      <c r="B459" s="281"/>
      <c r="L459" s="282"/>
    </row>
    <row r="460" ht="15.75" customHeight="1">
      <c r="A460" s="281"/>
      <c r="B460" s="281"/>
      <c r="L460" s="282"/>
    </row>
    <row r="461" ht="15.75" customHeight="1">
      <c r="A461" s="281"/>
      <c r="B461" s="281"/>
      <c r="L461" s="282"/>
    </row>
    <row r="462" ht="15.75" customHeight="1">
      <c r="A462" s="281"/>
      <c r="B462" s="281"/>
      <c r="L462" s="282"/>
    </row>
    <row r="463" ht="15.75" customHeight="1">
      <c r="A463" s="281"/>
      <c r="B463" s="281"/>
      <c r="L463" s="282"/>
    </row>
    <row r="464" ht="15.75" customHeight="1">
      <c r="A464" s="281"/>
      <c r="B464" s="281"/>
      <c r="L464" s="282"/>
    </row>
    <row r="465" ht="15.75" customHeight="1">
      <c r="A465" s="281"/>
      <c r="B465" s="281"/>
      <c r="L465" s="282"/>
    </row>
    <row r="466" ht="15.75" customHeight="1">
      <c r="A466" s="281"/>
      <c r="B466" s="281"/>
      <c r="L466" s="282"/>
    </row>
    <row r="467" ht="15.75" customHeight="1">
      <c r="A467" s="281"/>
      <c r="B467" s="281"/>
      <c r="L467" s="282"/>
    </row>
    <row r="468" ht="15.75" customHeight="1">
      <c r="A468" s="281"/>
      <c r="B468" s="281"/>
      <c r="L468" s="282"/>
    </row>
    <row r="469" ht="15.75" customHeight="1">
      <c r="A469" s="281"/>
      <c r="B469" s="281"/>
      <c r="L469" s="282"/>
    </row>
    <row r="470" ht="15.75" customHeight="1">
      <c r="A470" s="281"/>
      <c r="B470" s="281"/>
      <c r="L470" s="282"/>
    </row>
    <row r="471" ht="15.75" customHeight="1">
      <c r="A471" s="281"/>
      <c r="B471" s="281"/>
      <c r="L471" s="282"/>
    </row>
    <row r="472" ht="15.75" customHeight="1">
      <c r="A472" s="281"/>
      <c r="B472" s="281"/>
      <c r="L472" s="282"/>
    </row>
    <row r="473" ht="15.75" customHeight="1">
      <c r="A473" s="281"/>
      <c r="B473" s="281"/>
      <c r="L473" s="282"/>
    </row>
    <row r="474" ht="15.75" customHeight="1">
      <c r="A474" s="281"/>
      <c r="B474" s="281"/>
      <c r="L474" s="282"/>
    </row>
    <row r="475" ht="15.75" customHeight="1">
      <c r="A475" s="281"/>
      <c r="B475" s="281"/>
      <c r="L475" s="282"/>
    </row>
    <row r="476" ht="15.75" customHeight="1">
      <c r="A476" s="281"/>
      <c r="B476" s="281"/>
      <c r="L476" s="282"/>
    </row>
    <row r="477" ht="15.75" customHeight="1">
      <c r="A477" s="281"/>
      <c r="B477" s="281"/>
      <c r="L477" s="282"/>
    </row>
    <row r="478" ht="15.75" customHeight="1">
      <c r="A478" s="281"/>
      <c r="B478" s="281"/>
      <c r="L478" s="282"/>
    </row>
    <row r="479" ht="15.75" customHeight="1">
      <c r="A479" s="281"/>
      <c r="B479" s="281"/>
      <c r="L479" s="282"/>
    </row>
    <row r="480" ht="15.75" customHeight="1">
      <c r="A480" s="281"/>
      <c r="B480" s="281"/>
      <c r="L480" s="282"/>
    </row>
    <row r="481" ht="15.75" customHeight="1">
      <c r="A481" s="281"/>
      <c r="B481" s="281"/>
      <c r="L481" s="282"/>
    </row>
    <row r="482" ht="15.75" customHeight="1">
      <c r="A482" s="281"/>
      <c r="B482" s="281"/>
      <c r="L482" s="282"/>
    </row>
    <row r="483" ht="15.75" customHeight="1">
      <c r="A483" s="281"/>
      <c r="B483" s="281"/>
      <c r="L483" s="282"/>
    </row>
    <row r="484" ht="15.75" customHeight="1">
      <c r="A484" s="281"/>
      <c r="B484" s="281"/>
      <c r="L484" s="282"/>
    </row>
    <row r="485" ht="15.75" customHeight="1">
      <c r="A485" s="281"/>
      <c r="B485" s="281"/>
      <c r="L485" s="282"/>
    </row>
    <row r="486" ht="15.75" customHeight="1">
      <c r="A486" s="281"/>
      <c r="B486" s="281"/>
      <c r="L486" s="282"/>
    </row>
    <row r="487" ht="15.75" customHeight="1">
      <c r="A487" s="281"/>
      <c r="B487" s="281"/>
      <c r="L487" s="282"/>
    </row>
    <row r="488" ht="15.75" customHeight="1">
      <c r="A488" s="281"/>
      <c r="B488" s="281"/>
      <c r="L488" s="282"/>
    </row>
    <row r="489" ht="15.75" customHeight="1">
      <c r="A489" s="281"/>
      <c r="B489" s="281"/>
      <c r="L489" s="282"/>
    </row>
    <row r="490" ht="15.75" customHeight="1">
      <c r="A490" s="281"/>
      <c r="B490" s="281"/>
      <c r="L490" s="282"/>
    </row>
    <row r="491" ht="15.75" customHeight="1">
      <c r="A491" s="281"/>
      <c r="B491" s="281"/>
      <c r="L491" s="282"/>
    </row>
    <row r="492" ht="15.75" customHeight="1">
      <c r="A492" s="281"/>
      <c r="B492" s="281"/>
      <c r="L492" s="282"/>
    </row>
    <row r="493" ht="15.75" customHeight="1">
      <c r="A493" s="281"/>
      <c r="B493" s="281"/>
      <c r="L493" s="282"/>
    </row>
    <row r="494" ht="15.75" customHeight="1">
      <c r="A494" s="281"/>
      <c r="B494" s="281"/>
      <c r="L494" s="282"/>
    </row>
    <row r="495" ht="15.75" customHeight="1">
      <c r="A495" s="281"/>
      <c r="B495" s="281"/>
      <c r="L495" s="282"/>
    </row>
    <row r="496" ht="15.75" customHeight="1">
      <c r="A496" s="281"/>
      <c r="B496" s="281"/>
      <c r="L496" s="282"/>
    </row>
    <row r="497" ht="15.75" customHeight="1">
      <c r="A497" s="281"/>
      <c r="B497" s="281"/>
      <c r="L497" s="282"/>
    </row>
    <row r="498" ht="15.75" customHeight="1">
      <c r="A498" s="281"/>
      <c r="B498" s="281"/>
      <c r="L498" s="282"/>
    </row>
    <row r="499" ht="15.75" customHeight="1">
      <c r="A499" s="281"/>
      <c r="B499" s="281"/>
      <c r="L499" s="282"/>
    </row>
    <row r="500" ht="15.75" customHeight="1">
      <c r="A500" s="281"/>
      <c r="B500" s="281"/>
      <c r="L500" s="282"/>
    </row>
    <row r="501" ht="15.75" customHeight="1">
      <c r="A501" s="281"/>
      <c r="B501" s="281"/>
      <c r="L501" s="282"/>
    </row>
    <row r="502" ht="15.75" customHeight="1">
      <c r="A502" s="281"/>
      <c r="B502" s="281"/>
      <c r="L502" s="282"/>
    </row>
    <row r="503" ht="15.75" customHeight="1">
      <c r="A503" s="281"/>
      <c r="B503" s="281"/>
      <c r="L503" s="282"/>
    </row>
    <row r="504" ht="15.75" customHeight="1">
      <c r="A504" s="281"/>
      <c r="B504" s="281"/>
      <c r="L504" s="282"/>
    </row>
    <row r="505" ht="15.75" customHeight="1">
      <c r="A505" s="281"/>
      <c r="B505" s="281"/>
      <c r="L505" s="282"/>
    </row>
    <row r="506" ht="15.75" customHeight="1">
      <c r="A506" s="281"/>
      <c r="B506" s="281"/>
      <c r="L506" s="282"/>
    </row>
    <row r="507" ht="15.75" customHeight="1">
      <c r="A507" s="281"/>
      <c r="B507" s="281"/>
      <c r="L507" s="282"/>
    </row>
    <row r="508" ht="15.75" customHeight="1">
      <c r="A508" s="281"/>
      <c r="B508" s="281"/>
      <c r="L508" s="282"/>
    </row>
    <row r="509" ht="15.75" customHeight="1">
      <c r="A509" s="281"/>
      <c r="B509" s="281"/>
      <c r="L509" s="282"/>
    </row>
    <row r="510" ht="15.75" customHeight="1">
      <c r="A510" s="281"/>
      <c r="B510" s="281"/>
      <c r="L510" s="282"/>
    </row>
    <row r="511" ht="15.75" customHeight="1">
      <c r="A511" s="281"/>
      <c r="B511" s="281"/>
      <c r="L511" s="282"/>
    </row>
    <row r="512" ht="15.75" customHeight="1">
      <c r="A512" s="281"/>
      <c r="B512" s="281"/>
      <c r="L512" s="282"/>
    </row>
    <row r="513" ht="15.75" customHeight="1">
      <c r="A513" s="281"/>
      <c r="B513" s="281"/>
      <c r="L513" s="282"/>
    </row>
    <row r="514" ht="15.75" customHeight="1">
      <c r="A514" s="281"/>
      <c r="B514" s="281"/>
      <c r="L514" s="282"/>
    </row>
    <row r="515" ht="15.75" customHeight="1">
      <c r="A515" s="281"/>
      <c r="B515" s="281"/>
      <c r="L515" s="282"/>
    </row>
    <row r="516" ht="15.75" customHeight="1">
      <c r="A516" s="281"/>
      <c r="B516" s="281"/>
      <c r="L516" s="282"/>
    </row>
    <row r="517" ht="15.75" customHeight="1">
      <c r="A517" s="281"/>
      <c r="B517" s="281"/>
      <c r="L517" s="282"/>
    </row>
    <row r="518" ht="15.75" customHeight="1">
      <c r="A518" s="281"/>
      <c r="B518" s="281"/>
      <c r="L518" s="282"/>
    </row>
    <row r="519" ht="15.75" customHeight="1">
      <c r="A519" s="281"/>
      <c r="B519" s="281"/>
      <c r="L519" s="282"/>
    </row>
    <row r="520" ht="15.75" customHeight="1">
      <c r="A520" s="281"/>
      <c r="B520" s="281"/>
      <c r="L520" s="282"/>
    </row>
    <row r="521" ht="15.75" customHeight="1">
      <c r="A521" s="281"/>
      <c r="B521" s="281"/>
      <c r="L521" s="282"/>
    </row>
    <row r="522" ht="15.75" customHeight="1">
      <c r="A522" s="281"/>
      <c r="B522" s="281"/>
      <c r="L522" s="282"/>
    </row>
    <row r="523" ht="15.75" customHeight="1">
      <c r="A523" s="281"/>
      <c r="B523" s="281"/>
      <c r="L523" s="282"/>
    </row>
    <row r="524" ht="15.75" customHeight="1">
      <c r="A524" s="281"/>
      <c r="B524" s="281"/>
      <c r="L524" s="282"/>
    </row>
    <row r="525" ht="15.75" customHeight="1">
      <c r="A525" s="281"/>
      <c r="B525" s="281"/>
      <c r="L525" s="282"/>
    </row>
    <row r="526" ht="15.75" customHeight="1">
      <c r="A526" s="281"/>
      <c r="B526" s="281"/>
      <c r="L526" s="282"/>
    </row>
    <row r="527" ht="15.75" customHeight="1">
      <c r="A527" s="281"/>
      <c r="B527" s="281"/>
      <c r="L527" s="282"/>
    </row>
    <row r="528" ht="15.75" customHeight="1">
      <c r="A528" s="281"/>
      <c r="B528" s="281"/>
      <c r="L528" s="282"/>
    </row>
    <row r="529" ht="15.75" customHeight="1">
      <c r="A529" s="281"/>
      <c r="B529" s="281"/>
      <c r="L529" s="282"/>
    </row>
    <row r="530" ht="15.75" customHeight="1">
      <c r="A530" s="281"/>
      <c r="B530" s="281"/>
      <c r="L530" s="282"/>
    </row>
    <row r="531" ht="15.75" customHeight="1">
      <c r="A531" s="281"/>
      <c r="B531" s="281"/>
      <c r="L531" s="282"/>
    </row>
    <row r="532" ht="15.75" customHeight="1">
      <c r="A532" s="281"/>
      <c r="B532" s="281"/>
      <c r="L532" s="282"/>
    </row>
    <row r="533" ht="15.75" customHeight="1">
      <c r="A533" s="281"/>
      <c r="B533" s="281"/>
      <c r="L533" s="282"/>
    </row>
    <row r="534" ht="15.75" customHeight="1">
      <c r="A534" s="281"/>
      <c r="B534" s="281"/>
      <c r="L534" s="282"/>
    </row>
    <row r="535" ht="15.75" customHeight="1">
      <c r="A535" s="281"/>
      <c r="B535" s="281"/>
      <c r="L535" s="282"/>
    </row>
    <row r="536" ht="15.75" customHeight="1">
      <c r="A536" s="281"/>
      <c r="B536" s="281"/>
      <c r="L536" s="282"/>
    </row>
    <row r="537" ht="15.75" customHeight="1">
      <c r="A537" s="281"/>
      <c r="B537" s="281"/>
      <c r="L537" s="282"/>
    </row>
    <row r="538" ht="15.75" customHeight="1">
      <c r="A538" s="281"/>
      <c r="B538" s="281"/>
      <c r="L538" s="282"/>
    </row>
    <row r="539" ht="15.75" customHeight="1">
      <c r="A539" s="281"/>
      <c r="B539" s="281"/>
      <c r="L539" s="282"/>
    </row>
    <row r="540" ht="15.75" customHeight="1">
      <c r="A540" s="281"/>
      <c r="B540" s="281"/>
      <c r="L540" s="282"/>
    </row>
    <row r="541" ht="15.75" customHeight="1">
      <c r="A541" s="281"/>
      <c r="B541" s="281"/>
      <c r="L541" s="282"/>
    </row>
    <row r="542" ht="15.75" customHeight="1">
      <c r="A542" s="281"/>
      <c r="B542" s="281"/>
      <c r="L542" s="282"/>
    </row>
    <row r="543" ht="15.75" customHeight="1">
      <c r="A543" s="281"/>
      <c r="B543" s="281"/>
      <c r="L543" s="282"/>
    </row>
    <row r="544" ht="15.75" customHeight="1">
      <c r="A544" s="281"/>
      <c r="B544" s="281"/>
      <c r="L544" s="282"/>
    </row>
    <row r="545" ht="15.75" customHeight="1">
      <c r="A545" s="281"/>
      <c r="B545" s="281"/>
      <c r="L545" s="282"/>
    </row>
    <row r="546" ht="15.75" customHeight="1">
      <c r="A546" s="281"/>
      <c r="B546" s="281"/>
      <c r="L546" s="282"/>
    </row>
    <row r="547" ht="15.75" customHeight="1">
      <c r="A547" s="281"/>
      <c r="B547" s="281"/>
      <c r="L547" s="282"/>
    </row>
    <row r="548" ht="15.75" customHeight="1">
      <c r="A548" s="281"/>
      <c r="B548" s="281"/>
      <c r="L548" s="282"/>
    </row>
    <row r="549" ht="15.75" customHeight="1">
      <c r="A549" s="281"/>
      <c r="B549" s="281"/>
      <c r="L549" s="282"/>
    </row>
    <row r="550" ht="15.75" customHeight="1">
      <c r="A550" s="281"/>
      <c r="B550" s="281"/>
      <c r="L550" s="282"/>
    </row>
    <row r="551" ht="15.75" customHeight="1">
      <c r="A551" s="281"/>
      <c r="B551" s="281"/>
      <c r="L551" s="282"/>
    </row>
    <row r="552" ht="15.75" customHeight="1">
      <c r="A552" s="281"/>
      <c r="B552" s="281"/>
      <c r="L552" s="282"/>
    </row>
    <row r="553" ht="15.75" customHeight="1">
      <c r="A553" s="281"/>
      <c r="B553" s="281"/>
      <c r="L553" s="282"/>
    </row>
    <row r="554" ht="15.75" customHeight="1">
      <c r="A554" s="281"/>
      <c r="B554" s="281"/>
      <c r="L554" s="282"/>
    </row>
    <row r="555" ht="15.75" customHeight="1">
      <c r="A555" s="281"/>
      <c r="B555" s="281"/>
      <c r="L555" s="282"/>
    </row>
    <row r="556" ht="15.75" customHeight="1">
      <c r="A556" s="281"/>
      <c r="B556" s="281"/>
      <c r="L556" s="282"/>
    </row>
    <row r="557" ht="15.75" customHeight="1">
      <c r="A557" s="281"/>
      <c r="B557" s="281"/>
      <c r="L557" s="282"/>
    </row>
    <row r="558" ht="15.75" customHeight="1">
      <c r="A558" s="281"/>
      <c r="B558" s="281"/>
      <c r="L558" s="282"/>
    </row>
    <row r="559" ht="15.75" customHeight="1">
      <c r="A559" s="281"/>
      <c r="B559" s="281"/>
      <c r="L559" s="282"/>
    </row>
    <row r="560" ht="15.75" customHeight="1">
      <c r="A560" s="281"/>
      <c r="B560" s="281"/>
      <c r="L560" s="282"/>
    </row>
    <row r="561" ht="15.75" customHeight="1">
      <c r="A561" s="281"/>
      <c r="B561" s="281"/>
      <c r="L561" s="282"/>
    </row>
    <row r="562" ht="15.75" customHeight="1">
      <c r="A562" s="281"/>
      <c r="B562" s="281"/>
      <c r="L562" s="282"/>
    </row>
    <row r="563" ht="15.75" customHeight="1">
      <c r="A563" s="281"/>
      <c r="B563" s="281"/>
      <c r="L563" s="282"/>
    </row>
    <row r="564" ht="15.75" customHeight="1">
      <c r="A564" s="281"/>
      <c r="B564" s="281"/>
      <c r="L564" s="282"/>
    </row>
    <row r="565" ht="15.75" customHeight="1">
      <c r="A565" s="281"/>
      <c r="B565" s="281"/>
      <c r="L565" s="282"/>
    </row>
    <row r="566" ht="15.75" customHeight="1">
      <c r="A566" s="281"/>
      <c r="B566" s="281"/>
      <c r="L566" s="282"/>
    </row>
    <row r="567" ht="15.75" customHeight="1">
      <c r="A567" s="281"/>
      <c r="B567" s="281"/>
      <c r="L567" s="282"/>
    </row>
    <row r="568" ht="15.75" customHeight="1">
      <c r="A568" s="281"/>
      <c r="B568" s="281"/>
      <c r="L568" s="282"/>
    </row>
    <row r="569" ht="15.75" customHeight="1">
      <c r="A569" s="281"/>
      <c r="B569" s="281"/>
      <c r="L569" s="282"/>
    </row>
    <row r="570" ht="15.75" customHeight="1">
      <c r="A570" s="281"/>
      <c r="B570" s="281"/>
      <c r="L570" s="282"/>
    </row>
    <row r="571" ht="15.75" customHeight="1">
      <c r="A571" s="281"/>
      <c r="B571" s="281"/>
      <c r="L571" s="282"/>
    </row>
    <row r="572" ht="15.75" customHeight="1">
      <c r="A572" s="281"/>
      <c r="B572" s="281"/>
      <c r="L572" s="282"/>
    </row>
    <row r="573" ht="15.75" customHeight="1">
      <c r="A573" s="281"/>
      <c r="B573" s="281"/>
      <c r="L573" s="282"/>
    </row>
    <row r="574" ht="15.75" customHeight="1">
      <c r="A574" s="281"/>
      <c r="B574" s="281"/>
      <c r="L574" s="282"/>
    </row>
    <row r="575" ht="15.75" customHeight="1">
      <c r="A575" s="281"/>
      <c r="B575" s="281"/>
      <c r="L575" s="282"/>
    </row>
    <row r="576" ht="15.75" customHeight="1">
      <c r="A576" s="281"/>
      <c r="B576" s="281"/>
      <c r="L576" s="282"/>
    </row>
    <row r="577" ht="15.75" customHeight="1">
      <c r="A577" s="281"/>
      <c r="B577" s="281"/>
      <c r="L577" s="282"/>
    </row>
    <row r="578" ht="15.75" customHeight="1">
      <c r="A578" s="281"/>
      <c r="B578" s="281"/>
      <c r="L578" s="282"/>
    </row>
    <row r="579" ht="15.75" customHeight="1">
      <c r="A579" s="281"/>
      <c r="B579" s="281"/>
      <c r="L579" s="282"/>
    </row>
    <row r="580" ht="15.75" customHeight="1">
      <c r="A580" s="281"/>
      <c r="B580" s="281"/>
      <c r="L580" s="282"/>
    </row>
    <row r="581" ht="15.75" customHeight="1">
      <c r="A581" s="281"/>
      <c r="B581" s="281"/>
      <c r="L581" s="282"/>
    </row>
    <row r="582" ht="15.75" customHeight="1">
      <c r="A582" s="281"/>
      <c r="B582" s="281"/>
      <c r="L582" s="282"/>
    </row>
    <row r="583" ht="15.75" customHeight="1">
      <c r="A583" s="281"/>
      <c r="B583" s="281"/>
      <c r="L583" s="282"/>
    </row>
    <row r="584" ht="15.75" customHeight="1">
      <c r="A584" s="281"/>
      <c r="B584" s="281"/>
      <c r="L584" s="282"/>
    </row>
    <row r="585" ht="15.75" customHeight="1">
      <c r="A585" s="281"/>
      <c r="B585" s="281"/>
      <c r="L585" s="282"/>
    </row>
    <row r="586" ht="15.75" customHeight="1">
      <c r="A586" s="281"/>
      <c r="B586" s="281"/>
      <c r="L586" s="282"/>
    </row>
    <row r="587" ht="15.75" customHeight="1">
      <c r="A587" s="281"/>
      <c r="B587" s="281"/>
      <c r="L587" s="282"/>
    </row>
    <row r="588" ht="15.75" customHeight="1">
      <c r="A588" s="281"/>
      <c r="B588" s="281"/>
      <c r="L588" s="282"/>
    </row>
    <row r="589" ht="15.75" customHeight="1">
      <c r="A589" s="281"/>
      <c r="B589" s="281"/>
      <c r="L589" s="282"/>
    </row>
    <row r="590" ht="15.75" customHeight="1">
      <c r="A590" s="281"/>
      <c r="B590" s="281"/>
      <c r="L590" s="282"/>
    </row>
    <row r="591" ht="15.75" customHeight="1">
      <c r="A591" s="281"/>
      <c r="B591" s="281"/>
      <c r="L591" s="282"/>
    </row>
    <row r="592" ht="15.75" customHeight="1">
      <c r="A592" s="281"/>
      <c r="B592" s="281"/>
      <c r="L592" s="282"/>
    </row>
    <row r="593" ht="15.75" customHeight="1">
      <c r="A593" s="281"/>
      <c r="B593" s="281"/>
      <c r="L593" s="282"/>
    </row>
    <row r="594" ht="15.75" customHeight="1">
      <c r="A594" s="281"/>
      <c r="B594" s="281"/>
      <c r="L594" s="282"/>
    </row>
    <row r="595" ht="15.75" customHeight="1">
      <c r="A595" s="281"/>
      <c r="B595" s="281"/>
      <c r="L595" s="282"/>
    </row>
    <row r="596" ht="15.75" customHeight="1">
      <c r="A596" s="281"/>
      <c r="B596" s="281"/>
      <c r="L596" s="282"/>
    </row>
    <row r="597" ht="15.75" customHeight="1">
      <c r="A597" s="281"/>
      <c r="B597" s="281"/>
      <c r="L597" s="282"/>
    </row>
    <row r="598" ht="15.75" customHeight="1">
      <c r="A598" s="281"/>
      <c r="B598" s="281"/>
      <c r="L598" s="282"/>
    </row>
    <row r="599" ht="15.75" customHeight="1">
      <c r="A599" s="281"/>
      <c r="B599" s="281"/>
      <c r="L599" s="282"/>
    </row>
    <row r="600" ht="15.75" customHeight="1">
      <c r="A600" s="281"/>
      <c r="B600" s="281"/>
      <c r="L600" s="282"/>
    </row>
    <row r="601" ht="15.75" customHeight="1">
      <c r="A601" s="281"/>
      <c r="B601" s="281"/>
      <c r="L601" s="282"/>
    </row>
    <row r="602" ht="15.75" customHeight="1">
      <c r="A602" s="281"/>
      <c r="B602" s="281"/>
      <c r="L602" s="282"/>
    </row>
    <row r="603" ht="15.75" customHeight="1">
      <c r="A603" s="281"/>
      <c r="B603" s="281"/>
      <c r="L603" s="282"/>
    </row>
    <row r="604" ht="15.75" customHeight="1">
      <c r="A604" s="281"/>
      <c r="B604" s="281"/>
      <c r="L604" s="282"/>
    </row>
    <row r="605" ht="15.75" customHeight="1">
      <c r="A605" s="281"/>
      <c r="B605" s="281"/>
      <c r="L605" s="282"/>
    </row>
    <row r="606" ht="15.75" customHeight="1">
      <c r="A606" s="281"/>
      <c r="B606" s="281"/>
      <c r="L606" s="282"/>
    </row>
    <row r="607" ht="15.75" customHeight="1">
      <c r="A607" s="281"/>
      <c r="B607" s="281"/>
      <c r="L607" s="282"/>
    </row>
    <row r="608" ht="15.75" customHeight="1">
      <c r="A608" s="281"/>
      <c r="B608" s="281"/>
      <c r="L608" s="282"/>
    </row>
    <row r="609" ht="15.75" customHeight="1">
      <c r="A609" s="281"/>
      <c r="B609" s="281"/>
      <c r="L609" s="282"/>
    </row>
    <row r="610" ht="15.75" customHeight="1">
      <c r="A610" s="281"/>
      <c r="B610" s="281"/>
      <c r="L610" s="282"/>
    </row>
    <row r="611" ht="15.75" customHeight="1">
      <c r="A611" s="281"/>
      <c r="B611" s="281"/>
      <c r="L611" s="282"/>
    </row>
    <row r="612" ht="15.75" customHeight="1">
      <c r="A612" s="281"/>
      <c r="B612" s="281"/>
      <c r="L612" s="282"/>
    </row>
    <row r="613" ht="15.75" customHeight="1">
      <c r="A613" s="281"/>
      <c r="B613" s="281"/>
      <c r="L613" s="282"/>
    </row>
    <row r="614" ht="15.75" customHeight="1">
      <c r="A614" s="281"/>
      <c r="B614" s="281"/>
      <c r="L614" s="282"/>
    </row>
    <row r="615" ht="15.75" customHeight="1">
      <c r="A615" s="281"/>
      <c r="B615" s="281"/>
      <c r="L615" s="282"/>
    </row>
    <row r="616" ht="15.75" customHeight="1">
      <c r="A616" s="281"/>
      <c r="B616" s="281"/>
      <c r="L616" s="282"/>
    </row>
    <row r="617" ht="15.75" customHeight="1">
      <c r="A617" s="281"/>
      <c r="B617" s="281"/>
      <c r="L617" s="282"/>
    </row>
    <row r="618" ht="15.75" customHeight="1">
      <c r="A618" s="281"/>
      <c r="B618" s="281"/>
      <c r="L618" s="282"/>
    </row>
    <row r="619" ht="15.75" customHeight="1">
      <c r="A619" s="281"/>
      <c r="B619" s="281"/>
      <c r="L619" s="282"/>
    </row>
    <row r="620" ht="15.75" customHeight="1">
      <c r="A620" s="281"/>
      <c r="B620" s="281"/>
      <c r="L620" s="282"/>
    </row>
    <row r="621" ht="15.75" customHeight="1">
      <c r="A621" s="281"/>
      <c r="B621" s="281"/>
      <c r="L621" s="282"/>
    </row>
    <row r="622" ht="15.75" customHeight="1">
      <c r="A622" s="281"/>
      <c r="B622" s="281"/>
      <c r="L622" s="282"/>
    </row>
    <row r="623" ht="15.75" customHeight="1">
      <c r="A623" s="281"/>
      <c r="B623" s="281"/>
      <c r="L623" s="282"/>
    </row>
    <row r="624" ht="15.75" customHeight="1">
      <c r="A624" s="281"/>
      <c r="B624" s="281"/>
      <c r="L624" s="282"/>
    </row>
    <row r="625" ht="15.75" customHeight="1">
      <c r="A625" s="281"/>
      <c r="B625" s="281"/>
      <c r="L625" s="282"/>
    </row>
    <row r="626" ht="15.75" customHeight="1">
      <c r="A626" s="281"/>
      <c r="B626" s="281"/>
      <c r="L626" s="282"/>
    </row>
    <row r="627" ht="15.75" customHeight="1">
      <c r="A627" s="281"/>
      <c r="B627" s="281"/>
      <c r="L627" s="282"/>
    </row>
    <row r="628" ht="15.75" customHeight="1">
      <c r="A628" s="281"/>
      <c r="B628" s="281"/>
      <c r="L628" s="282"/>
    </row>
    <row r="629" ht="15.75" customHeight="1">
      <c r="A629" s="281"/>
      <c r="B629" s="281"/>
      <c r="L629" s="282"/>
    </row>
    <row r="630" ht="15.75" customHeight="1">
      <c r="A630" s="281"/>
      <c r="B630" s="281"/>
      <c r="L630" s="282"/>
    </row>
    <row r="631" ht="15.75" customHeight="1">
      <c r="A631" s="281"/>
      <c r="B631" s="281"/>
      <c r="L631" s="282"/>
    </row>
    <row r="632" ht="15.75" customHeight="1">
      <c r="A632" s="281"/>
      <c r="B632" s="281"/>
      <c r="L632" s="282"/>
    </row>
    <row r="633" ht="15.75" customHeight="1">
      <c r="A633" s="281"/>
      <c r="B633" s="281"/>
      <c r="L633" s="282"/>
    </row>
    <row r="634" ht="15.75" customHeight="1">
      <c r="A634" s="281"/>
      <c r="B634" s="281"/>
      <c r="L634" s="282"/>
    </row>
    <row r="635" ht="15.75" customHeight="1">
      <c r="A635" s="281"/>
      <c r="B635" s="281"/>
      <c r="L635" s="282"/>
    </row>
    <row r="636" ht="15.75" customHeight="1">
      <c r="A636" s="281"/>
      <c r="B636" s="281"/>
      <c r="L636" s="282"/>
    </row>
    <row r="637" ht="15.75" customHeight="1">
      <c r="A637" s="281"/>
      <c r="B637" s="281"/>
      <c r="L637" s="282"/>
    </row>
    <row r="638" ht="15.75" customHeight="1">
      <c r="A638" s="281"/>
      <c r="B638" s="281"/>
      <c r="L638" s="282"/>
    </row>
    <row r="639" ht="15.75" customHeight="1">
      <c r="A639" s="281"/>
      <c r="B639" s="281"/>
      <c r="L639" s="282"/>
    </row>
    <row r="640" ht="15.75" customHeight="1">
      <c r="A640" s="281"/>
      <c r="B640" s="281"/>
      <c r="L640" s="282"/>
    </row>
    <row r="641" ht="15.75" customHeight="1">
      <c r="A641" s="281"/>
      <c r="B641" s="281"/>
      <c r="L641" s="282"/>
    </row>
    <row r="642" ht="15.75" customHeight="1">
      <c r="A642" s="281"/>
      <c r="B642" s="281"/>
      <c r="L642" s="282"/>
    </row>
    <row r="643" ht="15.75" customHeight="1">
      <c r="A643" s="281"/>
      <c r="B643" s="281"/>
      <c r="L643" s="282"/>
    </row>
    <row r="644" ht="15.75" customHeight="1">
      <c r="A644" s="281"/>
      <c r="B644" s="281"/>
      <c r="L644" s="282"/>
    </row>
    <row r="645" ht="15.75" customHeight="1">
      <c r="A645" s="281"/>
      <c r="B645" s="281"/>
      <c r="L645" s="282"/>
    </row>
    <row r="646" ht="15.75" customHeight="1">
      <c r="A646" s="281"/>
      <c r="B646" s="281"/>
      <c r="L646" s="282"/>
    </row>
    <row r="647" ht="15.75" customHeight="1">
      <c r="A647" s="281"/>
      <c r="B647" s="281"/>
      <c r="L647" s="282"/>
    </row>
    <row r="648" ht="15.75" customHeight="1">
      <c r="A648" s="281"/>
      <c r="B648" s="281"/>
      <c r="L648" s="282"/>
    </row>
    <row r="649" ht="15.75" customHeight="1">
      <c r="A649" s="281"/>
      <c r="B649" s="281"/>
      <c r="L649" s="282"/>
    </row>
    <row r="650" ht="15.75" customHeight="1">
      <c r="A650" s="281"/>
      <c r="B650" s="281"/>
      <c r="L650" s="282"/>
    </row>
    <row r="651" ht="15.75" customHeight="1">
      <c r="A651" s="281"/>
      <c r="B651" s="281"/>
      <c r="L651" s="282"/>
    </row>
    <row r="652" ht="15.75" customHeight="1">
      <c r="A652" s="281"/>
      <c r="B652" s="281"/>
      <c r="L652" s="282"/>
    </row>
    <row r="653" ht="15.75" customHeight="1">
      <c r="A653" s="281"/>
      <c r="B653" s="281"/>
      <c r="L653" s="282"/>
    </row>
    <row r="654" ht="15.75" customHeight="1">
      <c r="A654" s="281"/>
      <c r="B654" s="281"/>
      <c r="L654" s="282"/>
    </row>
    <row r="655" ht="15.75" customHeight="1">
      <c r="A655" s="281"/>
      <c r="B655" s="281"/>
      <c r="L655" s="282"/>
    </row>
    <row r="656" ht="15.75" customHeight="1">
      <c r="A656" s="281"/>
      <c r="B656" s="281"/>
      <c r="L656" s="282"/>
    </row>
    <row r="657" ht="15.75" customHeight="1">
      <c r="A657" s="281"/>
      <c r="B657" s="281"/>
      <c r="L657" s="282"/>
    </row>
    <row r="658" ht="15.75" customHeight="1">
      <c r="A658" s="281"/>
      <c r="B658" s="281"/>
      <c r="L658" s="282"/>
    </row>
    <row r="659" ht="15.75" customHeight="1">
      <c r="A659" s="281"/>
      <c r="B659" s="281"/>
      <c r="L659" s="282"/>
    </row>
    <row r="660" ht="15.75" customHeight="1">
      <c r="A660" s="281"/>
      <c r="B660" s="281"/>
      <c r="L660" s="282"/>
    </row>
    <row r="661" ht="15.75" customHeight="1">
      <c r="A661" s="281"/>
      <c r="B661" s="281"/>
      <c r="L661" s="282"/>
    </row>
    <row r="662" ht="15.75" customHeight="1">
      <c r="A662" s="281"/>
      <c r="B662" s="281"/>
      <c r="L662" s="282"/>
    </row>
    <row r="663" ht="15.75" customHeight="1">
      <c r="A663" s="281"/>
      <c r="B663" s="281"/>
      <c r="L663" s="282"/>
    </row>
    <row r="664" ht="15.75" customHeight="1">
      <c r="A664" s="281"/>
      <c r="B664" s="281"/>
      <c r="L664" s="282"/>
    </row>
    <row r="665" ht="15.75" customHeight="1">
      <c r="A665" s="281"/>
      <c r="B665" s="281"/>
      <c r="L665" s="282"/>
    </row>
    <row r="666" ht="15.75" customHeight="1">
      <c r="A666" s="281"/>
      <c r="B666" s="281"/>
      <c r="L666" s="282"/>
    </row>
    <row r="667" ht="15.75" customHeight="1">
      <c r="A667" s="281"/>
      <c r="B667" s="281"/>
      <c r="L667" s="282"/>
    </row>
    <row r="668" ht="15.75" customHeight="1">
      <c r="A668" s="281"/>
      <c r="B668" s="281"/>
      <c r="L668" s="282"/>
    </row>
    <row r="669" ht="15.75" customHeight="1">
      <c r="A669" s="281"/>
      <c r="B669" s="281"/>
      <c r="L669" s="282"/>
    </row>
    <row r="670" ht="15.75" customHeight="1">
      <c r="A670" s="281"/>
      <c r="B670" s="281"/>
      <c r="L670" s="282"/>
    </row>
    <row r="671" ht="15.75" customHeight="1">
      <c r="A671" s="281"/>
      <c r="B671" s="281"/>
      <c r="L671" s="282"/>
    </row>
    <row r="672" ht="15.75" customHeight="1">
      <c r="A672" s="281"/>
      <c r="B672" s="281"/>
      <c r="L672" s="282"/>
    </row>
    <row r="673" ht="15.75" customHeight="1">
      <c r="A673" s="281"/>
      <c r="B673" s="281"/>
      <c r="L673" s="282"/>
    </row>
    <row r="674" ht="15.75" customHeight="1">
      <c r="A674" s="281"/>
      <c r="B674" s="281"/>
      <c r="L674" s="282"/>
    </row>
    <row r="675" ht="15.75" customHeight="1">
      <c r="A675" s="281"/>
      <c r="B675" s="281"/>
      <c r="L675" s="282"/>
    </row>
    <row r="676" ht="15.75" customHeight="1">
      <c r="A676" s="281"/>
      <c r="B676" s="281"/>
      <c r="L676" s="282"/>
    </row>
    <row r="677" ht="15.75" customHeight="1">
      <c r="A677" s="281"/>
      <c r="B677" s="281"/>
      <c r="L677" s="282"/>
    </row>
    <row r="678" ht="15.75" customHeight="1">
      <c r="A678" s="281"/>
      <c r="B678" s="281"/>
      <c r="L678" s="282"/>
    </row>
    <row r="679" ht="15.75" customHeight="1">
      <c r="A679" s="281"/>
      <c r="B679" s="281"/>
      <c r="L679" s="282"/>
    </row>
    <row r="680" ht="15.75" customHeight="1">
      <c r="A680" s="281"/>
      <c r="B680" s="281"/>
      <c r="L680" s="282"/>
    </row>
    <row r="681" ht="15.75" customHeight="1">
      <c r="A681" s="281"/>
      <c r="B681" s="281"/>
      <c r="L681" s="282"/>
    </row>
    <row r="682" ht="15.75" customHeight="1">
      <c r="A682" s="281"/>
      <c r="B682" s="281"/>
      <c r="L682" s="282"/>
    </row>
    <row r="683" ht="15.75" customHeight="1">
      <c r="A683" s="281"/>
      <c r="B683" s="281"/>
      <c r="L683" s="282"/>
    </row>
    <row r="684" ht="15.75" customHeight="1">
      <c r="A684" s="281"/>
      <c r="B684" s="281"/>
      <c r="L684" s="282"/>
    </row>
    <row r="685" ht="15.75" customHeight="1">
      <c r="A685" s="281"/>
      <c r="B685" s="281"/>
      <c r="L685" s="282"/>
    </row>
    <row r="686" ht="15.75" customHeight="1">
      <c r="A686" s="281"/>
      <c r="B686" s="281"/>
      <c r="L686" s="282"/>
    </row>
    <row r="687" ht="15.75" customHeight="1">
      <c r="A687" s="281"/>
      <c r="B687" s="281"/>
      <c r="L687" s="282"/>
    </row>
    <row r="688" ht="15.75" customHeight="1">
      <c r="A688" s="281"/>
      <c r="B688" s="281"/>
      <c r="L688" s="282"/>
    </row>
    <row r="689" ht="15.75" customHeight="1">
      <c r="A689" s="281"/>
      <c r="B689" s="281"/>
      <c r="L689" s="282"/>
    </row>
    <row r="690" ht="15.75" customHeight="1">
      <c r="A690" s="281"/>
      <c r="B690" s="281"/>
      <c r="L690" s="282"/>
    </row>
    <row r="691" ht="15.75" customHeight="1">
      <c r="A691" s="281"/>
      <c r="B691" s="281"/>
      <c r="L691" s="282"/>
    </row>
    <row r="692" ht="15.75" customHeight="1">
      <c r="A692" s="281"/>
      <c r="B692" s="281"/>
      <c r="L692" s="282"/>
    </row>
    <row r="693" ht="15.75" customHeight="1">
      <c r="A693" s="281"/>
      <c r="B693" s="281"/>
      <c r="L693" s="282"/>
    </row>
    <row r="694" ht="15.75" customHeight="1">
      <c r="A694" s="281"/>
      <c r="B694" s="281"/>
      <c r="L694" s="282"/>
    </row>
    <row r="695" ht="15.75" customHeight="1">
      <c r="A695" s="281"/>
      <c r="B695" s="281"/>
      <c r="L695" s="282"/>
    </row>
    <row r="696" ht="15.75" customHeight="1">
      <c r="A696" s="281"/>
      <c r="B696" s="281"/>
      <c r="L696" s="282"/>
    </row>
    <row r="697" ht="15.75" customHeight="1">
      <c r="A697" s="281"/>
      <c r="B697" s="281"/>
      <c r="L697" s="282"/>
    </row>
    <row r="698" ht="15.75" customHeight="1">
      <c r="A698" s="281"/>
      <c r="B698" s="281"/>
      <c r="L698" s="282"/>
    </row>
    <row r="699" ht="15.75" customHeight="1">
      <c r="A699" s="281"/>
      <c r="B699" s="281"/>
      <c r="L699" s="282"/>
    </row>
    <row r="700" ht="15.75" customHeight="1">
      <c r="A700" s="281"/>
      <c r="B700" s="281"/>
      <c r="L700" s="282"/>
    </row>
    <row r="701" ht="15.75" customHeight="1">
      <c r="A701" s="281"/>
      <c r="B701" s="281"/>
      <c r="L701" s="282"/>
    </row>
    <row r="702" ht="15.75" customHeight="1">
      <c r="A702" s="281"/>
      <c r="B702" s="281"/>
      <c r="L702" s="282"/>
    </row>
    <row r="703" ht="15.75" customHeight="1">
      <c r="A703" s="281"/>
      <c r="B703" s="281"/>
      <c r="L703" s="282"/>
    </row>
    <row r="704" ht="15.75" customHeight="1">
      <c r="A704" s="281"/>
      <c r="B704" s="281"/>
      <c r="L704" s="282"/>
    </row>
    <row r="705" ht="15.75" customHeight="1">
      <c r="A705" s="281"/>
      <c r="B705" s="281"/>
      <c r="L705" s="282"/>
    </row>
    <row r="706" ht="15.75" customHeight="1">
      <c r="A706" s="281"/>
      <c r="B706" s="281"/>
      <c r="L706" s="282"/>
    </row>
    <row r="707" ht="15.75" customHeight="1">
      <c r="A707" s="281"/>
      <c r="B707" s="281"/>
      <c r="L707" s="282"/>
    </row>
    <row r="708" ht="15.75" customHeight="1">
      <c r="A708" s="281"/>
      <c r="B708" s="281"/>
      <c r="L708" s="282"/>
    </row>
    <row r="709" ht="15.75" customHeight="1">
      <c r="A709" s="281"/>
      <c r="B709" s="281"/>
      <c r="L709" s="282"/>
    </row>
    <row r="710" ht="15.75" customHeight="1">
      <c r="A710" s="281"/>
      <c r="B710" s="281"/>
      <c r="L710" s="282"/>
    </row>
    <row r="711" ht="15.75" customHeight="1">
      <c r="A711" s="281"/>
      <c r="B711" s="281"/>
      <c r="L711" s="282"/>
    </row>
    <row r="712" ht="15.75" customHeight="1">
      <c r="A712" s="281"/>
      <c r="B712" s="281"/>
      <c r="L712" s="282"/>
    </row>
    <row r="713" ht="15.75" customHeight="1">
      <c r="A713" s="281"/>
      <c r="B713" s="281"/>
      <c r="L713" s="282"/>
    </row>
    <row r="714" ht="15.75" customHeight="1">
      <c r="A714" s="281"/>
      <c r="B714" s="281"/>
      <c r="L714" s="282"/>
    </row>
    <row r="715" ht="15.75" customHeight="1">
      <c r="A715" s="281"/>
      <c r="B715" s="281"/>
      <c r="L715" s="282"/>
    </row>
    <row r="716" ht="15.75" customHeight="1">
      <c r="A716" s="281"/>
      <c r="B716" s="281"/>
      <c r="L716" s="282"/>
    </row>
    <row r="717" ht="15.75" customHeight="1">
      <c r="A717" s="281"/>
      <c r="B717" s="281"/>
      <c r="L717" s="282"/>
    </row>
    <row r="718" ht="15.75" customHeight="1">
      <c r="A718" s="281"/>
      <c r="B718" s="281"/>
      <c r="L718" s="282"/>
    </row>
    <row r="719" ht="15.75" customHeight="1">
      <c r="A719" s="281"/>
      <c r="B719" s="281"/>
      <c r="L719" s="282"/>
    </row>
    <row r="720" ht="15.75" customHeight="1">
      <c r="A720" s="281"/>
      <c r="B720" s="281"/>
      <c r="L720" s="282"/>
    </row>
    <row r="721" ht="15.75" customHeight="1">
      <c r="A721" s="281"/>
      <c r="B721" s="281"/>
      <c r="L721" s="282"/>
    </row>
    <row r="722" ht="15.75" customHeight="1">
      <c r="A722" s="281"/>
      <c r="B722" s="281"/>
      <c r="L722" s="282"/>
    </row>
    <row r="723" ht="15.75" customHeight="1">
      <c r="A723" s="281"/>
      <c r="B723" s="281"/>
      <c r="L723" s="282"/>
    </row>
    <row r="724" ht="15.75" customHeight="1">
      <c r="A724" s="281"/>
      <c r="B724" s="281"/>
      <c r="L724" s="282"/>
    </row>
    <row r="725" ht="15.75" customHeight="1">
      <c r="A725" s="281"/>
      <c r="B725" s="281"/>
      <c r="L725" s="282"/>
    </row>
    <row r="726" ht="15.75" customHeight="1">
      <c r="A726" s="281"/>
      <c r="B726" s="281"/>
      <c r="L726" s="282"/>
    </row>
    <row r="727" ht="15.75" customHeight="1">
      <c r="A727" s="281"/>
      <c r="B727" s="281"/>
      <c r="L727" s="282"/>
    </row>
    <row r="728" ht="15.75" customHeight="1">
      <c r="A728" s="281"/>
      <c r="B728" s="281"/>
      <c r="L728" s="282"/>
    </row>
    <row r="729" ht="15.75" customHeight="1">
      <c r="A729" s="281"/>
      <c r="B729" s="281"/>
      <c r="L729" s="282"/>
    </row>
    <row r="730" ht="15.75" customHeight="1">
      <c r="A730" s="281"/>
      <c r="B730" s="281"/>
      <c r="L730" s="282"/>
    </row>
    <row r="731" ht="15.75" customHeight="1">
      <c r="A731" s="281"/>
      <c r="B731" s="281"/>
      <c r="L731" s="282"/>
    </row>
    <row r="732" ht="15.75" customHeight="1">
      <c r="A732" s="281"/>
      <c r="B732" s="281"/>
      <c r="L732" s="282"/>
    </row>
    <row r="733" ht="15.75" customHeight="1">
      <c r="A733" s="281"/>
      <c r="B733" s="281"/>
      <c r="L733" s="282"/>
    </row>
    <row r="734" ht="15.75" customHeight="1">
      <c r="A734" s="281"/>
      <c r="B734" s="281"/>
      <c r="L734" s="282"/>
    </row>
    <row r="735" ht="15.75" customHeight="1">
      <c r="A735" s="281"/>
      <c r="B735" s="281"/>
      <c r="L735" s="282"/>
    </row>
    <row r="736" ht="15.75" customHeight="1">
      <c r="A736" s="281"/>
      <c r="B736" s="281"/>
      <c r="L736" s="282"/>
    </row>
    <row r="737" ht="15.75" customHeight="1">
      <c r="A737" s="281"/>
      <c r="B737" s="281"/>
      <c r="L737" s="282"/>
    </row>
    <row r="738" ht="15.75" customHeight="1">
      <c r="A738" s="281"/>
      <c r="B738" s="281"/>
      <c r="L738" s="282"/>
    </row>
    <row r="739" ht="15.75" customHeight="1">
      <c r="A739" s="281"/>
      <c r="B739" s="281"/>
      <c r="L739" s="282"/>
    </row>
    <row r="740" ht="15.75" customHeight="1">
      <c r="A740" s="281"/>
      <c r="B740" s="281"/>
      <c r="L740" s="282"/>
    </row>
    <row r="741" ht="15.75" customHeight="1">
      <c r="A741" s="281"/>
      <c r="B741" s="281"/>
      <c r="L741" s="282"/>
    </row>
    <row r="742" ht="15.75" customHeight="1">
      <c r="A742" s="281"/>
      <c r="B742" s="281"/>
      <c r="L742" s="282"/>
    </row>
    <row r="743" ht="15.75" customHeight="1">
      <c r="A743" s="281"/>
      <c r="B743" s="281"/>
      <c r="L743" s="282"/>
    </row>
    <row r="744" ht="15.75" customHeight="1">
      <c r="A744" s="281"/>
      <c r="B744" s="281"/>
      <c r="L744" s="282"/>
    </row>
    <row r="745" ht="15.75" customHeight="1">
      <c r="A745" s="281"/>
      <c r="B745" s="281"/>
      <c r="L745" s="282"/>
    </row>
    <row r="746" ht="15.75" customHeight="1">
      <c r="A746" s="281"/>
      <c r="B746" s="281"/>
      <c r="L746" s="282"/>
    </row>
    <row r="747" ht="15.75" customHeight="1">
      <c r="A747" s="281"/>
      <c r="B747" s="281"/>
      <c r="L747" s="282"/>
    </row>
    <row r="748" ht="15.75" customHeight="1">
      <c r="A748" s="281"/>
      <c r="B748" s="281"/>
      <c r="L748" s="282"/>
    </row>
    <row r="749" ht="15.75" customHeight="1">
      <c r="A749" s="281"/>
      <c r="B749" s="281"/>
      <c r="L749" s="282"/>
    </row>
    <row r="750" ht="15.75" customHeight="1">
      <c r="A750" s="281"/>
      <c r="B750" s="281"/>
      <c r="L750" s="282"/>
    </row>
    <row r="751" ht="15.75" customHeight="1">
      <c r="A751" s="281"/>
      <c r="B751" s="281"/>
      <c r="L751" s="282"/>
    </row>
    <row r="752" ht="15.75" customHeight="1">
      <c r="A752" s="281"/>
      <c r="B752" s="281"/>
      <c r="L752" s="282"/>
    </row>
    <row r="753" ht="15.75" customHeight="1">
      <c r="A753" s="281"/>
      <c r="B753" s="281"/>
      <c r="L753" s="282"/>
    </row>
    <row r="754" ht="15.75" customHeight="1">
      <c r="A754" s="281"/>
      <c r="B754" s="281"/>
      <c r="L754" s="282"/>
    </row>
    <row r="755" ht="15.75" customHeight="1">
      <c r="A755" s="281"/>
      <c r="B755" s="281"/>
      <c r="L755" s="282"/>
    </row>
    <row r="756" ht="15.75" customHeight="1">
      <c r="A756" s="281"/>
      <c r="B756" s="281"/>
      <c r="L756" s="282"/>
    </row>
    <row r="757" ht="15.75" customHeight="1">
      <c r="A757" s="281"/>
      <c r="B757" s="281"/>
      <c r="L757" s="282"/>
    </row>
    <row r="758" ht="15.75" customHeight="1">
      <c r="A758" s="281"/>
      <c r="B758" s="281"/>
      <c r="L758" s="282"/>
    </row>
    <row r="759" ht="15.75" customHeight="1">
      <c r="A759" s="281"/>
      <c r="B759" s="281"/>
      <c r="L759" s="282"/>
    </row>
    <row r="760" ht="15.75" customHeight="1">
      <c r="A760" s="281"/>
      <c r="B760" s="281"/>
      <c r="L760" s="282"/>
    </row>
    <row r="761" ht="15.75" customHeight="1">
      <c r="A761" s="281"/>
      <c r="B761" s="281"/>
      <c r="L761" s="282"/>
    </row>
    <row r="762" ht="15.75" customHeight="1">
      <c r="A762" s="281"/>
      <c r="B762" s="281"/>
      <c r="L762" s="282"/>
    </row>
    <row r="763" ht="15.75" customHeight="1">
      <c r="A763" s="281"/>
      <c r="B763" s="281"/>
      <c r="L763" s="282"/>
    </row>
    <row r="764" ht="15.75" customHeight="1">
      <c r="A764" s="281"/>
      <c r="B764" s="281"/>
      <c r="L764" s="282"/>
    </row>
    <row r="765" ht="15.75" customHeight="1">
      <c r="A765" s="281"/>
      <c r="B765" s="281"/>
      <c r="L765" s="282"/>
    </row>
    <row r="766" ht="15.75" customHeight="1">
      <c r="A766" s="281"/>
      <c r="B766" s="281"/>
      <c r="L766" s="282"/>
    </row>
    <row r="767" ht="15.75" customHeight="1">
      <c r="A767" s="281"/>
      <c r="B767" s="281"/>
      <c r="L767" s="282"/>
    </row>
    <row r="768" ht="15.75" customHeight="1">
      <c r="A768" s="281"/>
      <c r="B768" s="281"/>
      <c r="L768" s="282"/>
    </row>
    <row r="769" ht="15.75" customHeight="1">
      <c r="A769" s="281"/>
      <c r="B769" s="281"/>
      <c r="L769" s="282"/>
    </row>
    <row r="770" ht="15.75" customHeight="1">
      <c r="A770" s="281"/>
      <c r="B770" s="281"/>
      <c r="L770" s="282"/>
    </row>
    <row r="771" ht="15.75" customHeight="1">
      <c r="A771" s="281"/>
      <c r="B771" s="281"/>
      <c r="L771" s="282"/>
    </row>
    <row r="772" ht="15.75" customHeight="1">
      <c r="A772" s="281"/>
      <c r="B772" s="281"/>
      <c r="L772" s="282"/>
    </row>
    <row r="773" ht="15.75" customHeight="1">
      <c r="A773" s="281"/>
      <c r="B773" s="281"/>
      <c r="L773" s="282"/>
    </row>
    <row r="774" ht="15.75" customHeight="1">
      <c r="A774" s="281"/>
      <c r="B774" s="281"/>
      <c r="L774" s="282"/>
    </row>
    <row r="775" ht="15.75" customHeight="1">
      <c r="A775" s="281"/>
      <c r="B775" s="281"/>
      <c r="L775" s="282"/>
    </row>
    <row r="776" ht="15.75" customHeight="1">
      <c r="A776" s="281"/>
      <c r="B776" s="281"/>
      <c r="L776" s="282"/>
    </row>
    <row r="777" ht="15.75" customHeight="1">
      <c r="A777" s="281"/>
      <c r="B777" s="281"/>
      <c r="L777" s="282"/>
    </row>
    <row r="778" ht="15.75" customHeight="1">
      <c r="A778" s="281"/>
      <c r="B778" s="281"/>
      <c r="L778" s="282"/>
    </row>
    <row r="779" ht="15.75" customHeight="1">
      <c r="A779" s="281"/>
      <c r="B779" s="281"/>
      <c r="L779" s="282"/>
    </row>
    <row r="780" ht="15.75" customHeight="1">
      <c r="A780" s="281"/>
      <c r="B780" s="281"/>
      <c r="L780" s="282"/>
    </row>
    <row r="781" ht="15.75" customHeight="1">
      <c r="A781" s="281"/>
      <c r="B781" s="281"/>
      <c r="L781" s="282"/>
    </row>
    <row r="782" ht="15.75" customHeight="1">
      <c r="A782" s="281"/>
      <c r="B782" s="281"/>
      <c r="L782" s="282"/>
    </row>
    <row r="783" ht="15.75" customHeight="1">
      <c r="A783" s="281"/>
      <c r="B783" s="281"/>
      <c r="L783" s="282"/>
    </row>
    <row r="784" ht="15.75" customHeight="1">
      <c r="A784" s="281"/>
      <c r="B784" s="281"/>
      <c r="L784" s="282"/>
    </row>
    <row r="785" ht="15.75" customHeight="1">
      <c r="A785" s="281"/>
      <c r="B785" s="281"/>
      <c r="L785" s="282"/>
    </row>
    <row r="786" ht="15.75" customHeight="1">
      <c r="A786" s="281"/>
      <c r="B786" s="281"/>
      <c r="L786" s="282"/>
    </row>
    <row r="787" ht="15.75" customHeight="1">
      <c r="A787" s="281"/>
      <c r="B787" s="281"/>
      <c r="L787" s="282"/>
    </row>
    <row r="788" ht="15.75" customHeight="1">
      <c r="A788" s="281"/>
      <c r="B788" s="281"/>
      <c r="L788" s="282"/>
    </row>
    <row r="789" ht="15.75" customHeight="1">
      <c r="A789" s="281"/>
      <c r="B789" s="281"/>
      <c r="L789" s="282"/>
    </row>
    <row r="790" ht="15.75" customHeight="1">
      <c r="A790" s="281"/>
      <c r="B790" s="281"/>
      <c r="L790" s="282"/>
    </row>
    <row r="791" ht="15.75" customHeight="1">
      <c r="A791" s="281"/>
      <c r="B791" s="281"/>
      <c r="L791" s="282"/>
    </row>
    <row r="792" ht="15.75" customHeight="1">
      <c r="A792" s="281"/>
      <c r="B792" s="281"/>
      <c r="L792" s="282"/>
    </row>
    <row r="793" ht="15.75" customHeight="1">
      <c r="A793" s="281"/>
      <c r="B793" s="281"/>
      <c r="L793" s="282"/>
    </row>
    <row r="794" ht="15.75" customHeight="1">
      <c r="A794" s="281"/>
      <c r="B794" s="281"/>
      <c r="L794" s="282"/>
    </row>
    <row r="795" ht="15.75" customHeight="1">
      <c r="A795" s="281"/>
      <c r="B795" s="281"/>
      <c r="L795" s="282"/>
    </row>
    <row r="796" ht="15.75" customHeight="1">
      <c r="A796" s="281"/>
      <c r="B796" s="281"/>
      <c r="L796" s="282"/>
    </row>
    <row r="797" ht="15.75" customHeight="1">
      <c r="A797" s="281"/>
      <c r="B797" s="281"/>
      <c r="L797" s="282"/>
    </row>
    <row r="798" ht="15.75" customHeight="1">
      <c r="A798" s="281"/>
      <c r="B798" s="281"/>
      <c r="L798" s="282"/>
    </row>
    <row r="799" ht="15.75" customHeight="1">
      <c r="A799" s="281"/>
      <c r="B799" s="281"/>
      <c r="L799" s="282"/>
    </row>
    <row r="800" ht="15.75" customHeight="1">
      <c r="A800" s="281"/>
      <c r="B800" s="281"/>
      <c r="L800" s="282"/>
    </row>
    <row r="801" ht="15.75" customHeight="1">
      <c r="A801" s="281"/>
      <c r="B801" s="281"/>
      <c r="L801" s="282"/>
    </row>
    <row r="802" ht="15.75" customHeight="1">
      <c r="A802" s="281"/>
      <c r="B802" s="281"/>
      <c r="L802" s="282"/>
    </row>
    <row r="803" ht="15.75" customHeight="1">
      <c r="A803" s="281"/>
      <c r="B803" s="281"/>
      <c r="L803" s="282"/>
    </row>
    <row r="804" ht="15.75" customHeight="1">
      <c r="A804" s="281"/>
      <c r="B804" s="281"/>
      <c r="L804" s="282"/>
    </row>
    <row r="805" ht="15.75" customHeight="1">
      <c r="A805" s="281"/>
      <c r="B805" s="281"/>
      <c r="L805" s="282"/>
    </row>
    <row r="806" ht="15.75" customHeight="1">
      <c r="A806" s="281"/>
      <c r="B806" s="281"/>
      <c r="L806" s="282"/>
    </row>
    <row r="807" ht="15.75" customHeight="1">
      <c r="A807" s="281"/>
      <c r="B807" s="281"/>
      <c r="L807" s="282"/>
    </row>
    <row r="808" ht="15.75" customHeight="1">
      <c r="A808" s="281"/>
      <c r="B808" s="281"/>
      <c r="L808" s="282"/>
    </row>
    <row r="809" ht="15.75" customHeight="1">
      <c r="A809" s="281"/>
      <c r="B809" s="281"/>
      <c r="L809" s="282"/>
    </row>
    <row r="810" ht="15.75" customHeight="1">
      <c r="A810" s="281"/>
      <c r="B810" s="281"/>
      <c r="L810" s="282"/>
    </row>
    <row r="811" ht="15.75" customHeight="1">
      <c r="A811" s="281"/>
      <c r="B811" s="281"/>
      <c r="L811" s="282"/>
    </row>
    <row r="812" ht="15.75" customHeight="1">
      <c r="A812" s="281"/>
      <c r="B812" s="281"/>
      <c r="L812" s="282"/>
    </row>
    <row r="813" ht="15.75" customHeight="1">
      <c r="A813" s="281"/>
      <c r="B813" s="281"/>
      <c r="L813" s="282"/>
    </row>
    <row r="814" ht="15.75" customHeight="1">
      <c r="A814" s="281"/>
      <c r="B814" s="281"/>
      <c r="L814" s="282"/>
    </row>
    <row r="815" ht="15.75" customHeight="1">
      <c r="A815" s="281"/>
      <c r="B815" s="281"/>
      <c r="L815" s="282"/>
    </row>
    <row r="816" ht="15.75" customHeight="1">
      <c r="A816" s="281"/>
      <c r="B816" s="281"/>
      <c r="L816" s="282"/>
    </row>
    <row r="817" ht="15.75" customHeight="1">
      <c r="A817" s="281"/>
      <c r="B817" s="281"/>
      <c r="L817" s="282"/>
    </row>
    <row r="818" ht="15.75" customHeight="1">
      <c r="A818" s="281"/>
      <c r="B818" s="281"/>
      <c r="L818" s="282"/>
    </row>
    <row r="819" ht="15.75" customHeight="1">
      <c r="A819" s="281"/>
      <c r="B819" s="281"/>
      <c r="L819" s="282"/>
    </row>
    <row r="820" ht="15.75" customHeight="1">
      <c r="A820" s="281"/>
      <c r="B820" s="281"/>
      <c r="L820" s="282"/>
    </row>
    <row r="821" ht="15.75" customHeight="1">
      <c r="A821" s="281"/>
      <c r="B821" s="281"/>
      <c r="L821" s="282"/>
    </row>
    <row r="822" ht="15.75" customHeight="1">
      <c r="A822" s="281"/>
      <c r="B822" s="281"/>
      <c r="L822" s="282"/>
    </row>
    <row r="823" ht="15.75" customHeight="1">
      <c r="A823" s="281"/>
      <c r="B823" s="281"/>
      <c r="L823" s="282"/>
    </row>
    <row r="824" ht="15.75" customHeight="1">
      <c r="A824" s="281"/>
      <c r="B824" s="281"/>
      <c r="L824" s="282"/>
    </row>
    <row r="825" ht="15.75" customHeight="1">
      <c r="A825" s="281"/>
      <c r="B825" s="281"/>
      <c r="L825" s="282"/>
    </row>
    <row r="826" ht="15.75" customHeight="1">
      <c r="A826" s="281"/>
      <c r="B826" s="281"/>
      <c r="L826" s="282"/>
    </row>
    <row r="827" ht="15.75" customHeight="1">
      <c r="A827" s="281"/>
      <c r="B827" s="281"/>
      <c r="L827" s="282"/>
    </row>
    <row r="828" ht="15.75" customHeight="1">
      <c r="A828" s="281"/>
      <c r="B828" s="281"/>
      <c r="L828" s="282"/>
    </row>
    <row r="829" ht="15.75" customHeight="1">
      <c r="A829" s="281"/>
      <c r="B829" s="281"/>
      <c r="L829" s="282"/>
    </row>
    <row r="830" ht="15.75" customHeight="1">
      <c r="A830" s="281"/>
      <c r="B830" s="281"/>
      <c r="L830" s="282"/>
    </row>
    <row r="831" ht="15.75" customHeight="1">
      <c r="A831" s="281"/>
      <c r="B831" s="281"/>
      <c r="L831" s="282"/>
    </row>
    <row r="832" ht="15.75" customHeight="1">
      <c r="A832" s="281"/>
      <c r="B832" s="281"/>
      <c r="L832" s="282"/>
    </row>
    <row r="833" ht="15.75" customHeight="1">
      <c r="A833" s="281"/>
      <c r="B833" s="281"/>
      <c r="L833" s="282"/>
    </row>
    <row r="834" ht="15.75" customHeight="1">
      <c r="A834" s="281"/>
      <c r="B834" s="281"/>
      <c r="L834" s="282"/>
    </row>
    <row r="835" ht="15.75" customHeight="1">
      <c r="A835" s="281"/>
      <c r="B835" s="281"/>
      <c r="L835" s="282"/>
    </row>
    <row r="836" ht="15.75" customHeight="1">
      <c r="A836" s="281"/>
      <c r="B836" s="281"/>
      <c r="L836" s="282"/>
    </row>
    <row r="837" ht="15.75" customHeight="1">
      <c r="A837" s="281"/>
      <c r="B837" s="281"/>
      <c r="L837" s="282"/>
    </row>
    <row r="838" ht="15.75" customHeight="1">
      <c r="A838" s="281"/>
      <c r="B838" s="281"/>
      <c r="L838" s="282"/>
    </row>
    <row r="839" ht="15.75" customHeight="1">
      <c r="A839" s="281"/>
      <c r="B839" s="281"/>
      <c r="L839" s="282"/>
    </row>
    <row r="840" ht="15.75" customHeight="1">
      <c r="A840" s="281"/>
      <c r="B840" s="281"/>
      <c r="L840" s="282"/>
    </row>
    <row r="841" ht="15.75" customHeight="1">
      <c r="A841" s="281"/>
      <c r="B841" s="281"/>
      <c r="L841" s="282"/>
    </row>
    <row r="842" ht="15.75" customHeight="1">
      <c r="A842" s="281"/>
      <c r="B842" s="281"/>
      <c r="L842" s="282"/>
    </row>
    <row r="843" ht="15.75" customHeight="1">
      <c r="A843" s="281"/>
      <c r="B843" s="281"/>
      <c r="L843" s="282"/>
    </row>
    <row r="844" ht="15.75" customHeight="1">
      <c r="A844" s="281"/>
      <c r="B844" s="281"/>
      <c r="L844" s="282"/>
    </row>
    <row r="845" ht="15.75" customHeight="1">
      <c r="A845" s="281"/>
      <c r="B845" s="281"/>
      <c r="L845" s="282"/>
    </row>
    <row r="846" ht="15.75" customHeight="1">
      <c r="A846" s="281"/>
      <c r="B846" s="281"/>
      <c r="L846" s="282"/>
    </row>
    <row r="847" ht="15.75" customHeight="1">
      <c r="A847" s="281"/>
      <c r="B847" s="281"/>
      <c r="L847" s="282"/>
    </row>
    <row r="848" ht="15.75" customHeight="1">
      <c r="A848" s="281"/>
      <c r="B848" s="281"/>
      <c r="L848" s="282"/>
    </row>
    <row r="849" ht="15.75" customHeight="1">
      <c r="A849" s="281"/>
      <c r="B849" s="281"/>
      <c r="L849" s="282"/>
    </row>
    <row r="850" ht="15.75" customHeight="1">
      <c r="A850" s="281"/>
      <c r="B850" s="281"/>
      <c r="L850" s="282"/>
    </row>
    <row r="851" ht="15.75" customHeight="1">
      <c r="A851" s="281"/>
      <c r="B851" s="281"/>
      <c r="L851" s="282"/>
    </row>
    <row r="852" ht="15.75" customHeight="1">
      <c r="A852" s="281"/>
      <c r="B852" s="281"/>
      <c r="L852" s="282"/>
    </row>
    <row r="853" ht="15.75" customHeight="1">
      <c r="A853" s="281"/>
      <c r="B853" s="281"/>
      <c r="L853" s="282"/>
    </row>
    <row r="854" ht="15.75" customHeight="1">
      <c r="A854" s="281"/>
      <c r="B854" s="281"/>
      <c r="L854" s="282"/>
    </row>
    <row r="855" ht="15.75" customHeight="1">
      <c r="A855" s="281"/>
      <c r="B855" s="281"/>
      <c r="L855" s="282"/>
    </row>
    <row r="856" ht="15.75" customHeight="1">
      <c r="A856" s="281"/>
      <c r="B856" s="281"/>
      <c r="L856" s="282"/>
    </row>
    <row r="857" ht="15.75" customHeight="1">
      <c r="A857" s="281"/>
      <c r="B857" s="281"/>
      <c r="L857" s="282"/>
    </row>
    <row r="858" ht="15.75" customHeight="1">
      <c r="A858" s="281"/>
      <c r="B858" s="281"/>
      <c r="L858" s="282"/>
    </row>
    <row r="859" ht="15.75" customHeight="1">
      <c r="A859" s="281"/>
      <c r="B859" s="281"/>
      <c r="L859" s="282"/>
    </row>
    <row r="860" ht="15.75" customHeight="1">
      <c r="A860" s="281"/>
      <c r="B860" s="281"/>
      <c r="L860" s="282"/>
    </row>
    <row r="861" ht="15.75" customHeight="1">
      <c r="A861" s="281"/>
      <c r="B861" s="281"/>
      <c r="L861" s="282"/>
    </row>
    <row r="862" ht="15.75" customHeight="1">
      <c r="A862" s="281"/>
      <c r="B862" s="281"/>
      <c r="L862" s="282"/>
    </row>
    <row r="863" ht="15.75" customHeight="1">
      <c r="A863" s="281"/>
      <c r="B863" s="281"/>
      <c r="L863" s="282"/>
    </row>
    <row r="864" ht="15.75" customHeight="1">
      <c r="A864" s="281"/>
      <c r="B864" s="281"/>
      <c r="L864" s="282"/>
    </row>
    <row r="865" ht="15.75" customHeight="1">
      <c r="A865" s="281"/>
      <c r="B865" s="281"/>
      <c r="L865" s="282"/>
    </row>
    <row r="866" ht="15.75" customHeight="1">
      <c r="A866" s="281"/>
      <c r="B866" s="281"/>
      <c r="L866" s="282"/>
    </row>
    <row r="867" ht="15.75" customHeight="1">
      <c r="A867" s="281"/>
      <c r="B867" s="281"/>
      <c r="L867" s="282"/>
    </row>
    <row r="868" ht="15.75" customHeight="1">
      <c r="A868" s="281"/>
      <c r="B868" s="281"/>
      <c r="L868" s="282"/>
    </row>
    <row r="869" ht="15.75" customHeight="1">
      <c r="A869" s="281"/>
      <c r="B869" s="281"/>
      <c r="L869" s="282"/>
    </row>
    <row r="870" ht="15.75" customHeight="1">
      <c r="A870" s="281"/>
      <c r="B870" s="281"/>
      <c r="L870" s="282"/>
    </row>
    <row r="871" ht="15.75" customHeight="1">
      <c r="A871" s="281"/>
      <c r="B871" s="281"/>
      <c r="L871" s="282"/>
    </row>
    <row r="872" ht="15.75" customHeight="1">
      <c r="A872" s="281"/>
      <c r="B872" s="281"/>
      <c r="L872" s="282"/>
    </row>
    <row r="873" ht="15.75" customHeight="1">
      <c r="A873" s="281"/>
      <c r="B873" s="281"/>
      <c r="L873" s="282"/>
    </row>
    <row r="874" ht="15.75" customHeight="1">
      <c r="A874" s="281"/>
      <c r="B874" s="281"/>
      <c r="L874" s="282"/>
    </row>
    <row r="875" ht="15.75" customHeight="1">
      <c r="A875" s="281"/>
      <c r="B875" s="281"/>
      <c r="L875" s="282"/>
    </row>
    <row r="876" ht="15.75" customHeight="1">
      <c r="A876" s="281"/>
      <c r="B876" s="281"/>
      <c r="L876" s="282"/>
    </row>
    <row r="877" ht="15.75" customHeight="1">
      <c r="A877" s="281"/>
      <c r="B877" s="281"/>
      <c r="L877" s="282"/>
    </row>
    <row r="878" ht="15.75" customHeight="1">
      <c r="A878" s="281"/>
      <c r="B878" s="281"/>
      <c r="L878" s="282"/>
    </row>
    <row r="879" ht="15.75" customHeight="1">
      <c r="A879" s="281"/>
      <c r="B879" s="281"/>
      <c r="L879" s="282"/>
    </row>
    <row r="880" ht="15.75" customHeight="1">
      <c r="A880" s="281"/>
      <c r="B880" s="281"/>
      <c r="L880" s="282"/>
    </row>
    <row r="881" ht="15.75" customHeight="1">
      <c r="A881" s="281"/>
      <c r="B881" s="281"/>
      <c r="L881" s="282"/>
    </row>
    <row r="882" ht="15.75" customHeight="1">
      <c r="A882" s="281"/>
      <c r="B882" s="281"/>
      <c r="L882" s="282"/>
    </row>
    <row r="883" ht="15.75" customHeight="1">
      <c r="A883" s="281"/>
      <c r="B883" s="281"/>
      <c r="L883" s="282"/>
    </row>
    <row r="884" ht="15.75" customHeight="1">
      <c r="A884" s="281"/>
      <c r="B884" s="281"/>
      <c r="L884" s="282"/>
    </row>
    <row r="885" ht="15.75" customHeight="1">
      <c r="A885" s="281"/>
      <c r="B885" s="281"/>
      <c r="L885" s="282"/>
    </row>
    <row r="886" ht="15.75" customHeight="1">
      <c r="A886" s="281"/>
      <c r="B886" s="281"/>
      <c r="L886" s="282"/>
    </row>
    <row r="887" ht="15.75" customHeight="1">
      <c r="A887" s="281"/>
      <c r="B887" s="281"/>
      <c r="L887" s="282"/>
    </row>
    <row r="888" ht="15.75" customHeight="1">
      <c r="A888" s="281"/>
      <c r="B888" s="281"/>
      <c r="L888" s="282"/>
    </row>
    <row r="889" ht="15.75" customHeight="1">
      <c r="A889" s="281"/>
      <c r="B889" s="281"/>
      <c r="L889" s="282"/>
    </row>
    <row r="890" ht="15.75" customHeight="1">
      <c r="A890" s="281"/>
      <c r="B890" s="281"/>
      <c r="L890" s="282"/>
    </row>
    <row r="891" ht="15.75" customHeight="1">
      <c r="A891" s="281"/>
      <c r="B891" s="281"/>
      <c r="L891" s="282"/>
    </row>
    <row r="892" ht="15.75" customHeight="1">
      <c r="A892" s="281"/>
      <c r="B892" s="281"/>
      <c r="L892" s="282"/>
    </row>
    <row r="893" ht="15.75" customHeight="1">
      <c r="A893" s="281"/>
      <c r="B893" s="281"/>
      <c r="L893" s="282"/>
    </row>
    <row r="894" ht="15.75" customHeight="1">
      <c r="A894" s="281"/>
      <c r="B894" s="281"/>
      <c r="L894" s="282"/>
    </row>
    <row r="895" ht="15.75" customHeight="1">
      <c r="A895" s="281"/>
      <c r="B895" s="281"/>
      <c r="L895" s="282"/>
    </row>
    <row r="896" ht="15.75" customHeight="1">
      <c r="A896" s="281"/>
      <c r="B896" s="281"/>
      <c r="L896" s="282"/>
    </row>
    <row r="897" ht="15.75" customHeight="1">
      <c r="A897" s="281"/>
      <c r="B897" s="281"/>
      <c r="L897" s="282"/>
    </row>
    <row r="898" ht="15.75" customHeight="1">
      <c r="A898" s="281"/>
      <c r="B898" s="281"/>
      <c r="L898" s="282"/>
    </row>
    <row r="899" ht="15.75" customHeight="1">
      <c r="A899" s="281"/>
      <c r="B899" s="281"/>
      <c r="L899" s="282"/>
    </row>
    <row r="900" ht="15.75" customHeight="1">
      <c r="A900" s="281"/>
      <c r="B900" s="281"/>
      <c r="L900" s="282"/>
    </row>
    <row r="901" ht="15.75" customHeight="1">
      <c r="A901" s="281"/>
      <c r="B901" s="281"/>
      <c r="L901" s="282"/>
    </row>
    <row r="902" ht="15.75" customHeight="1">
      <c r="A902" s="281"/>
      <c r="B902" s="281"/>
      <c r="L902" s="282"/>
    </row>
    <row r="903" ht="15.75" customHeight="1">
      <c r="A903" s="281"/>
      <c r="B903" s="281"/>
      <c r="L903" s="282"/>
    </row>
    <row r="904" ht="15.75" customHeight="1">
      <c r="A904" s="281"/>
      <c r="B904" s="281"/>
      <c r="L904" s="282"/>
    </row>
    <row r="905" ht="15.75" customHeight="1">
      <c r="A905" s="281"/>
      <c r="B905" s="281"/>
      <c r="L905" s="282"/>
    </row>
    <row r="906" ht="15.75" customHeight="1">
      <c r="A906" s="281"/>
      <c r="B906" s="281"/>
      <c r="L906" s="282"/>
    </row>
    <row r="907" ht="15.75" customHeight="1">
      <c r="A907" s="281"/>
      <c r="B907" s="281"/>
      <c r="L907" s="282"/>
    </row>
    <row r="908" ht="15.75" customHeight="1">
      <c r="A908" s="281"/>
      <c r="B908" s="281"/>
      <c r="L908" s="282"/>
    </row>
    <row r="909" ht="15.75" customHeight="1">
      <c r="A909" s="281"/>
      <c r="B909" s="281"/>
      <c r="L909" s="282"/>
    </row>
    <row r="910" ht="15.75" customHeight="1">
      <c r="A910" s="281"/>
      <c r="B910" s="281"/>
      <c r="L910" s="282"/>
    </row>
    <row r="911" ht="15.75" customHeight="1">
      <c r="A911" s="281"/>
      <c r="B911" s="281"/>
      <c r="L911" s="282"/>
    </row>
    <row r="912" ht="15.75" customHeight="1">
      <c r="A912" s="281"/>
      <c r="B912" s="281"/>
      <c r="L912" s="282"/>
    </row>
    <row r="913" ht="15.75" customHeight="1">
      <c r="A913" s="281"/>
      <c r="B913" s="281"/>
      <c r="L913" s="282"/>
    </row>
    <row r="914" ht="15.75" customHeight="1">
      <c r="A914" s="281"/>
      <c r="B914" s="281"/>
      <c r="L914" s="282"/>
    </row>
    <row r="915" ht="15.75" customHeight="1">
      <c r="A915" s="281"/>
      <c r="B915" s="281"/>
      <c r="L915" s="282"/>
    </row>
    <row r="916" ht="15.75" customHeight="1">
      <c r="A916" s="281"/>
      <c r="B916" s="281"/>
      <c r="L916" s="282"/>
    </row>
    <row r="917" ht="15.75" customHeight="1">
      <c r="A917" s="281"/>
      <c r="B917" s="281"/>
      <c r="L917" s="282"/>
    </row>
    <row r="918" ht="15.75" customHeight="1">
      <c r="A918" s="281"/>
      <c r="B918" s="281"/>
      <c r="L918" s="282"/>
    </row>
    <row r="919" ht="15.75" customHeight="1">
      <c r="A919" s="281"/>
      <c r="B919" s="281"/>
      <c r="L919" s="282"/>
    </row>
    <row r="920" ht="15.75" customHeight="1">
      <c r="A920" s="281"/>
      <c r="B920" s="281"/>
      <c r="L920" s="282"/>
    </row>
    <row r="921" ht="15.75" customHeight="1">
      <c r="A921" s="281"/>
      <c r="B921" s="281"/>
      <c r="L921" s="282"/>
    </row>
    <row r="922" ht="15.75" customHeight="1">
      <c r="A922" s="281"/>
      <c r="B922" s="281"/>
      <c r="L922" s="282"/>
    </row>
    <row r="923" ht="15.75" customHeight="1">
      <c r="A923" s="281"/>
      <c r="B923" s="281"/>
      <c r="L923" s="282"/>
    </row>
    <row r="924" ht="15.75" customHeight="1">
      <c r="A924" s="281"/>
      <c r="B924" s="281"/>
      <c r="L924" s="282"/>
    </row>
    <row r="925" ht="15.75" customHeight="1">
      <c r="A925" s="281"/>
      <c r="B925" s="281"/>
      <c r="L925" s="282"/>
    </row>
    <row r="926" ht="15.75" customHeight="1">
      <c r="A926" s="281"/>
      <c r="B926" s="281"/>
      <c r="L926" s="282"/>
    </row>
    <row r="927" ht="15.75" customHeight="1">
      <c r="A927" s="281"/>
      <c r="B927" s="281"/>
      <c r="L927" s="282"/>
    </row>
    <row r="928" ht="15.75" customHeight="1">
      <c r="A928" s="281"/>
      <c r="B928" s="281"/>
      <c r="L928" s="282"/>
    </row>
    <row r="929" ht="15.75" customHeight="1">
      <c r="A929" s="281"/>
      <c r="B929" s="281"/>
      <c r="L929" s="282"/>
    </row>
    <row r="930" ht="15.75" customHeight="1">
      <c r="A930" s="281"/>
      <c r="B930" s="281"/>
      <c r="L930" s="282"/>
    </row>
    <row r="931" ht="15.75" customHeight="1">
      <c r="A931" s="281"/>
      <c r="B931" s="281"/>
      <c r="L931" s="282"/>
    </row>
    <row r="932" ht="15.75" customHeight="1">
      <c r="A932" s="281"/>
      <c r="B932" s="281"/>
      <c r="L932" s="282"/>
    </row>
    <row r="933" ht="15.75" customHeight="1">
      <c r="A933" s="281"/>
      <c r="B933" s="281"/>
      <c r="L933" s="282"/>
    </row>
    <row r="934" ht="15.75" customHeight="1">
      <c r="A934" s="281"/>
      <c r="B934" s="281"/>
      <c r="L934" s="282"/>
    </row>
    <row r="935" ht="15.75" customHeight="1">
      <c r="A935" s="281"/>
      <c r="B935" s="281"/>
      <c r="L935" s="282"/>
    </row>
    <row r="936" ht="15.75" customHeight="1">
      <c r="A936" s="281"/>
      <c r="B936" s="281"/>
      <c r="L936" s="282"/>
    </row>
    <row r="937" ht="15.75" customHeight="1">
      <c r="A937" s="281"/>
      <c r="B937" s="281"/>
      <c r="L937" s="282"/>
    </row>
    <row r="938" ht="15.75" customHeight="1">
      <c r="A938" s="281"/>
      <c r="B938" s="281"/>
      <c r="L938" s="282"/>
    </row>
    <row r="939" ht="15.75" customHeight="1">
      <c r="A939" s="281"/>
      <c r="B939" s="281"/>
      <c r="L939" s="282"/>
    </row>
    <row r="940" ht="15.75" customHeight="1">
      <c r="A940" s="281"/>
      <c r="B940" s="281"/>
      <c r="L940" s="282"/>
    </row>
    <row r="941" ht="15.75" customHeight="1">
      <c r="A941" s="281"/>
      <c r="B941" s="281"/>
      <c r="L941" s="282"/>
    </row>
    <row r="942" ht="15.75" customHeight="1">
      <c r="A942" s="281"/>
      <c r="B942" s="281"/>
      <c r="L942" s="282"/>
    </row>
    <row r="943" ht="15.75" customHeight="1">
      <c r="A943" s="281"/>
      <c r="B943" s="281"/>
      <c r="L943" s="282"/>
    </row>
    <row r="944" ht="15.75" customHeight="1">
      <c r="A944" s="281"/>
      <c r="B944" s="281"/>
      <c r="L944" s="282"/>
    </row>
    <row r="945" ht="15.75" customHeight="1">
      <c r="A945" s="281"/>
      <c r="B945" s="281"/>
      <c r="L945" s="282"/>
    </row>
    <row r="946" ht="15.75" customHeight="1">
      <c r="A946" s="281"/>
      <c r="B946" s="281"/>
      <c r="L946" s="282"/>
    </row>
    <row r="947" ht="15.75" customHeight="1">
      <c r="A947" s="281"/>
      <c r="B947" s="281"/>
      <c r="L947" s="282"/>
    </row>
    <row r="948" ht="15.75" customHeight="1">
      <c r="A948" s="281"/>
      <c r="B948" s="281"/>
      <c r="L948" s="282"/>
    </row>
    <row r="949" ht="15.75" customHeight="1">
      <c r="A949" s="281"/>
      <c r="B949" s="281"/>
      <c r="L949" s="282"/>
    </row>
    <row r="950" ht="15.75" customHeight="1">
      <c r="A950" s="281"/>
      <c r="B950" s="281"/>
      <c r="L950" s="282"/>
    </row>
    <row r="951" ht="15.75" customHeight="1">
      <c r="A951" s="281"/>
      <c r="B951" s="281"/>
      <c r="L951" s="282"/>
    </row>
    <row r="952" ht="15.75" customHeight="1">
      <c r="A952" s="281"/>
      <c r="B952" s="281"/>
      <c r="L952" s="282"/>
    </row>
    <row r="953" ht="15.75" customHeight="1">
      <c r="A953" s="281"/>
      <c r="B953" s="281"/>
      <c r="L953" s="282"/>
    </row>
    <row r="954" ht="15.75" customHeight="1">
      <c r="A954" s="281"/>
      <c r="B954" s="281"/>
      <c r="L954" s="282"/>
    </row>
    <row r="955" ht="15.75" customHeight="1">
      <c r="A955" s="281"/>
      <c r="B955" s="281"/>
      <c r="L955" s="282"/>
    </row>
    <row r="956" ht="15.75" customHeight="1">
      <c r="A956" s="281"/>
      <c r="B956" s="281"/>
      <c r="L956" s="282"/>
    </row>
    <row r="957" ht="15.75" customHeight="1">
      <c r="A957" s="281"/>
      <c r="B957" s="281"/>
      <c r="L957" s="282"/>
    </row>
    <row r="958" ht="15.75" customHeight="1">
      <c r="A958" s="281"/>
      <c r="B958" s="281"/>
      <c r="L958" s="282"/>
    </row>
    <row r="959" ht="15.75" customHeight="1">
      <c r="A959" s="281"/>
      <c r="B959" s="281"/>
      <c r="L959" s="282"/>
    </row>
    <row r="960" ht="15.75" customHeight="1">
      <c r="A960" s="281"/>
      <c r="B960" s="281"/>
      <c r="L960" s="282"/>
    </row>
    <row r="961" ht="15.75" customHeight="1">
      <c r="A961" s="281"/>
      <c r="B961" s="281"/>
      <c r="L961" s="282"/>
    </row>
    <row r="962" ht="15.75" customHeight="1">
      <c r="A962" s="281"/>
      <c r="B962" s="281"/>
      <c r="L962" s="282"/>
    </row>
    <row r="963" ht="15.75" customHeight="1">
      <c r="A963" s="281"/>
      <c r="B963" s="281"/>
      <c r="L963" s="282"/>
    </row>
    <row r="964" ht="15.75" customHeight="1">
      <c r="A964" s="281"/>
      <c r="B964" s="281"/>
      <c r="L964" s="282"/>
    </row>
    <row r="965" ht="15.75" customHeight="1">
      <c r="A965" s="281"/>
      <c r="B965" s="281"/>
      <c r="L965" s="282"/>
    </row>
    <row r="966" ht="15.75" customHeight="1">
      <c r="A966" s="281"/>
      <c r="B966" s="281"/>
      <c r="L966" s="282"/>
    </row>
    <row r="967" ht="15.75" customHeight="1">
      <c r="A967" s="281"/>
      <c r="B967" s="281"/>
      <c r="L967" s="282"/>
    </row>
    <row r="968" ht="15.75" customHeight="1">
      <c r="A968" s="281"/>
      <c r="B968" s="281"/>
      <c r="L968" s="282"/>
    </row>
    <row r="969" ht="15.75" customHeight="1">
      <c r="A969" s="281"/>
      <c r="B969" s="281"/>
      <c r="L969" s="282"/>
    </row>
    <row r="970" ht="15.75" customHeight="1">
      <c r="A970" s="281"/>
      <c r="B970" s="281"/>
      <c r="L970" s="282"/>
    </row>
    <row r="971" ht="15.75" customHeight="1">
      <c r="A971" s="281"/>
      <c r="B971" s="281"/>
      <c r="L971" s="282"/>
    </row>
    <row r="972" ht="15.75" customHeight="1">
      <c r="A972" s="281"/>
      <c r="B972" s="281"/>
      <c r="L972" s="282"/>
    </row>
    <row r="973" ht="15.75" customHeight="1">
      <c r="A973" s="281"/>
      <c r="B973" s="281"/>
      <c r="L973" s="282"/>
    </row>
    <row r="974" ht="15.75" customHeight="1">
      <c r="A974" s="281"/>
      <c r="B974" s="281"/>
      <c r="L974" s="282"/>
    </row>
    <row r="975" ht="15.75" customHeight="1">
      <c r="A975" s="281"/>
      <c r="B975" s="281"/>
      <c r="L975" s="282"/>
    </row>
    <row r="976" ht="15.75" customHeight="1">
      <c r="A976" s="281"/>
      <c r="B976" s="281"/>
      <c r="L976" s="282"/>
    </row>
    <row r="977" ht="15.75" customHeight="1">
      <c r="A977" s="281"/>
      <c r="B977" s="281"/>
      <c r="L977" s="282"/>
    </row>
    <row r="978" ht="15.75" customHeight="1">
      <c r="A978" s="281"/>
      <c r="B978" s="281"/>
      <c r="L978" s="282"/>
    </row>
    <row r="979" ht="15.75" customHeight="1">
      <c r="A979" s="281"/>
      <c r="B979" s="281"/>
      <c r="L979" s="282"/>
    </row>
    <row r="980" ht="15.75" customHeight="1">
      <c r="A980" s="281"/>
      <c r="B980" s="281"/>
      <c r="L980" s="282"/>
    </row>
    <row r="981" ht="15.75" customHeight="1">
      <c r="A981" s="281"/>
      <c r="B981" s="281"/>
      <c r="L981" s="282"/>
    </row>
    <row r="982" ht="15.75" customHeight="1">
      <c r="A982" s="281"/>
      <c r="B982" s="281"/>
      <c r="L982" s="282"/>
    </row>
    <row r="983" ht="15.75" customHeight="1">
      <c r="A983" s="281"/>
      <c r="B983" s="281"/>
      <c r="L983" s="282"/>
    </row>
    <row r="984" ht="15.75" customHeight="1">
      <c r="A984" s="281"/>
      <c r="B984" s="281"/>
      <c r="L984" s="282"/>
    </row>
    <row r="985" ht="15.75" customHeight="1">
      <c r="A985" s="281"/>
      <c r="B985" s="281"/>
      <c r="L985" s="282"/>
    </row>
    <row r="986" ht="15.75" customHeight="1">
      <c r="A986" s="281"/>
      <c r="B986" s="281"/>
      <c r="L986" s="282"/>
    </row>
    <row r="987" ht="15.75" customHeight="1">
      <c r="A987" s="281"/>
      <c r="B987" s="281"/>
      <c r="L987" s="282"/>
    </row>
    <row r="988" ht="15.75" customHeight="1">
      <c r="A988" s="281"/>
      <c r="B988" s="281"/>
      <c r="L988" s="282"/>
    </row>
    <row r="989" ht="15.75" customHeight="1">
      <c r="A989" s="281"/>
      <c r="B989" s="281"/>
      <c r="L989" s="282"/>
    </row>
    <row r="990" ht="15.75" customHeight="1">
      <c r="A990" s="281"/>
      <c r="B990" s="281"/>
      <c r="L990" s="282"/>
    </row>
    <row r="991" ht="15.75" customHeight="1">
      <c r="A991" s="281"/>
      <c r="B991" s="281"/>
      <c r="L991" s="282"/>
    </row>
    <row r="992" ht="15.75" customHeight="1">
      <c r="A992" s="281"/>
      <c r="B992" s="281"/>
      <c r="L992" s="282"/>
    </row>
    <row r="993" ht="15.75" customHeight="1">
      <c r="A993" s="281"/>
      <c r="B993" s="281"/>
      <c r="L993" s="282"/>
    </row>
    <row r="994" ht="15.75" customHeight="1">
      <c r="A994" s="281"/>
      <c r="B994" s="281"/>
      <c r="L994" s="282"/>
    </row>
    <row r="995" ht="15.75" customHeight="1">
      <c r="A995" s="281"/>
      <c r="B995" s="281"/>
      <c r="L995" s="282"/>
    </row>
    <row r="996" ht="15.75" customHeight="1">
      <c r="A996" s="281"/>
      <c r="B996" s="281"/>
      <c r="L996" s="28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29"/>
    <col customWidth="1" min="2" max="2" width="9.29"/>
    <col customWidth="1" min="3" max="3" width="6.43"/>
    <col customWidth="1" min="4" max="4" width="6.71"/>
    <col customWidth="1" min="5" max="5" width="7.43"/>
    <col customWidth="1" min="6" max="6" width="12.71"/>
    <col customWidth="1" min="7" max="7" width="6.71"/>
    <col customWidth="1" min="8" max="8" width="11.43"/>
    <col customWidth="1" min="10" max="10" width="16.0"/>
    <col customWidth="1" min="11" max="11" width="14.71"/>
    <col customWidth="1" min="12" max="12" width="15.14"/>
    <col customWidth="1" min="13" max="13" width="8.0"/>
    <col customWidth="1" min="14" max="14" width="7.86"/>
    <col customWidth="1" min="15" max="15" width="4.0"/>
    <col customWidth="1" min="16" max="28" width="10.0"/>
  </cols>
  <sheetData>
    <row r="1" ht="12.75" customHeight="1">
      <c r="A1" s="283"/>
      <c r="B1" s="15"/>
      <c r="C1" s="15"/>
      <c r="D1" s="15"/>
      <c r="E1" s="15"/>
      <c r="F1" s="15"/>
      <c r="G1" s="15"/>
      <c r="H1" s="284" t="s">
        <v>1</v>
      </c>
      <c r="I1" s="238"/>
      <c r="J1" s="239" t="s">
        <v>2</v>
      </c>
      <c r="K1" s="238"/>
      <c r="L1" s="285"/>
      <c r="M1" s="15"/>
      <c r="N1" s="286"/>
      <c r="O1" s="287"/>
      <c r="P1" s="287"/>
      <c r="Q1" s="288"/>
      <c r="R1" s="288"/>
      <c r="S1" s="288"/>
      <c r="T1" s="289"/>
      <c r="U1" s="289"/>
      <c r="V1" s="289"/>
      <c r="W1" s="289"/>
      <c r="X1" s="289"/>
      <c r="Y1" s="289"/>
      <c r="Z1" s="289"/>
      <c r="AA1" s="289"/>
      <c r="AB1" s="289"/>
    </row>
    <row r="2" ht="12.75" customHeight="1">
      <c r="A2" s="290"/>
      <c r="B2" s="291" t="s">
        <v>96</v>
      </c>
      <c r="C2" s="292"/>
      <c r="D2" s="292"/>
      <c r="E2" s="292"/>
      <c r="F2" s="224"/>
      <c r="G2" s="293" t="s">
        <v>97</v>
      </c>
      <c r="H2" s="286"/>
      <c r="I2" s="31" t="s">
        <v>98</v>
      </c>
      <c r="J2" s="31" t="s">
        <v>99</v>
      </c>
      <c r="K2" s="31" t="s">
        <v>97</v>
      </c>
      <c r="L2" s="294" t="s">
        <v>97</v>
      </c>
      <c r="M2" s="295" t="s">
        <v>100</v>
      </c>
      <c r="N2" s="296" t="s">
        <v>101</v>
      </c>
      <c r="O2" s="287"/>
      <c r="P2" s="287"/>
      <c r="Q2" s="288"/>
      <c r="R2" s="288"/>
      <c r="S2" s="288"/>
      <c r="T2" s="289"/>
      <c r="U2" s="289"/>
      <c r="V2" s="289"/>
      <c r="W2" s="289"/>
      <c r="X2" s="289"/>
      <c r="Y2" s="289"/>
      <c r="Z2" s="289"/>
      <c r="AA2" s="289"/>
      <c r="AB2" s="289"/>
    </row>
    <row r="3" ht="12.75" customHeight="1">
      <c r="A3" s="297" t="s">
        <v>76</v>
      </c>
      <c r="B3" s="298" t="s">
        <v>8</v>
      </c>
      <c r="C3" s="299" t="s">
        <v>76</v>
      </c>
      <c r="D3" s="299" t="s">
        <v>101</v>
      </c>
      <c r="E3" s="299" t="s">
        <v>102</v>
      </c>
      <c r="F3" s="299" t="s">
        <v>101</v>
      </c>
      <c r="G3" s="299">
        <f>SUM(E3)</f>
        <v>0</v>
      </c>
      <c r="H3" s="300" t="s">
        <v>101</v>
      </c>
      <c r="I3" s="301"/>
      <c r="J3" s="301"/>
      <c r="K3" s="301" t="s">
        <v>76</v>
      </c>
      <c r="L3" s="302" t="s">
        <v>103</v>
      </c>
      <c r="M3" s="299" t="s">
        <v>104</v>
      </c>
      <c r="N3" s="300" t="s">
        <v>104</v>
      </c>
      <c r="O3" s="287"/>
      <c r="P3" s="287"/>
      <c r="Q3" s="287"/>
      <c r="R3" s="287"/>
      <c r="S3" s="287"/>
      <c r="T3" s="11"/>
      <c r="U3" s="11"/>
      <c r="V3" s="11"/>
      <c r="W3" s="11"/>
      <c r="X3" s="11"/>
      <c r="Y3" s="11"/>
      <c r="Z3" s="11"/>
      <c r="AA3" s="11"/>
      <c r="AB3" s="11"/>
    </row>
    <row r="4" ht="12.75" customHeight="1">
      <c r="A4" s="253" t="s">
        <v>89</v>
      </c>
      <c r="B4" s="254">
        <v>45414.0</v>
      </c>
      <c r="C4" s="303">
        <v>25.0</v>
      </c>
      <c r="D4" s="303">
        <v>8340.0</v>
      </c>
      <c r="E4" s="303">
        <v>53.0</v>
      </c>
      <c r="F4" s="257">
        <f t="shared" ref="F4:F33" si="1">IF(C4=0,"",((C4*D4)-K4)/E4)</f>
        <v>-4426.415094</v>
      </c>
      <c r="G4" s="260">
        <f t="shared" ref="G4:G33" si="2">C4+E4</f>
        <v>78</v>
      </c>
      <c r="H4" s="304">
        <f t="shared" ref="H4:H33" si="3">K4/G4</f>
        <v>5680.769231</v>
      </c>
      <c r="I4" s="255">
        <v>298200.0</v>
      </c>
      <c r="J4" s="255">
        <v>144900.0</v>
      </c>
      <c r="K4" s="255">
        <v>443100.0</v>
      </c>
      <c r="L4" s="305" t="str">
        <f>SUM(#REF!+K4)</f>
        <v>#REF!</v>
      </c>
      <c r="M4" s="260" t="str">
        <f>#REF!+G4</f>
        <v>#REF!</v>
      </c>
      <c r="N4" s="304" t="str">
        <f t="shared" ref="N4:N33" si="4">L4/M4</f>
        <v>#REF!</v>
      </c>
      <c r="O4" s="306"/>
      <c r="P4" s="307"/>
      <c r="Q4" s="261"/>
      <c r="R4" s="261"/>
      <c r="S4" s="308"/>
      <c r="T4" s="308"/>
      <c r="U4" s="308"/>
      <c r="V4" s="308"/>
      <c r="W4" s="308"/>
      <c r="X4" s="308"/>
      <c r="Y4" s="308"/>
      <c r="Z4" s="308"/>
      <c r="AA4" s="308"/>
      <c r="AB4" s="308"/>
    </row>
    <row r="5" ht="12.75" customHeight="1">
      <c r="A5" s="253" t="s">
        <v>90</v>
      </c>
      <c r="B5" s="254">
        <v>45415.0</v>
      </c>
      <c r="C5" s="303">
        <v>16.0</v>
      </c>
      <c r="D5" s="303">
        <v>9493.75</v>
      </c>
      <c r="E5" s="303">
        <v>58.0</v>
      </c>
      <c r="F5" s="257">
        <f t="shared" si="1"/>
        <v>-4482.758621</v>
      </c>
      <c r="G5" s="260">
        <f t="shared" si="2"/>
        <v>74</v>
      </c>
      <c r="H5" s="304">
        <f t="shared" si="3"/>
        <v>5566.216216</v>
      </c>
      <c r="I5" s="255">
        <v>239400.0</v>
      </c>
      <c r="J5" s="255">
        <v>239400.0</v>
      </c>
      <c r="K5" s="255">
        <v>411900.0</v>
      </c>
      <c r="L5" s="305" t="str">
        <f t="shared" ref="L5:L33" si="5">SUM(L4+K5)</f>
        <v>#REF!</v>
      </c>
      <c r="M5" s="260" t="str">
        <f t="shared" ref="M5:M33" si="6">M4+G5</f>
        <v>#REF!</v>
      </c>
      <c r="N5" s="304" t="str">
        <f t="shared" si="4"/>
        <v>#REF!</v>
      </c>
      <c r="O5" s="306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</row>
    <row r="6" ht="12.75" customHeight="1">
      <c r="A6" s="253" t="s">
        <v>91</v>
      </c>
      <c r="B6" s="254">
        <v>45416.0</v>
      </c>
      <c r="C6" s="303">
        <v>21.0</v>
      </c>
      <c r="D6" s="303">
        <v>7322.03</v>
      </c>
      <c r="E6" s="303">
        <v>38.0</v>
      </c>
      <c r="F6" s="257">
        <f t="shared" si="1"/>
        <v>-7022.036053</v>
      </c>
      <c r="G6" s="260">
        <f t="shared" si="2"/>
        <v>59</v>
      </c>
      <c r="H6" s="304">
        <f t="shared" si="3"/>
        <v>7128.813559</v>
      </c>
      <c r="I6" s="255">
        <v>322700.0</v>
      </c>
      <c r="J6" s="255">
        <v>97900.0</v>
      </c>
      <c r="K6" s="255">
        <v>420600.0</v>
      </c>
      <c r="L6" s="305" t="str">
        <f t="shared" si="5"/>
        <v>#REF!</v>
      </c>
      <c r="M6" s="260" t="str">
        <f t="shared" si="6"/>
        <v>#REF!</v>
      </c>
      <c r="N6" s="304" t="str">
        <f t="shared" si="4"/>
        <v>#REF!</v>
      </c>
      <c r="O6" s="306"/>
      <c r="P6" s="261"/>
      <c r="Q6" s="261"/>
      <c r="R6" s="261"/>
      <c r="S6" s="261"/>
      <c r="T6" s="261"/>
      <c r="U6" s="261"/>
      <c r="V6" s="261"/>
      <c r="W6" s="261"/>
      <c r="X6" s="261"/>
      <c r="Y6" s="261"/>
      <c r="Z6" s="261"/>
      <c r="AA6" s="261"/>
      <c r="AB6" s="261"/>
    </row>
    <row r="7" ht="12.75" customHeight="1">
      <c r="A7" s="264" t="s">
        <v>92</v>
      </c>
      <c r="B7" s="254">
        <v>45417.0</v>
      </c>
      <c r="C7" s="303">
        <v>19.0</v>
      </c>
      <c r="D7" s="303">
        <v>9594.74</v>
      </c>
      <c r="E7" s="303">
        <v>46.0</v>
      </c>
      <c r="F7" s="257">
        <f t="shared" si="1"/>
        <v>-5063.042174</v>
      </c>
      <c r="G7" s="260">
        <f t="shared" si="2"/>
        <v>65</v>
      </c>
      <c r="H7" s="304">
        <f t="shared" si="3"/>
        <v>6387.692308</v>
      </c>
      <c r="I7" s="255">
        <v>317800.0</v>
      </c>
      <c r="J7" s="255">
        <v>97400.0</v>
      </c>
      <c r="K7" s="255">
        <v>415200.0</v>
      </c>
      <c r="L7" s="305" t="str">
        <f t="shared" si="5"/>
        <v>#REF!</v>
      </c>
      <c r="M7" s="260" t="str">
        <f t="shared" si="6"/>
        <v>#REF!</v>
      </c>
      <c r="N7" s="304" t="str">
        <f t="shared" si="4"/>
        <v>#REF!</v>
      </c>
      <c r="O7" s="261"/>
      <c r="P7" s="261"/>
      <c r="Q7" s="261"/>
      <c r="R7" s="261"/>
      <c r="S7" s="261"/>
      <c r="T7" s="308"/>
      <c r="U7" s="308"/>
      <c r="V7" s="308"/>
      <c r="W7" s="308"/>
      <c r="X7" s="308"/>
      <c r="Y7" s="308"/>
      <c r="Z7" s="308"/>
      <c r="AA7" s="308"/>
      <c r="AB7" s="308"/>
    </row>
    <row r="8" ht="12.75" customHeight="1">
      <c r="A8" s="253" t="s">
        <v>93</v>
      </c>
      <c r="B8" s="254">
        <v>45418.0</v>
      </c>
      <c r="C8" s="303">
        <v>16.0</v>
      </c>
      <c r="D8" s="303">
        <v>7668.75</v>
      </c>
      <c r="E8" s="303">
        <v>44.0</v>
      </c>
      <c r="F8" s="257">
        <f t="shared" si="1"/>
        <v>-5243.181818</v>
      </c>
      <c r="G8" s="260">
        <f t="shared" si="2"/>
        <v>60</v>
      </c>
      <c r="H8" s="304">
        <f t="shared" si="3"/>
        <v>5890</v>
      </c>
      <c r="I8" s="255">
        <v>300300.0</v>
      </c>
      <c r="J8" s="255">
        <v>53100.0</v>
      </c>
      <c r="K8" s="255">
        <v>353400.0</v>
      </c>
      <c r="L8" s="305" t="str">
        <f t="shared" si="5"/>
        <v>#REF!</v>
      </c>
      <c r="M8" s="260" t="str">
        <f t="shared" si="6"/>
        <v>#REF!</v>
      </c>
      <c r="N8" s="304" t="str">
        <f t="shared" si="4"/>
        <v>#REF!</v>
      </c>
      <c r="O8" s="261"/>
      <c r="P8" s="261"/>
      <c r="Q8" s="261"/>
      <c r="R8" s="261"/>
      <c r="S8" s="261"/>
      <c r="T8" s="309"/>
      <c r="U8" s="309"/>
      <c r="V8" s="309"/>
      <c r="W8" s="309"/>
      <c r="X8" s="309"/>
      <c r="Y8" s="309"/>
      <c r="Z8" s="309"/>
      <c r="AA8" s="309"/>
      <c r="AB8" s="309"/>
    </row>
    <row r="9" ht="12.75" customHeight="1">
      <c r="A9" s="253" t="s">
        <v>94</v>
      </c>
      <c r="B9" s="254">
        <v>45419.0</v>
      </c>
      <c r="C9" s="310">
        <v>22.0</v>
      </c>
      <c r="D9" s="310">
        <v>7422.73</v>
      </c>
      <c r="E9" s="310">
        <v>44.0</v>
      </c>
      <c r="F9" s="311">
        <f t="shared" si="1"/>
        <v>-7129.544091</v>
      </c>
      <c r="G9" s="312">
        <f t="shared" si="2"/>
        <v>66</v>
      </c>
      <c r="H9" s="313">
        <f t="shared" si="3"/>
        <v>7227.272727</v>
      </c>
      <c r="I9" s="314">
        <v>300800.0</v>
      </c>
      <c r="J9" s="314">
        <v>176200.0</v>
      </c>
      <c r="K9" s="255">
        <v>477000.0</v>
      </c>
      <c r="L9" s="305" t="str">
        <f t="shared" si="5"/>
        <v>#REF!</v>
      </c>
      <c r="M9" s="260" t="str">
        <f t="shared" si="6"/>
        <v>#REF!</v>
      </c>
      <c r="N9" s="304" t="str">
        <f t="shared" si="4"/>
        <v>#REF!</v>
      </c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</row>
    <row r="10" ht="12.75" customHeight="1">
      <c r="A10" s="253" t="s">
        <v>95</v>
      </c>
      <c r="B10" s="254">
        <v>45420.0</v>
      </c>
      <c r="C10" s="303">
        <v>36.0</v>
      </c>
      <c r="D10" s="303">
        <v>6916.13</v>
      </c>
      <c r="E10" s="303">
        <v>26.0</v>
      </c>
      <c r="F10" s="257">
        <f t="shared" si="1"/>
        <v>-6496.896923</v>
      </c>
      <c r="G10" s="260">
        <f t="shared" si="2"/>
        <v>62</v>
      </c>
      <c r="H10" s="304">
        <f t="shared" si="3"/>
        <v>6740.322581</v>
      </c>
      <c r="I10" s="255">
        <v>307800.0</v>
      </c>
      <c r="J10" s="255">
        <v>110100.0</v>
      </c>
      <c r="K10" s="255">
        <v>417900.0</v>
      </c>
      <c r="L10" s="305" t="str">
        <f t="shared" si="5"/>
        <v>#REF!</v>
      </c>
      <c r="M10" s="260" t="str">
        <f t="shared" si="6"/>
        <v>#REF!</v>
      </c>
      <c r="N10" s="304" t="str">
        <f t="shared" si="4"/>
        <v>#REF!</v>
      </c>
      <c r="O10" s="261"/>
      <c r="P10" s="261"/>
      <c r="Q10" s="261"/>
      <c r="R10" s="261"/>
      <c r="S10" s="261"/>
      <c r="T10" s="309"/>
      <c r="U10" s="309"/>
      <c r="V10" s="309"/>
      <c r="W10" s="309"/>
      <c r="X10" s="309"/>
      <c r="Y10" s="309"/>
      <c r="Z10" s="309"/>
      <c r="AA10" s="309"/>
      <c r="AB10" s="309"/>
    </row>
    <row r="11" ht="12.75" customHeight="1">
      <c r="A11" s="253" t="s">
        <v>89</v>
      </c>
      <c r="B11" s="254">
        <v>45421.0</v>
      </c>
      <c r="C11" s="303">
        <v>14.0</v>
      </c>
      <c r="D11" s="303">
        <v>11928.57</v>
      </c>
      <c r="E11" s="303">
        <v>57.0</v>
      </c>
      <c r="F11" s="257">
        <f t="shared" si="1"/>
        <v>-5238.596842</v>
      </c>
      <c r="G11" s="260">
        <f t="shared" si="2"/>
        <v>71</v>
      </c>
      <c r="H11" s="304">
        <f t="shared" si="3"/>
        <v>6557.746479</v>
      </c>
      <c r="I11" s="255">
        <v>391100.0</v>
      </c>
      <c r="J11" s="255">
        <v>74500.0</v>
      </c>
      <c r="K11" s="255">
        <v>465600.0</v>
      </c>
      <c r="L11" s="305" t="str">
        <f t="shared" si="5"/>
        <v>#REF!</v>
      </c>
      <c r="M11" s="260" t="str">
        <f t="shared" si="6"/>
        <v>#REF!</v>
      </c>
      <c r="N11" s="304" t="str">
        <f t="shared" si="4"/>
        <v>#REF!</v>
      </c>
      <c r="O11" s="261"/>
      <c r="P11" s="261"/>
      <c r="Q11" s="261"/>
      <c r="R11" s="261"/>
      <c r="S11" s="261"/>
      <c r="T11" s="309"/>
      <c r="U11" s="309"/>
      <c r="V11" s="309"/>
      <c r="W11" s="309"/>
      <c r="X11" s="309"/>
      <c r="Y11" s="309"/>
      <c r="Z11" s="309"/>
      <c r="AA11" s="309"/>
      <c r="AB11" s="309"/>
    </row>
    <row r="12" ht="12.75" customHeight="1">
      <c r="A12" s="253" t="s">
        <v>90</v>
      </c>
      <c r="B12" s="254">
        <v>45422.0</v>
      </c>
      <c r="C12" s="303">
        <v>23.0</v>
      </c>
      <c r="D12" s="303">
        <v>9026.09</v>
      </c>
      <c r="E12" s="303">
        <v>72.0</v>
      </c>
      <c r="F12" s="257">
        <f t="shared" si="1"/>
        <v>-4373.610139</v>
      </c>
      <c r="G12" s="260">
        <f t="shared" si="2"/>
        <v>95</v>
      </c>
      <c r="H12" s="304">
        <f t="shared" si="3"/>
        <v>5500</v>
      </c>
      <c r="I12" s="255">
        <v>421800.0</v>
      </c>
      <c r="J12" s="255">
        <v>100700.0</v>
      </c>
      <c r="K12" s="255">
        <v>522500.0</v>
      </c>
      <c r="L12" s="305" t="str">
        <f t="shared" si="5"/>
        <v>#REF!</v>
      </c>
      <c r="M12" s="260" t="str">
        <f t="shared" si="6"/>
        <v>#REF!</v>
      </c>
      <c r="N12" s="304" t="str">
        <f t="shared" si="4"/>
        <v>#REF!</v>
      </c>
      <c r="O12" s="261"/>
      <c r="P12" s="261"/>
      <c r="Q12" s="261"/>
      <c r="R12" s="261"/>
      <c r="S12" s="261"/>
      <c r="T12" s="315"/>
      <c r="U12" s="315"/>
      <c r="V12" s="315"/>
      <c r="W12" s="315"/>
      <c r="X12" s="315"/>
      <c r="Y12" s="315"/>
      <c r="Z12" s="315"/>
      <c r="AA12" s="315"/>
      <c r="AB12" s="315"/>
    </row>
    <row r="13" ht="12.75" customHeight="1">
      <c r="A13" s="253" t="s">
        <v>91</v>
      </c>
      <c r="B13" s="254">
        <v>45423.0</v>
      </c>
      <c r="C13" s="303">
        <v>45.0</v>
      </c>
      <c r="D13" s="303">
        <v>7356.99</v>
      </c>
      <c r="E13" s="303">
        <v>48.0</v>
      </c>
      <c r="F13" s="257">
        <f t="shared" si="1"/>
        <v>-6504.905208</v>
      </c>
      <c r="G13" s="260">
        <f t="shared" si="2"/>
        <v>93</v>
      </c>
      <c r="H13" s="304">
        <f t="shared" si="3"/>
        <v>6917.204301</v>
      </c>
      <c r="I13" s="255">
        <v>526900.0</v>
      </c>
      <c r="J13" s="255">
        <v>116400.0</v>
      </c>
      <c r="K13" s="255">
        <v>643300.0</v>
      </c>
      <c r="L13" s="305" t="str">
        <f t="shared" si="5"/>
        <v>#REF!</v>
      </c>
      <c r="M13" s="260" t="str">
        <f t="shared" si="6"/>
        <v>#REF!</v>
      </c>
      <c r="N13" s="304" t="str">
        <f t="shared" si="4"/>
        <v>#REF!</v>
      </c>
      <c r="O13" s="261"/>
      <c r="P13" s="261"/>
      <c r="Q13" s="261"/>
      <c r="R13" s="261"/>
      <c r="S13" s="261"/>
      <c r="T13" s="309"/>
      <c r="U13" s="309"/>
      <c r="V13" s="309"/>
      <c r="W13" s="309"/>
      <c r="X13" s="309"/>
      <c r="Y13" s="309"/>
      <c r="Z13" s="309"/>
      <c r="AA13" s="309"/>
      <c r="AB13" s="309"/>
    </row>
    <row r="14" ht="12.75" customHeight="1">
      <c r="A14" s="264" t="s">
        <v>92</v>
      </c>
      <c r="B14" s="254">
        <v>45424.0</v>
      </c>
      <c r="C14" s="303">
        <v>10.0</v>
      </c>
      <c r="D14" s="303">
        <v>12170.0</v>
      </c>
      <c r="E14" s="303">
        <v>45.0</v>
      </c>
      <c r="F14" s="257">
        <f t="shared" si="1"/>
        <v>-6146.666667</v>
      </c>
      <c r="G14" s="260">
        <f t="shared" si="2"/>
        <v>55</v>
      </c>
      <c r="H14" s="304">
        <f t="shared" si="3"/>
        <v>7241.818182</v>
      </c>
      <c r="I14" s="255">
        <v>298700.0</v>
      </c>
      <c r="J14" s="255">
        <v>99600.0</v>
      </c>
      <c r="K14" s="255">
        <v>398300.0</v>
      </c>
      <c r="L14" s="305" t="str">
        <f t="shared" si="5"/>
        <v>#REF!</v>
      </c>
      <c r="M14" s="260" t="str">
        <f t="shared" si="6"/>
        <v>#REF!</v>
      </c>
      <c r="N14" s="304" t="str">
        <f t="shared" si="4"/>
        <v>#REF!</v>
      </c>
      <c r="O14" s="261"/>
      <c r="P14" s="261"/>
      <c r="Q14" s="261"/>
      <c r="R14" s="261"/>
      <c r="S14" s="261"/>
      <c r="T14" s="308"/>
      <c r="U14" s="308"/>
      <c r="V14" s="308"/>
      <c r="W14" s="308"/>
      <c r="X14" s="308"/>
      <c r="Y14" s="308"/>
      <c r="Z14" s="308"/>
      <c r="AA14" s="308"/>
      <c r="AB14" s="308"/>
    </row>
    <row r="15" ht="12.75" customHeight="1">
      <c r="A15" s="253" t="s">
        <v>93</v>
      </c>
      <c r="B15" s="254">
        <v>45425.0</v>
      </c>
      <c r="C15" s="303">
        <v>23.0</v>
      </c>
      <c r="D15" s="303">
        <v>8555.38</v>
      </c>
      <c r="E15" s="303">
        <v>65.0</v>
      </c>
      <c r="F15" s="257">
        <f t="shared" si="1"/>
        <v>-5254.250154</v>
      </c>
      <c r="G15" s="260">
        <f t="shared" si="2"/>
        <v>88</v>
      </c>
      <c r="H15" s="304">
        <f t="shared" si="3"/>
        <v>6117.045455</v>
      </c>
      <c r="I15" s="255">
        <v>436700.0</v>
      </c>
      <c r="J15" s="255">
        <v>111400.0</v>
      </c>
      <c r="K15" s="255">
        <v>538300.0</v>
      </c>
      <c r="L15" s="305" t="str">
        <f t="shared" si="5"/>
        <v>#REF!</v>
      </c>
      <c r="M15" s="260" t="str">
        <f t="shared" si="6"/>
        <v>#REF!</v>
      </c>
      <c r="N15" s="304" t="str">
        <f t="shared" si="4"/>
        <v>#REF!</v>
      </c>
      <c r="O15" s="261"/>
      <c r="P15" s="261"/>
      <c r="Q15" s="261"/>
      <c r="R15" s="261"/>
      <c r="S15" s="261"/>
      <c r="T15" s="309"/>
      <c r="U15" s="309"/>
      <c r="V15" s="309"/>
      <c r="W15" s="309"/>
      <c r="X15" s="309"/>
      <c r="Y15" s="309"/>
      <c r="Z15" s="309"/>
      <c r="AA15" s="309"/>
      <c r="AB15" s="309"/>
    </row>
    <row r="16" ht="12.75" customHeight="1">
      <c r="A16" s="253" t="s">
        <v>94</v>
      </c>
      <c r="B16" s="254">
        <v>45426.0</v>
      </c>
      <c r="C16" s="303">
        <v>21.0</v>
      </c>
      <c r="D16" s="303">
        <v>9052.38</v>
      </c>
      <c r="E16" s="303">
        <v>79.0</v>
      </c>
      <c r="F16" s="257">
        <f t="shared" si="1"/>
        <v>-4445.569873</v>
      </c>
      <c r="G16" s="260">
        <f t="shared" si="2"/>
        <v>100</v>
      </c>
      <c r="H16" s="304">
        <f t="shared" si="3"/>
        <v>5413</v>
      </c>
      <c r="I16" s="255">
        <v>385900.0</v>
      </c>
      <c r="J16" s="255">
        <v>155400.0</v>
      </c>
      <c r="K16" s="255">
        <v>541300.0</v>
      </c>
      <c r="L16" s="305" t="str">
        <f t="shared" si="5"/>
        <v>#REF!</v>
      </c>
      <c r="M16" s="260" t="str">
        <f t="shared" si="6"/>
        <v>#REF!</v>
      </c>
      <c r="N16" s="304" t="str">
        <f t="shared" si="4"/>
        <v>#REF!</v>
      </c>
      <c r="O16" s="261"/>
      <c r="P16" s="261"/>
      <c r="Q16" s="261"/>
      <c r="R16" s="261"/>
      <c r="S16" s="261"/>
      <c r="T16" s="261"/>
      <c r="U16" s="261"/>
      <c r="V16" s="261"/>
      <c r="W16" s="261"/>
      <c r="X16" s="261"/>
      <c r="Y16" s="261"/>
      <c r="Z16" s="261"/>
      <c r="AA16" s="261"/>
      <c r="AB16" s="261"/>
    </row>
    <row r="17" ht="12.75" customHeight="1">
      <c r="A17" s="253" t="s">
        <v>95</v>
      </c>
      <c r="B17" s="254">
        <v>45427.0</v>
      </c>
      <c r="C17" s="303">
        <v>17.0</v>
      </c>
      <c r="D17" s="303">
        <v>8829.41</v>
      </c>
      <c r="E17" s="303">
        <v>63.0</v>
      </c>
      <c r="F17" s="257">
        <f t="shared" si="1"/>
        <v>-4020.635397</v>
      </c>
      <c r="G17" s="260">
        <f t="shared" si="2"/>
        <v>80</v>
      </c>
      <c r="H17" s="304">
        <f t="shared" si="3"/>
        <v>5042.5</v>
      </c>
      <c r="I17" s="255">
        <v>317300.0</v>
      </c>
      <c r="J17" s="255">
        <v>86100.0</v>
      </c>
      <c r="K17" s="255">
        <v>403400.0</v>
      </c>
      <c r="L17" s="305" t="str">
        <f t="shared" si="5"/>
        <v>#REF!</v>
      </c>
      <c r="M17" s="260" t="str">
        <f t="shared" si="6"/>
        <v>#REF!</v>
      </c>
      <c r="N17" s="304" t="str">
        <f t="shared" si="4"/>
        <v>#REF!</v>
      </c>
      <c r="O17" s="261"/>
      <c r="P17" s="261"/>
      <c r="Q17" s="261"/>
      <c r="R17" s="261"/>
      <c r="S17" s="261"/>
      <c r="T17" s="309"/>
      <c r="U17" s="309"/>
      <c r="V17" s="309"/>
      <c r="W17" s="309"/>
      <c r="X17" s="309"/>
      <c r="Y17" s="309"/>
      <c r="Z17" s="309"/>
      <c r="AA17" s="309"/>
      <c r="AB17" s="309"/>
    </row>
    <row r="18" ht="12.75" customHeight="1">
      <c r="A18" s="253" t="s">
        <v>89</v>
      </c>
      <c r="B18" s="254">
        <v>45428.0</v>
      </c>
      <c r="C18" s="303">
        <v>22.0</v>
      </c>
      <c r="D18" s="303">
        <v>5527.12</v>
      </c>
      <c r="E18" s="303">
        <v>37.0</v>
      </c>
      <c r="F18" s="257">
        <f t="shared" si="1"/>
        <v>-5527.117838</v>
      </c>
      <c r="G18" s="260">
        <f t="shared" si="2"/>
        <v>59</v>
      </c>
      <c r="H18" s="304">
        <f t="shared" si="3"/>
        <v>5527.118644</v>
      </c>
      <c r="I18" s="255">
        <v>225600.0</v>
      </c>
      <c r="J18" s="255">
        <v>100500.0</v>
      </c>
      <c r="K18" s="255">
        <v>326100.0</v>
      </c>
      <c r="L18" s="305" t="str">
        <f t="shared" si="5"/>
        <v>#REF!</v>
      </c>
      <c r="M18" s="260" t="str">
        <f t="shared" si="6"/>
        <v>#REF!</v>
      </c>
      <c r="N18" s="304" t="str">
        <f t="shared" si="4"/>
        <v>#REF!</v>
      </c>
      <c r="O18" s="261"/>
      <c r="P18" s="261"/>
      <c r="Q18" s="261"/>
      <c r="R18" s="261"/>
      <c r="S18" s="261"/>
      <c r="T18" s="309"/>
      <c r="U18" s="309"/>
      <c r="V18" s="309"/>
      <c r="W18" s="309"/>
      <c r="X18" s="309"/>
      <c r="Y18" s="309"/>
      <c r="Z18" s="309"/>
      <c r="AA18" s="309"/>
      <c r="AB18" s="309"/>
    </row>
    <row r="19" ht="12.75" customHeight="1">
      <c r="A19" s="253" t="s">
        <v>90</v>
      </c>
      <c r="B19" s="254">
        <v>45429.0</v>
      </c>
      <c r="C19" s="303">
        <v>24.0</v>
      </c>
      <c r="D19" s="303">
        <v>6785.71</v>
      </c>
      <c r="E19" s="303">
        <v>44.0</v>
      </c>
      <c r="F19" s="257">
        <f t="shared" si="1"/>
        <v>-7282.794545</v>
      </c>
      <c r="G19" s="260">
        <f t="shared" si="2"/>
        <v>68</v>
      </c>
      <c r="H19" s="304">
        <f t="shared" si="3"/>
        <v>7107.352941</v>
      </c>
      <c r="I19" s="255">
        <v>348000.0</v>
      </c>
      <c r="J19" s="255">
        <v>135300.0</v>
      </c>
      <c r="K19" s="255">
        <v>483300.0</v>
      </c>
      <c r="L19" s="305" t="str">
        <f t="shared" si="5"/>
        <v>#REF!</v>
      </c>
      <c r="M19" s="260" t="str">
        <f t="shared" si="6"/>
        <v>#REF!</v>
      </c>
      <c r="N19" s="304" t="str">
        <f t="shared" si="4"/>
        <v>#REF!</v>
      </c>
      <c r="O19" s="261"/>
      <c r="P19" s="261"/>
      <c r="Q19" s="261"/>
      <c r="R19" s="261"/>
      <c r="S19" s="261"/>
      <c r="T19" s="315"/>
      <c r="U19" s="315"/>
      <c r="V19" s="315"/>
      <c r="W19" s="315"/>
      <c r="X19" s="315"/>
      <c r="Y19" s="315"/>
      <c r="Z19" s="315"/>
      <c r="AA19" s="315"/>
      <c r="AB19" s="315"/>
    </row>
    <row r="20" ht="12.75" customHeight="1">
      <c r="A20" s="253" t="s">
        <v>91</v>
      </c>
      <c r="B20" s="254">
        <v>45430.0</v>
      </c>
      <c r="C20" s="303">
        <v>46.0</v>
      </c>
      <c r="D20" s="303">
        <v>6495.65</v>
      </c>
      <c r="E20" s="303">
        <v>87.0</v>
      </c>
      <c r="F20" s="257">
        <f t="shared" si="1"/>
        <v>-2985.058621</v>
      </c>
      <c r="G20" s="260">
        <f t="shared" si="2"/>
        <v>133</v>
      </c>
      <c r="H20" s="304">
        <f t="shared" si="3"/>
        <v>4199.24812</v>
      </c>
      <c r="I20" s="255">
        <v>411100.0</v>
      </c>
      <c r="J20" s="255">
        <v>147400.0</v>
      </c>
      <c r="K20" s="255">
        <v>558500.0</v>
      </c>
      <c r="L20" s="305" t="str">
        <f t="shared" si="5"/>
        <v>#REF!</v>
      </c>
      <c r="M20" s="260" t="str">
        <f t="shared" si="6"/>
        <v>#REF!</v>
      </c>
      <c r="N20" s="304" t="str">
        <f t="shared" si="4"/>
        <v>#REF!</v>
      </c>
      <c r="O20" s="261"/>
      <c r="P20" s="261"/>
      <c r="Q20" s="261"/>
      <c r="R20" s="261"/>
      <c r="S20" s="261"/>
      <c r="T20" s="309"/>
      <c r="U20" s="309"/>
      <c r="V20" s="309"/>
      <c r="W20" s="309"/>
      <c r="X20" s="309"/>
      <c r="Y20" s="309"/>
      <c r="Z20" s="309"/>
      <c r="AA20" s="309"/>
      <c r="AB20" s="309"/>
    </row>
    <row r="21" ht="12.75" customHeight="1">
      <c r="A21" s="264" t="s">
        <v>92</v>
      </c>
      <c r="B21" s="254">
        <v>45431.0</v>
      </c>
      <c r="C21" s="303">
        <v>25.0</v>
      </c>
      <c r="D21" s="303">
        <v>7724.0</v>
      </c>
      <c r="E21" s="303">
        <v>72.0</v>
      </c>
      <c r="F21" s="257">
        <f t="shared" si="1"/>
        <v>-4804.166667</v>
      </c>
      <c r="G21" s="260">
        <f t="shared" si="2"/>
        <v>97</v>
      </c>
      <c r="H21" s="304">
        <f t="shared" si="3"/>
        <v>5556.701031</v>
      </c>
      <c r="I21" s="255">
        <v>406600.0</v>
      </c>
      <c r="J21" s="255">
        <v>132400.0</v>
      </c>
      <c r="K21" s="255">
        <v>539000.0</v>
      </c>
      <c r="L21" s="305" t="str">
        <f t="shared" si="5"/>
        <v>#REF!</v>
      </c>
      <c r="M21" s="260" t="str">
        <f t="shared" si="6"/>
        <v>#REF!</v>
      </c>
      <c r="N21" s="304" t="str">
        <f t="shared" si="4"/>
        <v>#REF!</v>
      </c>
      <c r="O21" s="261"/>
      <c r="P21" s="261"/>
      <c r="Q21" s="261"/>
      <c r="R21" s="261"/>
      <c r="S21" s="261"/>
      <c r="T21" s="308"/>
      <c r="U21" s="308"/>
      <c r="V21" s="308"/>
      <c r="W21" s="308"/>
      <c r="X21" s="308"/>
      <c r="Y21" s="308"/>
      <c r="Z21" s="308"/>
      <c r="AA21" s="308"/>
      <c r="AB21" s="308"/>
    </row>
    <row r="22" ht="12.75" customHeight="1">
      <c r="A22" s="253" t="s">
        <v>93</v>
      </c>
      <c r="B22" s="254">
        <v>45432.0</v>
      </c>
      <c r="C22" s="303">
        <v>25.0</v>
      </c>
      <c r="D22" s="303">
        <v>5694.44</v>
      </c>
      <c r="E22" s="303">
        <v>49.0</v>
      </c>
      <c r="F22" s="257">
        <f t="shared" si="1"/>
        <v>-2262.020408</v>
      </c>
      <c r="G22" s="260">
        <f t="shared" si="2"/>
        <v>74</v>
      </c>
      <c r="H22" s="304">
        <f t="shared" si="3"/>
        <v>3421.621622</v>
      </c>
      <c r="I22" s="255">
        <v>153100.0</v>
      </c>
      <c r="J22" s="255">
        <v>100100.0</v>
      </c>
      <c r="K22" s="255">
        <v>253200.0</v>
      </c>
      <c r="L22" s="305" t="str">
        <f t="shared" si="5"/>
        <v>#REF!</v>
      </c>
      <c r="M22" s="260" t="str">
        <f t="shared" si="6"/>
        <v>#REF!</v>
      </c>
      <c r="N22" s="304" t="str">
        <f t="shared" si="4"/>
        <v>#REF!</v>
      </c>
      <c r="O22" s="261"/>
      <c r="P22" s="261"/>
      <c r="Q22" s="261"/>
      <c r="R22" s="261"/>
      <c r="S22" s="261"/>
      <c r="T22" s="309"/>
      <c r="U22" s="309"/>
      <c r="V22" s="309"/>
      <c r="W22" s="309"/>
      <c r="X22" s="309"/>
      <c r="Y22" s="309"/>
      <c r="Z22" s="309"/>
      <c r="AA22" s="309"/>
      <c r="AB22" s="309"/>
    </row>
    <row r="23" ht="12.75" customHeight="1">
      <c r="A23" s="253" t="s">
        <v>94</v>
      </c>
      <c r="B23" s="254">
        <v>45433.0</v>
      </c>
      <c r="C23" s="303">
        <v>27.0</v>
      </c>
      <c r="D23" s="303">
        <v>5985.19</v>
      </c>
      <c r="E23" s="303">
        <v>63.0</v>
      </c>
      <c r="F23" s="257">
        <f t="shared" si="1"/>
        <v>-3434.918571</v>
      </c>
      <c r="G23" s="260">
        <f t="shared" si="2"/>
        <v>90</v>
      </c>
      <c r="H23" s="304">
        <f t="shared" si="3"/>
        <v>4200</v>
      </c>
      <c r="I23" s="255">
        <v>308700.0</v>
      </c>
      <c r="J23" s="255">
        <v>69300.0</v>
      </c>
      <c r="K23" s="255">
        <v>378000.0</v>
      </c>
      <c r="L23" s="305" t="str">
        <f t="shared" si="5"/>
        <v>#REF!</v>
      </c>
      <c r="M23" s="260" t="str">
        <f t="shared" si="6"/>
        <v>#REF!</v>
      </c>
      <c r="N23" s="304" t="str">
        <f t="shared" si="4"/>
        <v>#REF!</v>
      </c>
      <c r="O23" s="261"/>
      <c r="P23" s="261"/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261"/>
      <c r="AB23" s="261"/>
    </row>
    <row r="24" ht="12.75" customHeight="1">
      <c r="A24" s="253" t="s">
        <v>95</v>
      </c>
      <c r="B24" s="254">
        <v>45434.0</v>
      </c>
      <c r="C24" s="303">
        <v>21.0</v>
      </c>
      <c r="D24" s="303">
        <v>7004.76</v>
      </c>
      <c r="E24" s="303">
        <v>70.0</v>
      </c>
      <c r="F24" s="257">
        <f t="shared" si="1"/>
        <v>-3688.572</v>
      </c>
      <c r="G24" s="260">
        <f t="shared" si="2"/>
        <v>91</v>
      </c>
      <c r="H24" s="304">
        <f t="shared" si="3"/>
        <v>4453.846154</v>
      </c>
      <c r="I24" s="255">
        <v>267400.0</v>
      </c>
      <c r="J24" s="255">
        <v>137900.0</v>
      </c>
      <c r="K24" s="255">
        <v>405300.0</v>
      </c>
      <c r="L24" s="305" t="str">
        <f t="shared" si="5"/>
        <v>#REF!</v>
      </c>
      <c r="M24" s="260" t="str">
        <f t="shared" si="6"/>
        <v>#REF!</v>
      </c>
      <c r="N24" s="304" t="str">
        <f t="shared" si="4"/>
        <v>#REF!</v>
      </c>
      <c r="O24" s="261"/>
      <c r="P24" s="261"/>
      <c r="Q24" s="261"/>
      <c r="R24" s="261"/>
      <c r="S24" s="261"/>
      <c r="T24" s="309"/>
      <c r="U24" s="309"/>
      <c r="V24" s="309"/>
      <c r="W24" s="309"/>
      <c r="X24" s="309"/>
      <c r="Y24" s="309"/>
      <c r="Z24" s="309"/>
      <c r="AA24" s="309"/>
      <c r="AB24" s="309"/>
    </row>
    <row r="25" ht="12.75" customHeight="1">
      <c r="A25" s="253" t="s">
        <v>89</v>
      </c>
      <c r="B25" s="254">
        <v>45435.0</v>
      </c>
      <c r="C25" s="303">
        <v>23.0</v>
      </c>
      <c r="D25" s="303">
        <v>8295.0</v>
      </c>
      <c r="E25" s="303">
        <v>62.0</v>
      </c>
      <c r="F25" s="257">
        <f t="shared" si="1"/>
        <v>-3658.306452</v>
      </c>
      <c r="G25" s="260">
        <f t="shared" si="2"/>
        <v>85</v>
      </c>
      <c r="H25" s="304">
        <f t="shared" si="3"/>
        <v>4912.941176</v>
      </c>
      <c r="I25" s="255">
        <v>325300.0</v>
      </c>
      <c r="J25" s="255">
        <v>92300.0</v>
      </c>
      <c r="K25" s="255">
        <v>417600.0</v>
      </c>
      <c r="L25" s="305" t="str">
        <f t="shared" si="5"/>
        <v>#REF!</v>
      </c>
      <c r="M25" s="260" t="str">
        <f t="shared" si="6"/>
        <v>#REF!</v>
      </c>
      <c r="N25" s="304" t="str">
        <f t="shared" si="4"/>
        <v>#REF!</v>
      </c>
      <c r="O25" s="261"/>
      <c r="P25" s="261"/>
      <c r="Q25" s="261"/>
      <c r="R25" s="261"/>
      <c r="S25" s="261"/>
      <c r="T25" s="309"/>
      <c r="U25" s="309"/>
      <c r="V25" s="309"/>
      <c r="W25" s="309"/>
      <c r="X25" s="309"/>
      <c r="Y25" s="309"/>
      <c r="Z25" s="309"/>
      <c r="AA25" s="309"/>
      <c r="AB25" s="309"/>
    </row>
    <row r="26" ht="12.75" customHeight="1">
      <c r="A26" s="253" t="s">
        <v>90</v>
      </c>
      <c r="B26" s="254">
        <v>45436.0</v>
      </c>
      <c r="C26" s="303">
        <v>22.0</v>
      </c>
      <c r="D26" s="303">
        <v>6620.25</v>
      </c>
      <c r="E26" s="303">
        <v>22.0</v>
      </c>
      <c r="F26" s="257">
        <f t="shared" si="1"/>
        <v>-6620.659091</v>
      </c>
      <c r="G26" s="260">
        <f t="shared" si="2"/>
        <v>44</v>
      </c>
      <c r="H26" s="304">
        <f t="shared" si="3"/>
        <v>6620.454545</v>
      </c>
      <c r="I26" s="255">
        <v>224700.0</v>
      </c>
      <c r="J26" s="255">
        <v>66600.0</v>
      </c>
      <c r="K26" s="255">
        <v>291300.0</v>
      </c>
      <c r="L26" s="305" t="str">
        <f t="shared" si="5"/>
        <v>#REF!</v>
      </c>
      <c r="M26" s="260" t="str">
        <f t="shared" si="6"/>
        <v>#REF!</v>
      </c>
      <c r="N26" s="304" t="str">
        <f t="shared" si="4"/>
        <v>#REF!</v>
      </c>
      <c r="O26" s="261"/>
      <c r="P26" s="261"/>
      <c r="Q26" s="261"/>
      <c r="R26" s="261"/>
      <c r="S26" s="261"/>
      <c r="T26" s="309"/>
      <c r="U26" s="309"/>
      <c r="V26" s="309"/>
      <c r="W26" s="309"/>
      <c r="X26" s="309"/>
      <c r="Y26" s="309"/>
      <c r="Z26" s="309"/>
      <c r="AA26" s="309"/>
      <c r="AB26" s="309"/>
    </row>
    <row r="27" ht="12.75" customHeight="1">
      <c r="A27" s="253" t="s">
        <v>91</v>
      </c>
      <c r="B27" s="254">
        <v>45437.0</v>
      </c>
      <c r="C27" s="303">
        <v>30.0</v>
      </c>
      <c r="D27" s="303">
        <v>7783.33</v>
      </c>
      <c r="E27" s="303">
        <v>57.0</v>
      </c>
      <c r="F27" s="257">
        <f t="shared" si="1"/>
        <v>-4233.335088</v>
      </c>
      <c r="G27" s="260">
        <f t="shared" si="2"/>
        <v>87</v>
      </c>
      <c r="H27" s="304">
        <f t="shared" si="3"/>
        <v>5457.471264</v>
      </c>
      <c r="I27" s="255">
        <v>394100.0</v>
      </c>
      <c r="J27" s="255">
        <v>80700.0</v>
      </c>
      <c r="K27" s="255">
        <v>474800.0</v>
      </c>
      <c r="L27" s="305" t="str">
        <f t="shared" si="5"/>
        <v>#REF!</v>
      </c>
      <c r="M27" s="260" t="str">
        <f t="shared" si="6"/>
        <v>#REF!</v>
      </c>
      <c r="N27" s="304" t="str">
        <f t="shared" si="4"/>
        <v>#REF!</v>
      </c>
      <c r="O27" s="261"/>
      <c r="P27" s="261"/>
      <c r="Q27" s="261"/>
      <c r="R27" s="261"/>
      <c r="S27" s="261"/>
      <c r="T27" s="309"/>
      <c r="U27" s="309"/>
      <c r="V27" s="309"/>
      <c r="W27" s="309"/>
      <c r="X27" s="309"/>
      <c r="Y27" s="309"/>
      <c r="Z27" s="309"/>
      <c r="AA27" s="309"/>
      <c r="AB27" s="309"/>
    </row>
    <row r="28" ht="12.75" customHeight="1">
      <c r="A28" s="264" t="s">
        <v>92</v>
      </c>
      <c r="B28" s="254">
        <v>45438.0</v>
      </c>
      <c r="C28" s="303">
        <v>22.0</v>
      </c>
      <c r="D28" s="303">
        <v>7759.09</v>
      </c>
      <c r="E28" s="303">
        <v>68.0</v>
      </c>
      <c r="F28" s="257">
        <f t="shared" si="1"/>
        <v>-4316.176765</v>
      </c>
      <c r="G28" s="260">
        <f t="shared" si="2"/>
        <v>90</v>
      </c>
      <c r="H28" s="304">
        <f t="shared" si="3"/>
        <v>5157.777778</v>
      </c>
      <c r="I28" s="255">
        <v>329600.0</v>
      </c>
      <c r="J28" s="255">
        <v>134600.0</v>
      </c>
      <c r="K28" s="255">
        <v>464200.0</v>
      </c>
      <c r="L28" s="305" t="str">
        <f t="shared" si="5"/>
        <v>#REF!</v>
      </c>
      <c r="M28" s="260" t="str">
        <f t="shared" si="6"/>
        <v>#REF!</v>
      </c>
      <c r="N28" s="304" t="str">
        <f t="shared" si="4"/>
        <v>#REF!</v>
      </c>
      <c r="O28" s="261"/>
      <c r="P28" s="261"/>
      <c r="Q28" s="261"/>
      <c r="R28" s="261"/>
      <c r="S28" s="315"/>
      <c r="T28" s="315"/>
      <c r="U28" s="315"/>
      <c r="V28" s="315"/>
      <c r="W28" s="315"/>
      <c r="X28" s="315"/>
      <c r="Y28" s="315"/>
      <c r="Z28" s="315"/>
      <c r="AA28" s="315"/>
      <c r="AB28" s="315"/>
    </row>
    <row r="29" ht="12.75" customHeight="1">
      <c r="A29" s="316" t="s">
        <v>92</v>
      </c>
      <c r="B29" s="254">
        <v>45439.0</v>
      </c>
      <c r="C29" s="303">
        <v>20.0</v>
      </c>
      <c r="D29" s="303">
        <v>5778.22</v>
      </c>
      <c r="E29" s="303">
        <v>45.0</v>
      </c>
      <c r="F29" s="257">
        <f t="shared" si="1"/>
        <v>-4365.235556</v>
      </c>
      <c r="G29" s="260">
        <f t="shared" si="2"/>
        <v>65</v>
      </c>
      <c r="H29" s="304">
        <f t="shared" si="3"/>
        <v>4800</v>
      </c>
      <c r="I29" s="255">
        <v>218000.0</v>
      </c>
      <c r="J29" s="255">
        <v>94000.0</v>
      </c>
      <c r="K29" s="255">
        <v>312000.0</v>
      </c>
      <c r="L29" s="305" t="str">
        <f t="shared" si="5"/>
        <v>#REF!</v>
      </c>
      <c r="M29" s="260" t="str">
        <f t="shared" si="6"/>
        <v>#REF!</v>
      </c>
      <c r="N29" s="304" t="str">
        <f t="shared" si="4"/>
        <v>#REF!</v>
      </c>
      <c r="O29" s="261"/>
      <c r="P29" s="261"/>
      <c r="Q29" s="261"/>
      <c r="R29" s="261"/>
      <c r="S29" s="261"/>
      <c r="T29" s="315"/>
      <c r="U29" s="315"/>
      <c r="V29" s="315"/>
      <c r="W29" s="315"/>
      <c r="X29" s="315"/>
      <c r="Y29" s="315"/>
      <c r="Z29" s="315"/>
      <c r="AA29" s="315"/>
      <c r="AB29" s="315"/>
    </row>
    <row r="30" ht="12.75" customHeight="1">
      <c r="A30" s="253" t="s">
        <v>91</v>
      </c>
      <c r="B30" s="254">
        <v>45440.0</v>
      </c>
      <c r="C30" s="303">
        <v>15.0</v>
      </c>
      <c r="D30" s="303">
        <v>7086.67</v>
      </c>
      <c r="E30" s="303">
        <v>40.0</v>
      </c>
      <c r="F30" s="257">
        <f t="shared" si="1"/>
        <v>-3419.99875</v>
      </c>
      <c r="G30" s="260">
        <f t="shared" si="2"/>
        <v>55</v>
      </c>
      <c r="H30" s="304">
        <f t="shared" si="3"/>
        <v>4420</v>
      </c>
      <c r="I30" s="255">
        <v>164700.0</v>
      </c>
      <c r="J30" s="255">
        <v>78400.0</v>
      </c>
      <c r="K30" s="255">
        <v>243100.0</v>
      </c>
      <c r="L30" s="305" t="str">
        <f t="shared" si="5"/>
        <v>#REF!</v>
      </c>
      <c r="M30" s="260" t="str">
        <f t="shared" si="6"/>
        <v>#REF!</v>
      </c>
      <c r="N30" s="304" t="str">
        <f t="shared" si="4"/>
        <v>#REF!</v>
      </c>
      <c r="O30" s="261"/>
      <c r="P30" s="261"/>
      <c r="Q30" s="261"/>
      <c r="R30" s="261"/>
      <c r="S30" s="261"/>
      <c r="T30" s="309"/>
      <c r="U30" s="309"/>
      <c r="V30" s="309"/>
      <c r="W30" s="309"/>
      <c r="X30" s="309"/>
      <c r="Y30" s="309"/>
      <c r="Z30" s="309"/>
      <c r="AA30" s="309"/>
      <c r="AB30" s="309"/>
    </row>
    <row r="31" ht="12.75" customHeight="1">
      <c r="A31" s="264" t="s">
        <v>92</v>
      </c>
      <c r="B31" s="254">
        <v>45441.0</v>
      </c>
      <c r="C31" s="303">
        <v>22.0</v>
      </c>
      <c r="D31" s="303">
        <v>7585.77</v>
      </c>
      <c r="E31" s="303">
        <v>34.0</v>
      </c>
      <c r="F31" s="257">
        <f t="shared" si="1"/>
        <v>-7270.972353</v>
      </c>
      <c r="G31" s="260">
        <f t="shared" si="2"/>
        <v>56</v>
      </c>
      <c r="H31" s="304">
        <f t="shared" si="3"/>
        <v>7394.642857</v>
      </c>
      <c r="I31" s="255">
        <v>353400.0</v>
      </c>
      <c r="J31" s="255">
        <v>60700.0</v>
      </c>
      <c r="K31" s="255">
        <v>414100.0</v>
      </c>
      <c r="L31" s="305" t="str">
        <f t="shared" si="5"/>
        <v>#REF!</v>
      </c>
      <c r="M31" s="260" t="str">
        <f t="shared" si="6"/>
        <v>#REF!</v>
      </c>
      <c r="N31" s="304" t="str">
        <f t="shared" si="4"/>
        <v>#REF!</v>
      </c>
      <c r="O31" s="317"/>
      <c r="P31" s="259"/>
      <c r="Q31" s="259"/>
      <c r="R31" s="259"/>
      <c r="S31" s="318"/>
      <c r="T31" s="318"/>
      <c r="U31" s="318"/>
      <c r="V31" s="318"/>
      <c r="W31" s="318"/>
      <c r="X31" s="318"/>
      <c r="Y31" s="318"/>
      <c r="Z31" s="318"/>
      <c r="AA31" s="318"/>
      <c r="AB31" s="318"/>
    </row>
    <row r="32" ht="12.75" customHeight="1">
      <c r="A32" s="316" t="s">
        <v>92</v>
      </c>
      <c r="B32" s="254">
        <v>45442.0</v>
      </c>
      <c r="C32" s="303">
        <v>22.0</v>
      </c>
      <c r="D32" s="303">
        <v>6972.73</v>
      </c>
      <c r="E32" s="303">
        <v>78.0</v>
      </c>
      <c r="F32" s="257">
        <f t="shared" si="1"/>
        <v>-3760.255641</v>
      </c>
      <c r="G32" s="260">
        <f t="shared" si="2"/>
        <v>100</v>
      </c>
      <c r="H32" s="304">
        <f t="shared" si="3"/>
        <v>4467</v>
      </c>
      <c r="I32" s="255">
        <v>288300.0</v>
      </c>
      <c r="J32" s="255">
        <v>158400.0</v>
      </c>
      <c r="K32" s="255">
        <v>446700.0</v>
      </c>
      <c r="L32" s="305" t="str">
        <f t="shared" si="5"/>
        <v>#REF!</v>
      </c>
      <c r="M32" s="260" t="str">
        <f t="shared" si="6"/>
        <v>#REF!</v>
      </c>
      <c r="N32" s="304" t="str">
        <f t="shared" si="4"/>
        <v>#REF!</v>
      </c>
      <c r="O32" s="261"/>
      <c r="P32" s="261"/>
      <c r="Q32" s="261"/>
      <c r="R32" s="261"/>
      <c r="S32" s="261"/>
      <c r="T32" s="309"/>
      <c r="U32" s="309"/>
      <c r="V32" s="309"/>
      <c r="W32" s="309"/>
      <c r="X32" s="309"/>
      <c r="Y32" s="309"/>
      <c r="Z32" s="309"/>
      <c r="AA32" s="309"/>
      <c r="AB32" s="309"/>
    </row>
    <row r="33" ht="12.75" customHeight="1">
      <c r="A33" s="316" t="s">
        <v>93</v>
      </c>
      <c r="B33" s="254">
        <v>45413.0</v>
      </c>
      <c r="C33" s="303"/>
      <c r="D33" s="303"/>
      <c r="E33" s="303"/>
      <c r="F33" s="257" t="str">
        <f t="shared" si="1"/>
        <v/>
      </c>
      <c r="G33" s="260">
        <f t="shared" si="2"/>
        <v>0</v>
      </c>
      <c r="H33" s="304" t="str">
        <f t="shared" si="3"/>
        <v>#DIV/0!</v>
      </c>
      <c r="I33" s="255"/>
      <c r="J33" s="255"/>
      <c r="K33" s="257">
        <f>I33+J33</f>
        <v>0</v>
      </c>
      <c r="L33" s="305" t="str">
        <f t="shared" si="5"/>
        <v>#REF!</v>
      </c>
      <c r="M33" s="260" t="str">
        <f t="shared" si="6"/>
        <v>#REF!</v>
      </c>
      <c r="N33" s="304" t="str">
        <f t="shared" si="4"/>
        <v>#REF!</v>
      </c>
      <c r="O33" s="261"/>
      <c r="P33" s="261"/>
      <c r="Q33" s="261"/>
      <c r="R33" s="261"/>
      <c r="S33" s="261"/>
      <c r="T33" s="309"/>
      <c r="U33" s="309"/>
      <c r="V33" s="309"/>
      <c r="W33" s="309"/>
      <c r="X33" s="309"/>
      <c r="Y33" s="309"/>
      <c r="Z33" s="309"/>
      <c r="AA33" s="309"/>
      <c r="AB33" s="309"/>
    </row>
    <row r="34" ht="12.0" customHeight="1">
      <c r="A34" s="319" t="s">
        <v>94</v>
      </c>
      <c r="B34" s="320"/>
      <c r="C34" s="277"/>
      <c r="D34" s="277"/>
      <c r="E34" s="277"/>
      <c r="F34" s="277"/>
      <c r="G34" s="277"/>
      <c r="H34" s="274"/>
      <c r="I34" s="321"/>
      <c r="J34" s="321"/>
      <c r="K34" s="321"/>
      <c r="L34" s="322"/>
      <c r="M34" s="277"/>
      <c r="N34" s="274"/>
      <c r="O34" s="263"/>
      <c r="P34" s="263"/>
      <c r="Q34" s="263"/>
      <c r="R34" s="263"/>
      <c r="S34" s="263"/>
    </row>
    <row r="35" ht="12.75" customHeight="1">
      <c r="A35" s="316" t="s">
        <v>95</v>
      </c>
      <c r="B35" s="320"/>
      <c r="C35" s="277">
        <f>SUM(C4:C34)</f>
        <v>674</v>
      </c>
      <c r="D35" s="277"/>
      <c r="E35" s="277">
        <f>SUM(E4:E34)</f>
        <v>1566</v>
      </c>
      <c r="F35" s="277"/>
      <c r="G35" s="277"/>
      <c r="H35" s="274"/>
      <c r="I35" s="321"/>
      <c r="J35" s="321"/>
      <c r="K35" s="321"/>
      <c r="L35" s="322"/>
      <c r="M35" s="277"/>
      <c r="N35" s="274"/>
      <c r="O35" s="263"/>
      <c r="P35" s="263"/>
      <c r="Q35" s="263"/>
      <c r="R35" s="263"/>
      <c r="S35" s="263"/>
    </row>
    <row r="36" ht="12.75" customHeight="1">
      <c r="A36" s="316" t="s">
        <v>89</v>
      </c>
      <c r="B36" s="320"/>
      <c r="C36" s="309"/>
      <c r="D36" s="309"/>
      <c r="E36" s="309"/>
      <c r="F36" s="309"/>
      <c r="G36" s="323" t="s">
        <v>105</v>
      </c>
      <c r="H36" s="324"/>
      <c r="I36" s="54" t="s">
        <v>98</v>
      </c>
      <c r="J36" s="54" t="s">
        <v>12</v>
      </c>
      <c r="K36" s="54" t="s">
        <v>72</v>
      </c>
      <c r="L36" s="325"/>
      <c r="N36" s="274"/>
      <c r="O36" s="263"/>
      <c r="P36" s="263"/>
      <c r="Q36" s="263"/>
      <c r="R36" s="263"/>
      <c r="S36" s="263"/>
    </row>
    <row r="37" ht="12.75" customHeight="1">
      <c r="A37" s="319" t="s">
        <v>90</v>
      </c>
      <c r="B37" s="320"/>
      <c r="C37" s="309"/>
      <c r="D37" s="309"/>
      <c r="E37" s="309"/>
      <c r="F37" s="309"/>
      <c r="G37" s="326">
        <f>SUM(G4:G36)</f>
        <v>2240</v>
      </c>
      <c r="H37" s="327"/>
      <c r="I37" s="328">
        <f t="shared" ref="I37:J37" si="7">SUM(I4:I36)</f>
        <v>9284000</v>
      </c>
      <c r="J37" s="329">
        <f t="shared" si="7"/>
        <v>3251700</v>
      </c>
      <c r="K37" s="328">
        <f>SUM(I37+J37)</f>
        <v>12535700</v>
      </c>
      <c r="L37" s="325"/>
      <c r="M37" s="309"/>
      <c r="N37" s="274"/>
      <c r="O37" s="263"/>
      <c r="P37" s="263"/>
      <c r="Q37" s="263"/>
      <c r="R37" s="263"/>
      <c r="S37" s="263"/>
    </row>
    <row r="38" ht="12.0" customHeight="1">
      <c r="A38" s="316" t="s">
        <v>91</v>
      </c>
      <c r="B38" s="277"/>
      <c r="C38" s="309"/>
      <c r="D38" s="309"/>
      <c r="E38" s="309"/>
      <c r="F38" s="309"/>
      <c r="G38" s="309"/>
      <c r="H38" s="275"/>
      <c r="I38" s="330"/>
      <c r="J38" s="330"/>
      <c r="K38" s="330"/>
      <c r="L38" s="325"/>
      <c r="N38" s="274"/>
      <c r="O38" s="263"/>
      <c r="P38" s="263"/>
      <c r="Q38" s="263"/>
      <c r="R38" s="263"/>
      <c r="S38" s="263"/>
    </row>
    <row r="39" ht="12.0" customHeight="1">
      <c r="A39" s="316" t="s">
        <v>89</v>
      </c>
      <c r="B39" s="277"/>
      <c r="C39" s="309"/>
      <c r="D39" s="309"/>
      <c r="E39" s="309"/>
      <c r="F39" s="309"/>
      <c r="G39" s="309"/>
      <c r="H39" s="275"/>
      <c r="I39" s="330"/>
      <c r="J39" s="330"/>
      <c r="K39" s="330"/>
      <c r="L39" s="325"/>
      <c r="N39" s="274"/>
      <c r="O39" s="263"/>
      <c r="P39" s="263"/>
      <c r="Q39" s="263"/>
      <c r="R39" s="263"/>
      <c r="S39" s="263"/>
    </row>
    <row r="40" ht="12.0" customHeight="1">
      <c r="A40" s="319" t="s">
        <v>90</v>
      </c>
      <c r="B40" s="277"/>
      <c r="C40" s="309"/>
      <c r="D40" s="309"/>
      <c r="E40" s="309"/>
      <c r="F40" s="309"/>
      <c r="G40" s="309"/>
      <c r="H40" s="275"/>
      <c r="I40" s="330"/>
      <c r="J40" s="330"/>
      <c r="K40" s="330"/>
      <c r="L40" s="325"/>
      <c r="N40" s="274"/>
      <c r="O40" s="263"/>
      <c r="P40" s="263"/>
      <c r="Q40" s="263"/>
      <c r="R40" s="263"/>
      <c r="S40" s="263"/>
    </row>
    <row r="41" ht="12.0" customHeight="1">
      <c r="A41" s="316" t="s">
        <v>89</v>
      </c>
      <c r="B41" s="277"/>
      <c r="C41" s="309"/>
      <c r="D41" s="309"/>
      <c r="E41" s="309"/>
      <c r="F41" s="309"/>
      <c r="G41" s="309"/>
      <c r="H41" s="275"/>
      <c r="I41" s="330"/>
      <c r="J41" s="330"/>
      <c r="K41" s="330"/>
      <c r="L41" s="325"/>
      <c r="N41" s="274"/>
      <c r="O41" s="263"/>
      <c r="P41" s="263"/>
      <c r="Q41" s="263"/>
      <c r="R41" s="263"/>
      <c r="S41" s="263"/>
    </row>
    <row r="42" ht="12.0" customHeight="1">
      <c r="A42" s="319" t="s">
        <v>90</v>
      </c>
      <c r="B42" s="277"/>
      <c r="C42" s="309"/>
      <c r="D42" s="309"/>
      <c r="E42" s="309"/>
      <c r="F42" s="309"/>
      <c r="G42" s="309"/>
      <c r="H42" s="275"/>
      <c r="I42" s="330"/>
      <c r="J42" s="330"/>
      <c r="K42" s="330"/>
      <c r="L42" s="325"/>
      <c r="N42" s="274"/>
      <c r="O42" s="263"/>
      <c r="P42" s="263"/>
      <c r="Q42" s="263"/>
      <c r="R42" s="263"/>
      <c r="S42" s="263"/>
    </row>
    <row r="43" ht="12.0" customHeight="1">
      <c r="A43" s="316" t="s">
        <v>91</v>
      </c>
      <c r="B43" s="277"/>
      <c r="C43" s="309"/>
      <c r="D43" s="309"/>
      <c r="E43" s="309"/>
      <c r="F43" s="309"/>
      <c r="G43" s="309"/>
      <c r="H43" s="275"/>
      <c r="I43" s="330"/>
      <c r="J43" s="330"/>
      <c r="K43" s="330"/>
      <c r="L43" s="325"/>
      <c r="N43" s="274"/>
      <c r="O43" s="263"/>
      <c r="P43" s="263"/>
      <c r="Q43" s="263"/>
      <c r="R43" s="263"/>
      <c r="S43" s="263"/>
    </row>
    <row r="44" ht="12.0" customHeight="1">
      <c r="A44" s="316" t="s">
        <v>92</v>
      </c>
      <c r="B44" s="277"/>
      <c r="C44" s="309"/>
      <c r="D44" s="309"/>
      <c r="E44" s="309"/>
      <c r="F44" s="309"/>
      <c r="G44" s="309"/>
      <c r="H44" s="275"/>
      <c r="I44" s="330"/>
      <c r="J44" s="330"/>
      <c r="K44" s="330"/>
      <c r="L44" s="325"/>
      <c r="N44" s="274"/>
      <c r="O44" s="263"/>
      <c r="P44" s="263"/>
      <c r="Q44" s="263"/>
      <c r="R44" s="263"/>
      <c r="S44" s="263"/>
    </row>
    <row r="45" ht="12.0" customHeight="1">
      <c r="A45" s="279"/>
      <c r="B45" s="277"/>
      <c r="C45" s="309"/>
      <c r="D45" s="309"/>
      <c r="E45" s="309"/>
      <c r="F45" s="309"/>
      <c r="G45" s="309"/>
      <c r="H45" s="275"/>
      <c r="I45" s="330"/>
      <c r="J45" s="330"/>
      <c r="K45" s="330"/>
      <c r="L45" s="325"/>
      <c r="N45" s="274"/>
      <c r="O45" s="263"/>
      <c r="P45" s="263"/>
      <c r="Q45" s="263"/>
      <c r="R45" s="263"/>
      <c r="S45" s="263"/>
    </row>
    <row r="46" ht="12.0" customHeight="1">
      <c r="A46" s="279"/>
      <c r="B46" s="277"/>
      <c r="C46" s="309"/>
      <c r="D46" s="309"/>
      <c r="E46" s="309"/>
      <c r="F46" s="309"/>
      <c r="G46" s="309"/>
      <c r="H46" s="275"/>
      <c r="I46" s="330"/>
      <c r="J46" s="330"/>
      <c r="K46" s="330"/>
      <c r="L46" s="325"/>
      <c r="N46" s="274"/>
      <c r="O46" s="263"/>
      <c r="P46" s="263"/>
      <c r="Q46" s="263"/>
      <c r="R46" s="263"/>
      <c r="S46" s="263"/>
    </row>
    <row r="47" ht="12.0" customHeight="1">
      <c r="A47" s="279"/>
      <c r="B47" s="277"/>
      <c r="C47" s="309"/>
      <c r="D47" s="309"/>
      <c r="E47" s="309"/>
      <c r="F47" s="309"/>
      <c r="G47" s="309"/>
      <c r="H47" s="275"/>
      <c r="I47" s="330"/>
      <c r="J47" s="330"/>
      <c r="K47" s="330"/>
      <c r="L47" s="325"/>
      <c r="N47" s="274"/>
      <c r="O47" s="263"/>
      <c r="P47" s="263"/>
      <c r="Q47" s="263"/>
      <c r="R47" s="263"/>
      <c r="S47" s="263"/>
    </row>
    <row r="48" ht="12.0" customHeight="1">
      <c r="A48" s="279"/>
      <c r="B48" s="277"/>
      <c r="C48" s="309"/>
      <c r="D48" s="309"/>
      <c r="E48" s="309"/>
      <c r="F48" s="309"/>
      <c r="G48" s="309"/>
      <c r="H48" s="275"/>
      <c r="I48" s="330"/>
      <c r="J48" s="330"/>
      <c r="K48" s="330"/>
      <c r="L48" s="325"/>
      <c r="N48" s="274"/>
      <c r="O48" s="263"/>
      <c r="P48" s="263"/>
      <c r="Q48" s="263"/>
      <c r="R48" s="263"/>
      <c r="S48" s="263"/>
    </row>
    <row r="49" ht="12.0" customHeight="1">
      <c r="A49" s="279"/>
      <c r="B49" s="277"/>
      <c r="C49" s="309"/>
      <c r="D49" s="309"/>
      <c r="E49" s="309"/>
      <c r="F49" s="309"/>
      <c r="G49" s="309"/>
      <c r="H49" s="275"/>
      <c r="I49" s="330"/>
      <c r="J49" s="330"/>
      <c r="K49" s="330"/>
      <c r="L49" s="325"/>
      <c r="N49" s="274"/>
      <c r="O49" s="263"/>
      <c r="P49" s="263"/>
      <c r="Q49" s="263"/>
      <c r="R49" s="263"/>
      <c r="S49" s="263"/>
    </row>
    <row r="50" ht="12.0" customHeight="1">
      <c r="A50" s="279"/>
      <c r="B50" s="277"/>
      <c r="C50" s="309"/>
      <c r="D50" s="309"/>
      <c r="E50" s="309"/>
      <c r="F50" s="309"/>
      <c r="G50" s="309"/>
      <c r="H50" s="275"/>
      <c r="I50" s="330"/>
      <c r="J50" s="330"/>
      <c r="K50" s="330"/>
      <c r="L50" s="325"/>
      <c r="N50" s="274"/>
      <c r="O50" s="263"/>
      <c r="P50" s="263"/>
      <c r="Q50" s="263"/>
      <c r="R50" s="263"/>
      <c r="S50" s="263"/>
    </row>
    <row r="51" ht="12.0" customHeight="1">
      <c r="A51" s="279"/>
      <c r="B51" s="277"/>
      <c r="C51" s="309"/>
      <c r="D51" s="309"/>
      <c r="E51" s="309"/>
      <c r="F51" s="309"/>
      <c r="G51" s="309"/>
      <c r="H51" s="275"/>
      <c r="I51" s="330"/>
      <c r="J51" s="330"/>
      <c r="K51" s="330"/>
      <c r="L51" s="325"/>
      <c r="N51" s="274"/>
      <c r="O51" s="263"/>
      <c r="P51" s="263"/>
      <c r="Q51" s="263"/>
      <c r="R51" s="263"/>
      <c r="S51" s="263"/>
    </row>
    <row r="52" ht="12.0" customHeight="1">
      <c r="A52" s="279"/>
      <c r="B52" s="277"/>
      <c r="C52" s="309"/>
      <c r="D52" s="309"/>
      <c r="E52" s="309"/>
      <c r="F52" s="309"/>
      <c r="G52" s="309"/>
      <c r="H52" s="275"/>
      <c r="I52" s="330"/>
      <c r="J52" s="330"/>
      <c r="K52" s="330"/>
      <c r="L52" s="325"/>
      <c r="N52" s="274"/>
      <c r="O52" s="263"/>
      <c r="P52" s="263"/>
      <c r="Q52" s="263"/>
      <c r="R52" s="263"/>
      <c r="S52" s="263"/>
    </row>
    <row r="53" ht="12.0" customHeight="1">
      <c r="A53" s="331"/>
      <c r="B53" s="277"/>
      <c r="C53" s="309"/>
      <c r="D53" s="309"/>
      <c r="E53" s="309"/>
      <c r="F53" s="309"/>
      <c r="G53" s="309"/>
      <c r="H53" s="275"/>
      <c r="I53" s="330"/>
      <c r="J53" s="330"/>
      <c r="K53" s="330"/>
      <c r="L53" s="325"/>
      <c r="N53" s="274"/>
      <c r="O53" s="263"/>
      <c r="P53" s="263"/>
      <c r="Q53" s="263"/>
      <c r="R53" s="263"/>
      <c r="S53" s="263"/>
    </row>
    <row r="54" ht="12.0" customHeight="1">
      <c r="A54" s="331"/>
      <c r="B54" s="277"/>
      <c r="C54" s="309"/>
      <c r="D54" s="309"/>
      <c r="E54" s="309"/>
      <c r="F54" s="309"/>
      <c r="G54" s="309"/>
      <c r="H54" s="275"/>
      <c r="I54" s="330"/>
      <c r="J54" s="330"/>
      <c r="K54" s="330"/>
      <c r="L54" s="325"/>
      <c r="N54" s="274"/>
      <c r="O54" s="263"/>
      <c r="P54" s="263"/>
      <c r="Q54" s="263"/>
      <c r="R54" s="263"/>
      <c r="S54" s="263"/>
    </row>
    <row r="55" ht="12.0" customHeight="1">
      <c r="A55" s="331"/>
      <c r="B55" s="277"/>
      <c r="C55" s="309"/>
      <c r="D55" s="309"/>
      <c r="E55" s="309"/>
      <c r="F55" s="309"/>
      <c r="G55" s="309"/>
      <c r="H55" s="275"/>
      <c r="I55" s="330"/>
      <c r="J55" s="330"/>
      <c r="K55" s="330"/>
      <c r="L55" s="325"/>
      <c r="N55" s="274"/>
      <c r="O55" s="263"/>
      <c r="P55" s="263"/>
      <c r="Q55" s="263"/>
      <c r="R55" s="263"/>
      <c r="S55" s="263"/>
    </row>
    <row r="56" ht="12.0" customHeight="1">
      <c r="A56" s="331"/>
      <c r="B56" s="277"/>
      <c r="C56" s="309"/>
      <c r="D56" s="309"/>
      <c r="E56" s="309"/>
      <c r="F56" s="309"/>
      <c r="G56" s="309"/>
      <c r="H56" s="275"/>
      <c r="I56" s="330"/>
      <c r="J56" s="330"/>
      <c r="K56" s="330"/>
      <c r="L56" s="325"/>
      <c r="N56" s="274"/>
      <c r="O56" s="263"/>
      <c r="P56" s="263"/>
      <c r="Q56" s="263"/>
      <c r="R56" s="263"/>
      <c r="S56" s="263"/>
    </row>
    <row r="57" ht="12.0" customHeight="1">
      <c r="A57" s="331"/>
      <c r="B57" s="277"/>
      <c r="C57" s="309"/>
      <c r="D57" s="309"/>
      <c r="E57" s="309"/>
      <c r="F57" s="309"/>
      <c r="G57" s="309"/>
      <c r="H57" s="275"/>
      <c r="I57" s="330"/>
      <c r="J57" s="330"/>
      <c r="K57" s="330"/>
      <c r="L57" s="325"/>
      <c r="N57" s="274"/>
      <c r="O57" s="263"/>
      <c r="P57" s="263"/>
      <c r="Q57" s="263"/>
      <c r="R57" s="263"/>
      <c r="S57" s="263"/>
    </row>
    <row r="58" ht="12.0" customHeight="1">
      <c r="A58" s="331"/>
      <c r="B58" s="277"/>
      <c r="C58" s="309"/>
      <c r="D58" s="309"/>
      <c r="E58" s="309"/>
      <c r="F58" s="309"/>
      <c r="G58" s="309"/>
      <c r="H58" s="275"/>
      <c r="I58" s="330"/>
      <c r="J58" s="330"/>
      <c r="K58" s="330"/>
      <c r="L58" s="325"/>
      <c r="N58" s="274"/>
      <c r="O58" s="263"/>
      <c r="P58" s="263"/>
      <c r="Q58" s="263"/>
      <c r="R58" s="263"/>
      <c r="S58" s="263"/>
    </row>
    <row r="59" ht="12.0" customHeight="1">
      <c r="A59" s="331"/>
      <c r="B59" s="277"/>
      <c r="C59" s="309"/>
      <c r="D59" s="309"/>
      <c r="E59" s="309"/>
      <c r="F59" s="309"/>
      <c r="G59" s="309"/>
      <c r="H59" s="275"/>
      <c r="I59" s="330"/>
      <c r="J59" s="330"/>
      <c r="K59" s="330"/>
      <c r="L59" s="325"/>
      <c r="N59" s="274"/>
      <c r="O59" s="263"/>
      <c r="P59" s="263"/>
      <c r="Q59" s="263"/>
      <c r="R59" s="263"/>
      <c r="S59" s="263"/>
    </row>
    <row r="60" ht="12.0" customHeight="1">
      <c r="A60" s="331"/>
      <c r="B60" s="277"/>
      <c r="C60" s="309"/>
      <c r="D60" s="309"/>
      <c r="E60" s="309"/>
      <c r="F60" s="309"/>
      <c r="G60" s="309"/>
      <c r="H60" s="275"/>
      <c r="I60" s="330"/>
      <c r="J60" s="330"/>
      <c r="K60" s="330"/>
      <c r="L60" s="325"/>
      <c r="N60" s="274"/>
      <c r="O60" s="263"/>
      <c r="P60" s="263"/>
      <c r="Q60" s="263"/>
      <c r="R60" s="263"/>
      <c r="S60" s="263"/>
    </row>
    <row r="61" ht="12.0" customHeight="1">
      <c r="A61" s="331"/>
      <c r="B61" s="277"/>
      <c r="C61" s="309"/>
      <c r="D61" s="309"/>
      <c r="E61" s="309"/>
      <c r="F61" s="309"/>
      <c r="G61" s="309"/>
      <c r="H61" s="275"/>
      <c r="I61" s="330"/>
      <c r="J61" s="330"/>
      <c r="K61" s="330"/>
      <c r="L61" s="325"/>
      <c r="N61" s="274"/>
      <c r="O61" s="263"/>
      <c r="P61" s="263"/>
      <c r="Q61" s="263"/>
      <c r="R61" s="263"/>
      <c r="S61" s="263"/>
    </row>
    <row r="62" ht="12.0" customHeight="1">
      <c r="A62" s="331"/>
      <c r="B62" s="277"/>
      <c r="C62" s="309"/>
      <c r="D62" s="309"/>
      <c r="E62" s="309"/>
      <c r="F62" s="309"/>
      <c r="G62" s="309"/>
      <c r="H62" s="275"/>
      <c r="I62" s="330"/>
      <c r="J62" s="330"/>
      <c r="K62" s="330"/>
      <c r="L62" s="325"/>
      <c r="N62" s="274"/>
      <c r="O62" s="263"/>
      <c r="P62" s="263"/>
      <c r="Q62" s="263"/>
      <c r="R62" s="263"/>
      <c r="S62" s="263"/>
    </row>
    <row r="63" ht="12.0" customHeight="1">
      <c r="A63" s="331"/>
      <c r="B63" s="277"/>
      <c r="C63" s="309"/>
      <c r="D63" s="309"/>
      <c r="E63" s="309"/>
      <c r="F63" s="309"/>
      <c r="G63" s="309"/>
      <c r="H63" s="275"/>
      <c r="I63" s="330"/>
      <c r="J63" s="330"/>
      <c r="K63" s="330"/>
      <c r="L63" s="325"/>
      <c r="N63" s="274"/>
      <c r="O63" s="263"/>
      <c r="P63" s="263"/>
      <c r="Q63" s="263"/>
      <c r="R63" s="263"/>
      <c r="S63" s="263"/>
    </row>
    <row r="64" ht="12.0" customHeight="1">
      <c r="A64" s="331"/>
      <c r="B64" s="277"/>
      <c r="C64" s="309"/>
      <c r="D64" s="309"/>
      <c r="E64" s="309"/>
      <c r="F64" s="309"/>
      <c r="G64" s="309"/>
      <c r="H64" s="275"/>
      <c r="I64" s="330"/>
      <c r="J64" s="330"/>
      <c r="K64" s="330"/>
      <c r="L64" s="325"/>
      <c r="N64" s="274"/>
      <c r="O64" s="263"/>
      <c r="P64" s="263"/>
      <c r="Q64" s="263"/>
      <c r="R64" s="263"/>
      <c r="S64" s="263"/>
    </row>
    <row r="65" ht="12.0" customHeight="1">
      <c r="A65" s="331"/>
      <c r="B65" s="277"/>
      <c r="C65" s="309"/>
      <c r="D65" s="309"/>
      <c r="E65" s="309"/>
      <c r="F65" s="309"/>
      <c r="G65" s="309"/>
      <c r="H65" s="275"/>
      <c r="I65" s="330"/>
      <c r="J65" s="330"/>
      <c r="K65" s="330"/>
      <c r="L65" s="325"/>
      <c r="N65" s="274"/>
      <c r="O65" s="263"/>
      <c r="P65" s="263"/>
      <c r="Q65" s="263"/>
      <c r="R65" s="263"/>
      <c r="S65" s="263"/>
    </row>
    <row r="66" ht="12.0" customHeight="1">
      <c r="A66" s="331"/>
      <c r="B66" s="277"/>
      <c r="C66" s="309"/>
      <c r="D66" s="309"/>
      <c r="E66" s="309"/>
      <c r="F66" s="309"/>
      <c r="G66" s="309"/>
      <c r="H66" s="275"/>
      <c r="I66" s="330"/>
      <c r="J66" s="330"/>
      <c r="K66" s="330"/>
      <c r="L66" s="325"/>
      <c r="N66" s="274"/>
      <c r="O66" s="263"/>
      <c r="P66" s="263"/>
      <c r="Q66" s="263"/>
      <c r="R66" s="263"/>
      <c r="S66" s="263"/>
    </row>
    <row r="67" ht="12.0" customHeight="1">
      <c r="A67" s="331"/>
      <c r="B67" s="277"/>
      <c r="C67" s="309"/>
      <c r="D67" s="309"/>
      <c r="E67" s="309"/>
      <c r="F67" s="309"/>
      <c r="G67" s="309"/>
      <c r="H67" s="275"/>
      <c r="I67" s="330"/>
      <c r="J67" s="330"/>
      <c r="K67" s="330"/>
      <c r="L67" s="325"/>
      <c r="N67" s="274"/>
      <c r="O67" s="263"/>
      <c r="P67" s="263"/>
      <c r="Q67" s="263"/>
      <c r="R67" s="263"/>
      <c r="S67" s="263"/>
    </row>
    <row r="68" ht="12.0" customHeight="1">
      <c r="A68" s="331"/>
      <c r="B68" s="277"/>
      <c r="C68" s="309"/>
      <c r="D68" s="309"/>
      <c r="E68" s="309"/>
      <c r="F68" s="309"/>
      <c r="G68" s="309"/>
      <c r="H68" s="275"/>
      <c r="I68" s="330"/>
      <c r="J68" s="330"/>
      <c r="K68" s="330"/>
      <c r="L68" s="325"/>
      <c r="N68" s="274"/>
      <c r="O68" s="263"/>
      <c r="P68" s="263"/>
      <c r="Q68" s="263"/>
      <c r="R68" s="263"/>
      <c r="S68" s="263"/>
    </row>
    <row r="69" ht="12.0" customHeight="1">
      <c r="A69" s="331"/>
      <c r="B69" s="277"/>
      <c r="C69" s="309"/>
      <c r="D69" s="309"/>
      <c r="E69" s="309"/>
      <c r="F69" s="309"/>
      <c r="G69" s="309"/>
      <c r="H69" s="275"/>
      <c r="I69" s="330"/>
      <c r="J69" s="330"/>
      <c r="K69" s="330"/>
      <c r="L69" s="325"/>
      <c r="N69" s="274"/>
      <c r="O69" s="263"/>
      <c r="P69" s="263"/>
      <c r="Q69" s="263"/>
      <c r="R69" s="263"/>
      <c r="S69" s="263"/>
    </row>
    <row r="70" ht="12.0" customHeight="1">
      <c r="A70" s="331"/>
      <c r="B70" s="277"/>
      <c r="C70" s="309"/>
      <c r="D70" s="309"/>
      <c r="E70" s="309"/>
      <c r="F70" s="309"/>
      <c r="G70" s="309"/>
      <c r="H70" s="275"/>
      <c r="I70" s="330"/>
      <c r="J70" s="330"/>
      <c r="K70" s="330"/>
      <c r="L70" s="325"/>
      <c r="N70" s="274"/>
      <c r="O70" s="263"/>
      <c r="P70" s="263"/>
      <c r="Q70" s="263"/>
      <c r="R70" s="263"/>
      <c r="S70" s="263"/>
    </row>
    <row r="71" ht="12.0" customHeight="1">
      <c r="A71" s="331"/>
      <c r="B71" s="277"/>
      <c r="C71" s="309"/>
      <c r="D71" s="309"/>
      <c r="E71" s="309"/>
      <c r="F71" s="309"/>
      <c r="G71" s="309"/>
      <c r="H71" s="275"/>
      <c r="I71" s="330"/>
      <c r="J71" s="330"/>
      <c r="K71" s="330"/>
      <c r="L71" s="325"/>
      <c r="N71" s="274"/>
      <c r="O71" s="263"/>
      <c r="P71" s="263"/>
      <c r="Q71" s="263"/>
      <c r="R71" s="263"/>
      <c r="S71" s="263"/>
    </row>
    <row r="72" ht="12.0" customHeight="1">
      <c r="A72" s="331"/>
      <c r="B72" s="277"/>
      <c r="C72" s="309"/>
      <c r="D72" s="309"/>
      <c r="E72" s="309"/>
      <c r="F72" s="309"/>
      <c r="G72" s="309"/>
      <c r="H72" s="275"/>
      <c r="I72" s="330"/>
      <c r="J72" s="330"/>
      <c r="K72" s="330"/>
      <c r="L72" s="325"/>
      <c r="N72" s="274"/>
      <c r="O72" s="263"/>
      <c r="P72" s="263"/>
      <c r="Q72" s="263"/>
      <c r="R72" s="263"/>
      <c r="S72" s="263"/>
    </row>
    <row r="73" ht="12.0" customHeight="1">
      <c r="A73" s="331"/>
      <c r="B73" s="277"/>
      <c r="C73" s="309"/>
      <c r="D73" s="309"/>
      <c r="E73" s="309"/>
      <c r="F73" s="309"/>
      <c r="G73" s="309"/>
      <c r="H73" s="275"/>
      <c r="I73" s="330"/>
      <c r="J73" s="330"/>
      <c r="K73" s="330"/>
      <c r="L73" s="325"/>
      <c r="N73" s="274"/>
      <c r="O73" s="263"/>
      <c r="P73" s="263"/>
      <c r="Q73" s="263"/>
      <c r="R73" s="263"/>
      <c r="S73" s="263"/>
    </row>
    <row r="74" ht="12.0" customHeight="1">
      <c r="A74" s="331"/>
      <c r="B74" s="277"/>
      <c r="C74" s="309"/>
      <c r="D74" s="309"/>
      <c r="E74" s="309"/>
      <c r="F74" s="309"/>
      <c r="G74" s="309"/>
      <c r="H74" s="275"/>
      <c r="I74" s="330"/>
      <c r="J74" s="330"/>
      <c r="K74" s="330"/>
      <c r="L74" s="325"/>
      <c r="N74" s="274"/>
      <c r="O74" s="263"/>
      <c r="P74" s="263"/>
      <c r="Q74" s="263"/>
      <c r="R74" s="263"/>
      <c r="S74" s="263"/>
    </row>
    <row r="75" ht="12.0" customHeight="1">
      <c r="A75" s="331"/>
      <c r="B75" s="277"/>
      <c r="C75" s="309"/>
      <c r="D75" s="309"/>
      <c r="E75" s="309"/>
      <c r="F75" s="309"/>
      <c r="G75" s="309"/>
      <c r="H75" s="275"/>
      <c r="I75" s="330"/>
      <c r="J75" s="330"/>
      <c r="K75" s="330"/>
      <c r="L75" s="325"/>
      <c r="N75" s="274"/>
      <c r="O75" s="263"/>
      <c r="P75" s="263"/>
      <c r="Q75" s="263"/>
      <c r="R75" s="263"/>
      <c r="S75" s="263"/>
    </row>
    <row r="76" ht="12.0" customHeight="1">
      <c r="A76" s="331"/>
      <c r="B76" s="277"/>
      <c r="C76" s="309"/>
      <c r="D76" s="309"/>
      <c r="E76" s="309"/>
      <c r="F76" s="309"/>
      <c r="G76" s="309"/>
      <c r="H76" s="275"/>
      <c r="I76" s="330"/>
      <c r="J76" s="330"/>
      <c r="K76" s="330"/>
      <c r="L76" s="325"/>
      <c r="N76" s="274"/>
      <c r="O76" s="263"/>
      <c r="P76" s="263"/>
      <c r="Q76" s="263"/>
      <c r="R76" s="263"/>
      <c r="S76" s="263"/>
    </row>
    <row r="77" ht="12.0" customHeight="1">
      <c r="A77" s="331"/>
      <c r="B77" s="277"/>
      <c r="C77" s="309"/>
      <c r="D77" s="309"/>
      <c r="E77" s="309"/>
      <c r="F77" s="309"/>
      <c r="G77" s="309"/>
      <c r="H77" s="275"/>
      <c r="I77" s="330"/>
      <c r="J77" s="330"/>
      <c r="K77" s="330"/>
      <c r="L77" s="325"/>
      <c r="N77" s="274"/>
      <c r="O77" s="263"/>
      <c r="P77" s="263"/>
      <c r="Q77" s="263"/>
      <c r="R77" s="263"/>
      <c r="S77" s="263"/>
    </row>
    <row r="78" ht="12.0" customHeight="1">
      <c r="A78" s="331"/>
      <c r="B78" s="277"/>
      <c r="C78" s="309"/>
      <c r="D78" s="309"/>
      <c r="E78" s="309"/>
      <c r="F78" s="309"/>
      <c r="G78" s="309"/>
      <c r="H78" s="275"/>
      <c r="I78" s="330"/>
      <c r="J78" s="330"/>
      <c r="K78" s="330"/>
      <c r="L78" s="325"/>
      <c r="N78" s="274"/>
      <c r="O78" s="263"/>
      <c r="P78" s="263"/>
      <c r="Q78" s="263"/>
      <c r="R78" s="263"/>
      <c r="S78" s="263"/>
    </row>
    <row r="79" ht="12.0" customHeight="1">
      <c r="A79" s="331"/>
      <c r="B79" s="277"/>
      <c r="C79" s="309"/>
      <c r="D79" s="309"/>
      <c r="E79" s="309"/>
      <c r="F79" s="309"/>
      <c r="G79" s="309"/>
      <c r="H79" s="275"/>
      <c r="I79" s="330"/>
      <c r="J79" s="330"/>
      <c r="K79" s="330"/>
      <c r="L79" s="325"/>
      <c r="N79" s="274"/>
      <c r="O79" s="263"/>
      <c r="P79" s="263"/>
      <c r="Q79" s="263"/>
      <c r="R79" s="263"/>
      <c r="S79" s="263"/>
    </row>
    <row r="80" ht="12.0" customHeight="1">
      <c r="A80" s="331"/>
      <c r="B80" s="277"/>
      <c r="C80" s="309"/>
      <c r="D80" s="309"/>
      <c r="E80" s="309"/>
      <c r="F80" s="309"/>
      <c r="G80" s="309"/>
      <c r="H80" s="275"/>
      <c r="I80" s="330"/>
      <c r="J80" s="330"/>
      <c r="K80" s="330"/>
      <c r="L80" s="325"/>
      <c r="N80" s="274"/>
      <c r="O80" s="263"/>
      <c r="P80" s="263"/>
      <c r="Q80" s="263"/>
      <c r="R80" s="263"/>
      <c r="S80" s="263"/>
    </row>
    <row r="81" ht="12.0" customHeight="1">
      <c r="A81" s="331"/>
      <c r="B81" s="277"/>
      <c r="C81" s="309"/>
      <c r="D81" s="309"/>
      <c r="E81" s="309"/>
      <c r="F81" s="309"/>
      <c r="G81" s="309"/>
      <c r="H81" s="275"/>
      <c r="I81" s="330"/>
      <c r="J81" s="330"/>
      <c r="K81" s="330"/>
      <c r="L81" s="325"/>
      <c r="N81" s="274"/>
      <c r="O81" s="263"/>
      <c r="P81" s="263"/>
      <c r="Q81" s="263"/>
      <c r="R81" s="263"/>
      <c r="S81" s="263"/>
    </row>
    <row r="82" ht="12.0" customHeight="1">
      <c r="A82" s="331"/>
      <c r="B82" s="277"/>
      <c r="C82" s="309"/>
      <c r="D82" s="309"/>
      <c r="E82" s="309"/>
      <c r="F82" s="309"/>
      <c r="G82" s="309"/>
      <c r="H82" s="275"/>
      <c r="I82" s="330"/>
      <c r="J82" s="330"/>
      <c r="K82" s="330"/>
      <c r="L82" s="325"/>
      <c r="N82" s="274"/>
      <c r="O82" s="263"/>
      <c r="P82" s="263"/>
      <c r="Q82" s="263"/>
      <c r="R82" s="263"/>
      <c r="S82" s="263"/>
    </row>
    <row r="83" ht="12.0" customHeight="1">
      <c r="A83" s="331"/>
      <c r="B83" s="277"/>
      <c r="C83" s="309"/>
      <c r="D83" s="309"/>
      <c r="E83" s="309"/>
      <c r="F83" s="309"/>
      <c r="G83" s="309"/>
      <c r="H83" s="275"/>
      <c r="I83" s="330"/>
      <c r="J83" s="330"/>
      <c r="K83" s="330"/>
      <c r="L83" s="325"/>
      <c r="N83" s="274"/>
      <c r="O83" s="263"/>
      <c r="P83" s="263"/>
      <c r="Q83" s="263"/>
      <c r="R83" s="263"/>
      <c r="S83" s="263"/>
    </row>
    <row r="84" ht="12.0" customHeight="1">
      <c r="A84" s="331"/>
      <c r="B84" s="277"/>
      <c r="C84" s="309"/>
      <c r="D84" s="309"/>
      <c r="E84" s="309"/>
      <c r="F84" s="309"/>
      <c r="G84" s="309"/>
      <c r="H84" s="275"/>
      <c r="I84" s="330"/>
      <c r="J84" s="330"/>
      <c r="K84" s="330"/>
      <c r="L84" s="325"/>
      <c r="N84" s="274"/>
      <c r="O84" s="263"/>
      <c r="P84" s="263"/>
      <c r="Q84" s="263"/>
      <c r="R84" s="263"/>
      <c r="S84" s="263"/>
    </row>
    <row r="85" ht="12.0" customHeight="1">
      <c r="A85" s="331"/>
      <c r="B85" s="277"/>
      <c r="C85" s="309"/>
      <c r="D85" s="309"/>
      <c r="E85" s="309"/>
      <c r="F85" s="309"/>
      <c r="G85" s="309"/>
      <c r="H85" s="275"/>
      <c r="I85" s="330"/>
      <c r="J85" s="330"/>
      <c r="K85" s="330"/>
      <c r="L85" s="325"/>
      <c r="N85" s="274"/>
      <c r="O85" s="263"/>
      <c r="P85" s="263"/>
      <c r="Q85" s="263"/>
      <c r="R85" s="263"/>
      <c r="S85" s="263"/>
    </row>
    <row r="86" ht="12.0" customHeight="1">
      <c r="A86" s="331"/>
      <c r="B86" s="277"/>
      <c r="C86" s="309"/>
      <c r="D86" s="309"/>
      <c r="E86" s="309"/>
      <c r="F86" s="309"/>
      <c r="G86" s="309"/>
      <c r="H86" s="275"/>
      <c r="I86" s="330"/>
      <c r="J86" s="330"/>
      <c r="K86" s="330"/>
      <c r="L86" s="325"/>
      <c r="N86" s="274"/>
      <c r="O86" s="263"/>
      <c r="P86" s="263"/>
      <c r="Q86" s="263"/>
      <c r="R86" s="263"/>
      <c r="S86" s="263"/>
    </row>
    <row r="87" ht="12.0" customHeight="1">
      <c r="A87" s="331"/>
      <c r="B87" s="277"/>
      <c r="C87" s="309"/>
      <c r="D87" s="309"/>
      <c r="E87" s="309"/>
      <c r="F87" s="309"/>
      <c r="G87" s="309"/>
      <c r="H87" s="275"/>
      <c r="I87" s="330"/>
      <c r="J87" s="330"/>
      <c r="K87" s="330"/>
      <c r="L87" s="325"/>
      <c r="N87" s="274"/>
      <c r="O87" s="263"/>
      <c r="P87" s="263"/>
      <c r="Q87" s="263"/>
      <c r="R87" s="263"/>
      <c r="S87" s="263"/>
    </row>
    <row r="88" ht="12.0" customHeight="1">
      <c r="A88" s="331"/>
      <c r="B88" s="277"/>
      <c r="C88" s="309"/>
      <c r="D88" s="309"/>
      <c r="E88" s="309"/>
      <c r="F88" s="309"/>
      <c r="G88" s="309"/>
      <c r="H88" s="275"/>
      <c r="I88" s="330"/>
      <c r="J88" s="330"/>
      <c r="K88" s="330"/>
      <c r="L88" s="325"/>
      <c r="N88" s="274"/>
      <c r="O88" s="263"/>
      <c r="P88" s="263"/>
      <c r="Q88" s="263"/>
      <c r="R88" s="263"/>
      <c r="S88" s="263"/>
    </row>
    <row r="89" ht="12.0" customHeight="1">
      <c r="A89" s="331"/>
      <c r="B89" s="277"/>
      <c r="C89" s="309"/>
      <c r="D89" s="309"/>
      <c r="E89" s="309"/>
      <c r="F89" s="309"/>
      <c r="G89" s="309"/>
      <c r="H89" s="275"/>
      <c r="I89" s="330"/>
      <c r="J89" s="330"/>
      <c r="K89" s="330"/>
      <c r="L89" s="325"/>
      <c r="N89" s="274"/>
      <c r="O89" s="263"/>
      <c r="P89" s="263"/>
      <c r="Q89" s="263"/>
      <c r="R89" s="263"/>
      <c r="S89" s="263"/>
    </row>
    <row r="90" ht="12.0" customHeight="1">
      <c r="A90" s="331"/>
      <c r="B90" s="277"/>
      <c r="C90" s="309"/>
      <c r="D90" s="309"/>
      <c r="E90" s="309"/>
      <c r="F90" s="309"/>
      <c r="G90" s="309"/>
      <c r="H90" s="275"/>
      <c r="I90" s="330"/>
      <c r="J90" s="330"/>
      <c r="K90" s="330"/>
      <c r="L90" s="325"/>
      <c r="N90" s="274"/>
      <c r="O90" s="263"/>
      <c r="P90" s="263"/>
      <c r="Q90" s="263"/>
      <c r="R90" s="263"/>
      <c r="S90" s="263"/>
    </row>
    <row r="91" ht="12.0" customHeight="1">
      <c r="A91" s="331"/>
      <c r="B91" s="277"/>
      <c r="C91" s="309"/>
      <c r="D91" s="309"/>
      <c r="E91" s="309"/>
      <c r="F91" s="309"/>
      <c r="G91" s="309"/>
      <c r="H91" s="275"/>
      <c r="I91" s="330"/>
      <c r="J91" s="330"/>
      <c r="K91" s="330"/>
      <c r="L91" s="325"/>
      <c r="N91" s="274"/>
      <c r="O91" s="263"/>
      <c r="P91" s="263"/>
      <c r="Q91" s="263"/>
      <c r="R91" s="263"/>
      <c r="S91" s="263"/>
    </row>
    <row r="92" ht="12.0" customHeight="1">
      <c r="A92" s="331"/>
      <c r="B92" s="277"/>
      <c r="C92" s="309"/>
      <c r="D92" s="309"/>
      <c r="E92" s="309"/>
      <c r="F92" s="309"/>
      <c r="G92" s="309"/>
      <c r="H92" s="275"/>
      <c r="I92" s="330"/>
      <c r="J92" s="330"/>
      <c r="K92" s="330"/>
      <c r="L92" s="325"/>
      <c r="N92" s="274"/>
      <c r="O92" s="263"/>
      <c r="P92" s="263"/>
      <c r="Q92" s="263"/>
      <c r="R92" s="263"/>
      <c r="S92" s="263"/>
    </row>
    <row r="93" ht="12.0" customHeight="1">
      <c r="A93" s="331"/>
      <c r="B93" s="277"/>
      <c r="C93" s="309"/>
      <c r="D93" s="309"/>
      <c r="E93" s="309"/>
      <c r="F93" s="309"/>
      <c r="G93" s="309"/>
      <c r="H93" s="275"/>
      <c r="I93" s="330"/>
      <c r="J93" s="330"/>
      <c r="K93" s="330"/>
      <c r="L93" s="325"/>
      <c r="N93" s="274"/>
      <c r="O93" s="263"/>
      <c r="P93" s="263"/>
      <c r="Q93" s="263"/>
      <c r="R93" s="263"/>
      <c r="S93" s="263"/>
    </row>
    <row r="94" ht="12.0" customHeight="1">
      <c r="A94" s="331"/>
      <c r="B94" s="277"/>
      <c r="C94" s="309"/>
      <c r="D94" s="309"/>
      <c r="E94" s="309"/>
      <c r="F94" s="309"/>
      <c r="G94" s="309"/>
      <c r="H94" s="275"/>
      <c r="I94" s="330"/>
      <c r="J94" s="330"/>
      <c r="K94" s="330"/>
      <c r="L94" s="325"/>
      <c r="N94" s="274"/>
      <c r="O94" s="263"/>
      <c r="P94" s="263"/>
      <c r="Q94" s="263"/>
      <c r="R94" s="263"/>
      <c r="S94" s="263"/>
    </row>
    <row r="95" ht="12.0" customHeight="1">
      <c r="A95" s="331"/>
      <c r="B95" s="277"/>
      <c r="C95" s="309"/>
      <c r="D95" s="309"/>
      <c r="E95" s="309"/>
      <c r="F95" s="309"/>
      <c r="G95" s="309"/>
      <c r="H95" s="275"/>
      <c r="I95" s="330"/>
      <c r="J95" s="330"/>
      <c r="K95" s="330"/>
      <c r="L95" s="325"/>
      <c r="N95" s="274"/>
      <c r="O95" s="263"/>
      <c r="P95" s="263"/>
      <c r="Q95" s="263"/>
      <c r="R95" s="263"/>
      <c r="S95" s="263"/>
    </row>
    <row r="96" ht="12.0" customHeight="1">
      <c r="A96" s="331"/>
      <c r="B96" s="277"/>
      <c r="C96" s="309"/>
      <c r="D96" s="309"/>
      <c r="E96" s="309"/>
      <c r="F96" s="309"/>
      <c r="G96" s="309"/>
      <c r="H96" s="275"/>
      <c r="I96" s="330"/>
      <c r="J96" s="330"/>
      <c r="K96" s="330"/>
      <c r="L96" s="325"/>
      <c r="N96" s="274"/>
      <c r="O96" s="263"/>
      <c r="P96" s="263"/>
      <c r="Q96" s="263"/>
      <c r="R96" s="263"/>
      <c r="S96" s="263"/>
    </row>
    <row r="97" ht="12.0" customHeight="1">
      <c r="A97" s="331"/>
      <c r="B97" s="277"/>
      <c r="C97" s="309"/>
      <c r="D97" s="309"/>
      <c r="E97" s="309"/>
      <c r="F97" s="309"/>
      <c r="G97" s="309"/>
      <c r="H97" s="275"/>
      <c r="I97" s="330"/>
      <c r="J97" s="330"/>
      <c r="K97" s="330"/>
      <c r="L97" s="325"/>
      <c r="N97" s="274"/>
      <c r="O97" s="263"/>
      <c r="P97" s="263"/>
      <c r="Q97" s="263"/>
      <c r="R97" s="263"/>
      <c r="S97" s="263"/>
    </row>
    <row r="98" ht="12.0" customHeight="1">
      <c r="A98" s="331"/>
      <c r="B98" s="277"/>
      <c r="C98" s="309"/>
      <c r="D98" s="309"/>
      <c r="E98" s="309"/>
      <c r="F98" s="309"/>
      <c r="G98" s="309"/>
      <c r="H98" s="275"/>
      <c r="I98" s="330"/>
      <c r="J98" s="330"/>
      <c r="K98" s="330"/>
      <c r="L98" s="325"/>
      <c r="N98" s="274"/>
      <c r="O98" s="263"/>
      <c r="P98" s="263"/>
      <c r="Q98" s="263"/>
      <c r="R98" s="263"/>
      <c r="S98" s="263"/>
    </row>
    <row r="99" ht="12.0" customHeight="1">
      <c r="A99" s="331"/>
      <c r="B99" s="277"/>
      <c r="C99" s="309"/>
      <c r="D99" s="309"/>
      <c r="E99" s="309"/>
      <c r="F99" s="309"/>
      <c r="G99" s="309"/>
      <c r="H99" s="275"/>
      <c r="I99" s="330"/>
      <c r="J99" s="330"/>
      <c r="K99" s="330"/>
      <c r="L99" s="325"/>
      <c r="N99" s="274"/>
      <c r="O99" s="263"/>
      <c r="P99" s="263"/>
      <c r="Q99" s="263"/>
      <c r="R99" s="263"/>
      <c r="S99" s="263"/>
    </row>
    <row r="100" ht="12.0" customHeight="1">
      <c r="A100" s="331"/>
      <c r="B100" s="277"/>
      <c r="C100" s="309"/>
      <c r="D100" s="309"/>
      <c r="E100" s="309"/>
      <c r="F100" s="309"/>
      <c r="G100" s="309"/>
      <c r="H100" s="275"/>
      <c r="I100" s="330"/>
      <c r="J100" s="330"/>
      <c r="K100" s="330"/>
      <c r="L100" s="325"/>
      <c r="N100" s="274"/>
      <c r="O100" s="263"/>
      <c r="P100" s="263"/>
      <c r="Q100" s="263"/>
      <c r="R100" s="263"/>
      <c r="S100" s="263"/>
    </row>
    <row r="101" ht="12.0" customHeight="1">
      <c r="A101" s="331"/>
      <c r="B101" s="277"/>
      <c r="C101" s="309"/>
      <c r="D101" s="309"/>
      <c r="E101" s="309"/>
      <c r="F101" s="309"/>
      <c r="G101" s="309"/>
      <c r="H101" s="275"/>
      <c r="I101" s="330"/>
      <c r="J101" s="330"/>
      <c r="K101" s="330"/>
      <c r="L101" s="325"/>
      <c r="N101" s="274"/>
      <c r="O101" s="263"/>
      <c r="P101" s="263"/>
      <c r="Q101" s="263"/>
      <c r="R101" s="263"/>
      <c r="S101" s="263"/>
    </row>
    <row r="102" ht="12.0" customHeight="1">
      <c r="A102" s="331"/>
      <c r="B102" s="277"/>
      <c r="C102" s="309"/>
      <c r="D102" s="309"/>
      <c r="E102" s="309"/>
      <c r="F102" s="309"/>
      <c r="G102" s="309"/>
      <c r="H102" s="275"/>
      <c r="I102" s="330"/>
      <c r="J102" s="330"/>
      <c r="K102" s="330"/>
      <c r="L102" s="325"/>
      <c r="N102" s="274"/>
      <c r="O102" s="263"/>
      <c r="P102" s="263"/>
      <c r="Q102" s="263"/>
      <c r="R102" s="263"/>
      <c r="S102" s="263"/>
    </row>
    <row r="103" ht="12.0" customHeight="1">
      <c r="A103" s="331"/>
      <c r="B103" s="277"/>
      <c r="C103" s="309"/>
      <c r="D103" s="309"/>
      <c r="E103" s="309"/>
      <c r="F103" s="309"/>
      <c r="G103" s="309"/>
      <c r="H103" s="275"/>
      <c r="I103" s="330"/>
      <c r="J103" s="330"/>
      <c r="K103" s="330"/>
      <c r="L103" s="325"/>
      <c r="N103" s="274"/>
      <c r="O103" s="263"/>
      <c r="P103" s="263"/>
      <c r="Q103" s="263"/>
      <c r="R103" s="263"/>
      <c r="S103" s="263"/>
    </row>
    <row r="104" ht="12.0" customHeight="1">
      <c r="A104" s="331"/>
      <c r="B104" s="277"/>
      <c r="C104" s="309"/>
      <c r="D104" s="309"/>
      <c r="E104" s="309"/>
      <c r="F104" s="309"/>
      <c r="G104" s="309"/>
      <c r="H104" s="275"/>
      <c r="I104" s="330"/>
      <c r="J104" s="330"/>
      <c r="K104" s="330"/>
      <c r="L104" s="325"/>
      <c r="N104" s="274"/>
      <c r="O104" s="263"/>
      <c r="P104" s="263"/>
      <c r="Q104" s="263"/>
      <c r="R104" s="263"/>
      <c r="S104" s="263"/>
    </row>
    <row r="105" ht="12.0" customHeight="1">
      <c r="A105" s="331"/>
      <c r="B105" s="277"/>
      <c r="C105" s="309"/>
      <c r="D105" s="309"/>
      <c r="E105" s="309"/>
      <c r="F105" s="309"/>
      <c r="G105" s="309"/>
      <c r="H105" s="275"/>
      <c r="I105" s="330"/>
      <c r="J105" s="330"/>
      <c r="K105" s="330"/>
      <c r="L105" s="325"/>
      <c r="N105" s="274"/>
      <c r="O105" s="263"/>
      <c r="P105" s="263"/>
      <c r="Q105" s="263"/>
      <c r="R105" s="263"/>
      <c r="S105" s="263"/>
    </row>
    <row r="106" ht="12.0" customHeight="1">
      <c r="A106" s="331"/>
      <c r="B106" s="277"/>
      <c r="C106" s="309"/>
      <c r="D106" s="309"/>
      <c r="E106" s="309"/>
      <c r="F106" s="309"/>
      <c r="G106" s="309"/>
      <c r="H106" s="275"/>
      <c r="I106" s="330"/>
      <c r="J106" s="330"/>
      <c r="K106" s="330"/>
      <c r="L106" s="325"/>
      <c r="N106" s="274"/>
      <c r="O106" s="263"/>
      <c r="P106" s="263"/>
      <c r="Q106" s="263"/>
      <c r="R106" s="263"/>
      <c r="S106" s="263"/>
    </row>
    <row r="107" ht="12.0" customHeight="1">
      <c r="A107" s="331"/>
      <c r="B107" s="277"/>
      <c r="C107" s="309"/>
      <c r="D107" s="309"/>
      <c r="E107" s="309"/>
      <c r="F107" s="309"/>
      <c r="G107" s="309"/>
      <c r="H107" s="275"/>
      <c r="I107" s="330"/>
      <c r="J107" s="330"/>
      <c r="K107" s="330"/>
      <c r="L107" s="325"/>
      <c r="N107" s="274"/>
      <c r="O107" s="263"/>
      <c r="P107" s="263"/>
      <c r="Q107" s="263"/>
      <c r="R107" s="263"/>
      <c r="S107" s="263"/>
    </row>
    <row r="108" ht="12.0" customHeight="1">
      <c r="A108" s="331"/>
      <c r="B108" s="277"/>
      <c r="C108" s="309"/>
      <c r="D108" s="309"/>
      <c r="E108" s="309"/>
      <c r="F108" s="309"/>
      <c r="G108" s="309"/>
      <c r="H108" s="275"/>
      <c r="I108" s="330"/>
      <c r="J108" s="330"/>
      <c r="K108" s="330"/>
      <c r="L108" s="325"/>
      <c r="N108" s="274"/>
      <c r="O108" s="263"/>
      <c r="P108" s="263"/>
      <c r="Q108" s="263"/>
      <c r="R108" s="263"/>
      <c r="S108" s="263"/>
    </row>
    <row r="109" ht="12.0" customHeight="1">
      <c r="A109" s="331"/>
      <c r="B109" s="277"/>
      <c r="C109" s="309"/>
      <c r="D109" s="309"/>
      <c r="E109" s="309"/>
      <c r="F109" s="309"/>
      <c r="G109" s="309"/>
      <c r="H109" s="275"/>
      <c r="I109" s="330"/>
      <c r="J109" s="330"/>
      <c r="K109" s="330"/>
      <c r="L109" s="325"/>
      <c r="N109" s="274"/>
      <c r="O109" s="263"/>
      <c r="P109" s="263"/>
      <c r="Q109" s="263"/>
      <c r="R109" s="263"/>
      <c r="S109" s="263"/>
    </row>
    <row r="110" ht="12.0" customHeight="1">
      <c r="A110" s="331"/>
      <c r="B110" s="277"/>
      <c r="C110" s="309"/>
      <c r="D110" s="309"/>
      <c r="E110" s="309"/>
      <c r="F110" s="309"/>
      <c r="G110" s="309"/>
      <c r="H110" s="275"/>
      <c r="I110" s="330"/>
      <c r="J110" s="330"/>
      <c r="K110" s="330"/>
      <c r="L110" s="325"/>
      <c r="N110" s="274"/>
      <c r="O110" s="263"/>
      <c r="P110" s="263"/>
      <c r="Q110" s="263"/>
      <c r="R110" s="263"/>
      <c r="S110" s="263"/>
    </row>
    <row r="111" ht="12.0" customHeight="1">
      <c r="A111" s="331"/>
      <c r="B111" s="277"/>
      <c r="C111" s="309"/>
      <c r="D111" s="309"/>
      <c r="E111" s="309"/>
      <c r="F111" s="309"/>
      <c r="G111" s="309"/>
      <c r="H111" s="275"/>
      <c r="I111" s="330"/>
      <c r="J111" s="330"/>
      <c r="K111" s="330"/>
      <c r="L111" s="325"/>
      <c r="N111" s="274"/>
      <c r="O111" s="263"/>
      <c r="P111" s="263"/>
      <c r="Q111" s="263"/>
      <c r="R111" s="263"/>
      <c r="S111" s="263"/>
    </row>
    <row r="112" ht="12.0" customHeight="1">
      <c r="A112" s="331"/>
      <c r="B112" s="277"/>
      <c r="C112" s="309"/>
      <c r="D112" s="309"/>
      <c r="E112" s="309"/>
      <c r="F112" s="309"/>
      <c r="G112" s="309"/>
      <c r="H112" s="275"/>
      <c r="I112" s="330"/>
      <c r="J112" s="330"/>
      <c r="K112" s="330"/>
      <c r="L112" s="325"/>
      <c r="N112" s="274"/>
      <c r="O112" s="263"/>
      <c r="P112" s="263"/>
      <c r="Q112" s="263"/>
      <c r="R112" s="263"/>
      <c r="S112" s="263"/>
    </row>
    <row r="113" ht="12.0" customHeight="1">
      <c r="A113" s="331"/>
      <c r="B113" s="277"/>
      <c r="C113" s="309"/>
      <c r="D113" s="309"/>
      <c r="E113" s="309"/>
      <c r="F113" s="309"/>
      <c r="G113" s="309"/>
      <c r="H113" s="275"/>
      <c r="I113" s="330"/>
      <c r="J113" s="330"/>
      <c r="K113" s="330"/>
      <c r="L113" s="325"/>
      <c r="N113" s="274"/>
      <c r="O113" s="263"/>
      <c r="P113" s="263"/>
      <c r="Q113" s="263"/>
      <c r="R113" s="263"/>
      <c r="S113" s="263"/>
    </row>
    <row r="114" ht="12.0" customHeight="1">
      <c r="A114" s="331"/>
      <c r="B114" s="277"/>
      <c r="C114" s="309"/>
      <c r="D114" s="309"/>
      <c r="E114" s="309"/>
      <c r="F114" s="309"/>
      <c r="G114" s="309"/>
      <c r="H114" s="275"/>
      <c r="I114" s="330"/>
      <c r="J114" s="330"/>
      <c r="K114" s="330"/>
      <c r="L114" s="325"/>
      <c r="N114" s="274"/>
      <c r="O114" s="263"/>
      <c r="P114" s="263"/>
      <c r="Q114" s="263"/>
      <c r="R114" s="263"/>
      <c r="S114" s="263"/>
    </row>
    <row r="115" ht="12.0" customHeight="1">
      <c r="A115" s="331"/>
      <c r="B115" s="277"/>
      <c r="C115" s="309"/>
      <c r="D115" s="309"/>
      <c r="E115" s="309"/>
      <c r="F115" s="309"/>
      <c r="G115" s="309"/>
      <c r="H115" s="275"/>
      <c r="I115" s="330"/>
      <c r="J115" s="330"/>
      <c r="K115" s="330"/>
      <c r="L115" s="325"/>
      <c r="N115" s="274"/>
      <c r="O115" s="263"/>
      <c r="P115" s="263"/>
      <c r="Q115" s="263"/>
      <c r="R115" s="263"/>
      <c r="S115" s="263"/>
    </row>
    <row r="116" ht="12.0" customHeight="1">
      <c r="A116" s="331"/>
      <c r="B116" s="277"/>
      <c r="C116" s="309"/>
      <c r="D116" s="309"/>
      <c r="E116" s="309"/>
      <c r="F116" s="309"/>
      <c r="G116" s="309"/>
      <c r="H116" s="275"/>
      <c r="I116" s="330"/>
      <c r="J116" s="330"/>
      <c r="K116" s="330"/>
      <c r="L116" s="325"/>
      <c r="N116" s="274"/>
      <c r="O116" s="263"/>
      <c r="P116" s="263"/>
      <c r="Q116" s="263"/>
      <c r="R116" s="263"/>
      <c r="S116" s="263"/>
    </row>
    <row r="117" ht="12.0" customHeight="1">
      <c r="A117" s="331"/>
      <c r="B117" s="277"/>
      <c r="C117" s="309"/>
      <c r="D117" s="309"/>
      <c r="E117" s="309"/>
      <c r="F117" s="309"/>
      <c r="G117" s="309"/>
      <c r="H117" s="275"/>
      <c r="I117" s="330"/>
      <c r="J117" s="330"/>
      <c r="K117" s="330"/>
      <c r="L117" s="325"/>
      <c r="N117" s="274"/>
      <c r="O117" s="263"/>
      <c r="P117" s="263"/>
      <c r="Q117" s="263"/>
      <c r="R117" s="263"/>
      <c r="S117" s="263"/>
    </row>
    <row r="118" ht="12.0" customHeight="1">
      <c r="A118" s="331"/>
      <c r="B118" s="277"/>
      <c r="C118" s="309"/>
      <c r="D118" s="309"/>
      <c r="E118" s="309"/>
      <c r="F118" s="309"/>
      <c r="G118" s="309"/>
      <c r="H118" s="275"/>
      <c r="I118" s="330"/>
      <c r="J118" s="330"/>
      <c r="K118" s="330"/>
      <c r="L118" s="325"/>
      <c r="N118" s="274"/>
      <c r="O118" s="263"/>
      <c r="P118" s="263"/>
      <c r="Q118" s="263"/>
      <c r="R118" s="263"/>
      <c r="S118" s="263"/>
    </row>
    <row r="119" ht="12.0" customHeight="1">
      <c r="A119" s="331"/>
      <c r="B119" s="277"/>
      <c r="C119" s="309"/>
      <c r="D119" s="309"/>
      <c r="E119" s="309"/>
      <c r="F119" s="309"/>
      <c r="G119" s="309"/>
      <c r="H119" s="275"/>
      <c r="I119" s="330"/>
      <c r="J119" s="330"/>
      <c r="K119" s="330"/>
      <c r="L119" s="325"/>
      <c r="N119" s="274"/>
      <c r="O119" s="263"/>
      <c r="P119" s="263"/>
      <c r="Q119" s="263"/>
      <c r="R119" s="263"/>
      <c r="S119" s="263"/>
    </row>
    <row r="120" ht="12.0" customHeight="1">
      <c r="A120" s="331"/>
      <c r="B120" s="277"/>
      <c r="C120" s="309"/>
      <c r="D120" s="309"/>
      <c r="E120" s="309"/>
      <c r="F120" s="309"/>
      <c r="G120" s="309"/>
      <c r="H120" s="275"/>
      <c r="I120" s="330"/>
      <c r="J120" s="330"/>
      <c r="K120" s="330"/>
      <c r="L120" s="325"/>
      <c r="N120" s="274"/>
      <c r="O120" s="263"/>
      <c r="P120" s="263"/>
      <c r="Q120" s="263"/>
      <c r="R120" s="263"/>
      <c r="S120" s="263"/>
    </row>
    <row r="121" ht="12.0" customHeight="1">
      <c r="A121" s="331"/>
      <c r="B121" s="277"/>
      <c r="C121" s="309"/>
      <c r="D121" s="309"/>
      <c r="E121" s="309"/>
      <c r="F121" s="309"/>
      <c r="G121" s="309"/>
      <c r="H121" s="275"/>
      <c r="I121" s="330"/>
      <c r="J121" s="330"/>
      <c r="K121" s="330"/>
      <c r="L121" s="325"/>
      <c r="N121" s="274"/>
      <c r="O121" s="263"/>
      <c r="P121" s="263"/>
      <c r="Q121" s="263"/>
      <c r="R121" s="263"/>
      <c r="S121" s="263"/>
    </row>
    <row r="122" ht="12.0" customHeight="1">
      <c r="A122" s="331"/>
      <c r="B122" s="277"/>
      <c r="C122" s="309"/>
      <c r="D122" s="309"/>
      <c r="E122" s="309"/>
      <c r="F122" s="309"/>
      <c r="G122" s="309"/>
      <c r="H122" s="275"/>
      <c r="I122" s="330"/>
      <c r="J122" s="330"/>
      <c r="K122" s="330"/>
      <c r="L122" s="325"/>
      <c r="N122" s="274"/>
      <c r="O122" s="263"/>
      <c r="P122" s="263"/>
      <c r="Q122" s="263"/>
      <c r="R122" s="263"/>
      <c r="S122" s="263"/>
    </row>
    <row r="123" ht="12.0" customHeight="1">
      <c r="A123" s="331"/>
      <c r="B123" s="277"/>
      <c r="C123" s="309"/>
      <c r="D123" s="309"/>
      <c r="E123" s="309"/>
      <c r="F123" s="309"/>
      <c r="G123" s="309"/>
      <c r="H123" s="275"/>
      <c r="I123" s="330"/>
      <c r="J123" s="330"/>
      <c r="K123" s="330"/>
      <c r="L123" s="325"/>
      <c r="N123" s="274"/>
      <c r="O123" s="263"/>
      <c r="P123" s="263"/>
      <c r="Q123" s="263"/>
      <c r="R123" s="263"/>
      <c r="S123" s="263"/>
    </row>
    <row r="124" ht="12.0" customHeight="1">
      <c r="A124" s="331"/>
      <c r="B124" s="277"/>
      <c r="C124" s="309"/>
      <c r="D124" s="309"/>
      <c r="E124" s="309"/>
      <c r="F124" s="309"/>
      <c r="G124" s="309"/>
      <c r="H124" s="275"/>
      <c r="I124" s="330"/>
      <c r="J124" s="330"/>
      <c r="K124" s="330"/>
      <c r="L124" s="325"/>
      <c r="N124" s="274"/>
      <c r="O124" s="263"/>
      <c r="P124" s="263"/>
      <c r="Q124" s="263"/>
      <c r="R124" s="263"/>
      <c r="S124" s="263"/>
    </row>
    <row r="125" ht="12.0" customHeight="1">
      <c r="A125" s="331"/>
      <c r="B125" s="277"/>
      <c r="C125" s="309"/>
      <c r="D125" s="309"/>
      <c r="E125" s="309"/>
      <c r="F125" s="309"/>
      <c r="G125" s="309"/>
      <c r="H125" s="275"/>
      <c r="I125" s="330"/>
      <c r="J125" s="330"/>
      <c r="K125" s="330"/>
      <c r="L125" s="325"/>
      <c r="N125" s="274"/>
      <c r="O125" s="263"/>
      <c r="P125" s="263"/>
      <c r="Q125" s="263"/>
      <c r="R125" s="263"/>
      <c r="S125" s="263"/>
    </row>
    <row r="126" ht="12.0" customHeight="1">
      <c r="A126" s="331"/>
      <c r="B126" s="277"/>
      <c r="C126" s="309"/>
      <c r="D126" s="309"/>
      <c r="E126" s="309"/>
      <c r="F126" s="309"/>
      <c r="G126" s="309"/>
      <c r="H126" s="275"/>
      <c r="I126" s="330"/>
      <c r="J126" s="330"/>
      <c r="K126" s="330"/>
      <c r="L126" s="325"/>
      <c r="N126" s="274"/>
      <c r="O126" s="263"/>
      <c r="P126" s="263"/>
      <c r="Q126" s="263"/>
      <c r="R126" s="263"/>
      <c r="S126" s="263"/>
    </row>
    <row r="127" ht="12.0" customHeight="1">
      <c r="A127" s="331"/>
      <c r="B127" s="277"/>
      <c r="C127" s="309"/>
      <c r="D127" s="309"/>
      <c r="E127" s="309"/>
      <c r="F127" s="309"/>
      <c r="G127" s="309"/>
      <c r="H127" s="275"/>
      <c r="I127" s="330"/>
      <c r="J127" s="330"/>
      <c r="K127" s="330"/>
      <c r="L127" s="325"/>
      <c r="N127" s="274"/>
      <c r="O127" s="263"/>
      <c r="P127" s="263"/>
      <c r="Q127" s="263"/>
      <c r="R127" s="263"/>
      <c r="S127" s="263"/>
    </row>
    <row r="128" ht="12.0" customHeight="1">
      <c r="A128" s="331"/>
      <c r="B128" s="277"/>
      <c r="C128" s="309"/>
      <c r="D128" s="309"/>
      <c r="E128" s="309"/>
      <c r="F128" s="309"/>
      <c r="G128" s="309"/>
      <c r="H128" s="275"/>
      <c r="I128" s="330"/>
      <c r="J128" s="330"/>
      <c r="K128" s="330"/>
      <c r="L128" s="325"/>
      <c r="N128" s="274"/>
      <c r="O128" s="263"/>
      <c r="P128" s="263"/>
      <c r="Q128" s="263"/>
      <c r="R128" s="263"/>
      <c r="S128" s="263"/>
    </row>
    <row r="129" ht="12.0" customHeight="1">
      <c r="A129" s="331"/>
      <c r="B129" s="277"/>
      <c r="C129" s="309"/>
      <c r="D129" s="309"/>
      <c r="E129" s="309"/>
      <c r="F129" s="309"/>
      <c r="G129" s="309"/>
      <c r="H129" s="275"/>
      <c r="I129" s="330"/>
      <c r="J129" s="330"/>
      <c r="K129" s="330"/>
      <c r="L129" s="325"/>
      <c r="N129" s="274"/>
      <c r="O129" s="263"/>
      <c r="P129" s="263"/>
      <c r="Q129" s="263"/>
      <c r="R129" s="263"/>
      <c r="S129" s="263"/>
    </row>
    <row r="130" ht="12.0" customHeight="1">
      <c r="A130" s="331"/>
      <c r="B130" s="277"/>
      <c r="C130" s="309"/>
      <c r="D130" s="309"/>
      <c r="E130" s="309"/>
      <c r="F130" s="309"/>
      <c r="G130" s="309"/>
      <c r="H130" s="275"/>
      <c r="I130" s="330"/>
      <c r="J130" s="330"/>
      <c r="K130" s="330"/>
      <c r="L130" s="325"/>
      <c r="N130" s="274"/>
      <c r="O130" s="263"/>
      <c r="P130" s="263"/>
      <c r="Q130" s="263"/>
      <c r="R130" s="263"/>
      <c r="S130" s="263"/>
    </row>
    <row r="131" ht="12.0" customHeight="1">
      <c r="A131" s="331"/>
      <c r="B131" s="277"/>
      <c r="C131" s="309"/>
      <c r="D131" s="309"/>
      <c r="E131" s="309"/>
      <c r="F131" s="309"/>
      <c r="G131" s="309"/>
      <c r="H131" s="275"/>
      <c r="I131" s="330"/>
      <c r="J131" s="330"/>
      <c r="K131" s="330"/>
      <c r="L131" s="325"/>
      <c r="N131" s="274"/>
      <c r="O131" s="263"/>
      <c r="P131" s="263"/>
      <c r="Q131" s="263"/>
      <c r="R131" s="263"/>
      <c r="S131" s="263"/>
    </row>
    <row r="132" ht="12.0" customHeight="1">
      <c r="A132" s="331"/>
      <c r="B132" s="277"/>
      <c r="C132" s="309"/>
      <c r="D132" s="309"/>
      <c r="E132" s="309"/>
      <c r="F132" s="309"/>
      <c r="G132" s="309"/>
      <c r="H132" s="275"/>
      <c r="I132" s="330"/>
      <c r="J132" s="330"/>
      <c r="K132" s="330"/>
      <c r="L132" s="325"/>
      <c r="N132" s="274"/>
      <c r="O132" s="263"/>
      <c r="P132" s="263"/>
      <c r="Q132" s="263"/>
      <c r="R132" s="263"/>
      <c r="S132" s="263"/>
    </row>
    <row r="133" ht="12.0" customHeight="1">
      <c r="A133" s="331"/>
      <c r="B133" s="277"/>
      <c r="C133" s="309"/>
      <c r="D133" s="309"/>
      <c r="E133" s="309"/>
      <c r="F133" s="309"/>
      <c r="G133" s="309"/>
      <c r="H133" s="275"/>
      <c r="I133" s="330"/>
      <c r="J133" s="330"/>
      <c r="K133" s="330"/>
      <c r="L133" s="325"/>
      <c r="N133" s="274"/>
      <c r="O133" s="263"/>
      <c r="P133" s="263"/>
      <c r="Q133" s="263"/>
      <c r="R133" s="263"/>
      <c r="S133" s="263"/>
    </row>
    <row r="134" ht="12.0" customHeight="1">
      <c r="A134" s="331"/>
      <c r="B134" s="277"/>
      <c r="C134" s="309"/>
      <c r="D134" s="309"/>
      <c r="E134" s="309"/>
      <c r="F134" s="309"/>
      <c r="G134" s="309"/>
      <c r="H134" s="275"/>
      <c r="I134" s="330"/>
      <c r="J134" s="330"/>
      <c r="K134" s="330"/>
      <c r="L134" s="325"/>
      <c r="N134" s="274"/>
      <c r="O134" s="263"/>
      <c r="P134" s="263"/>
      <c r="Q134" s="263"/>
      <c r="R134" s="263"/>
      <c r="S134" s="263"/>
    </row>
    <row r="135" ht="12.0" customHeight="1">
      <c r="A135" s="331"/>
      <c r="B135" s="277"/>
      <c r="C135" s="309"/>
      <c r="D135" s="309"/>
      <c r="E135" s="309"/>
      <c r="F135" s="309"/>
      <c r="G135" s="309"/>
      <c r="H135" s="275"/>
      <c r="I135" s="330"/>
      <c r="J135" s="330"/>
      <c r="K135" s="330"/>
      <c r="L135" s="325"/>
      <c r="N135" s="274"/>
      <c r="O135" s="263"/>
      <c r="P135" s="263"/>
      <c r="Q135" s="263"/>
      <c r="R135" s="263"/>
      <c r="S135" s="263"/>
    </row>
    <row r="136" ht="12.0" customHeight="1">
      <c r="A136" s="331"/>
      <c r="B136" s="277"/>
      <c r="C136" s="309"/>
      <c r="D136" s="309"/>
      <c r="E136" s="309"/>
      <c r="F136" s="309"/>
      <c r="G136" s="309"/>
      <c r="H136" s="275"/>
      <c r="I136" s="330"/>
      <c r="J136" s="330"/>
      <c r="K136" s="330"/>
      <c r="L136" s="325"/>
      <c r="N136" s="274"/>
      <c r="O136" s="263"/>
      <c r="P136" s="263"/>
      <c r="Q136" s="263"/>
      <c r="R136" s="263"/>
      <c r="S136" s="263"/>
    </row>
    <row r="137" ht="12.0" customHeight="1">
      <c r="A137" s="331"/>
      <c r="B137" s="277"/>
      <c r="C137" s="309"/>
      <c r="D137" s="309"/>
      <c r="E137" s="309"/>
      <c r="F137" s="309"/>
      <c r="G137" s="309"/>
      <c r="H137" s="275"/>
      <c r="I137" s="330"/>
      <c r="J137" s="330"/>
      <c r="K137" s="330"/>
      <c r="L137" s="325"/>
      <c r="N137" s="274"/>
      <c r="O137" s="263"/>
      <c r="P137" s="263"/>
      <c r="Q137" s="263"/>
      <c r="R137" s="263"/>
      <c r="S137" s="263"/>
    </row>
    <row r="138" ht="12.0" customHeight="1">
      <c r="A138" s="331"/>
      <c r="B138" s="277"/>
      <c r="C138" s="309"/>
      <c r="D138" s="309"/>
      <c r="E138" s="309"/>
      <c r="F138" s="309"/>
      <c r="G138" s="309"/>
      <c r="H138" s="275"/>
      <c r="I138" s="330"/>
      <c r="J138" s="330"/>
      <c r="K138" s="330"/>
      <c r="L138" s="325"/>
      <c r="N138" s="274"/>
      <c r="O138" s="263"/>
      <c r="P138" s="263"/>
      <c r="Q138" s="263"/>
      <c r="R138" s="263"/>
      <c r="S138" s="263"/>
    </row>
    <row r="139" ht="12.0" customHeight="1">
      <c r="A139" s="331"/>
      <c r="B139" s="277"/>
      <c r="C139" s="309"/>
      <c r="D139" s="309"/>
      <c r="E139" s="309"/>
      <c r="F139" s="309"/>
      <c r="G139" s="309"/>
      <c r="H139" s="275"/>
      <c r="I139" s="330"/>
      <c r="J139" s="330"/>
      <c r="K139" s="330"/>
      <c r="L139" s="325"/>
      <c r="N139" s="274"/>
      <c r="O139" s="263"/>
      <c r="P139" s="263"/>
      <c r="Q139" s="263"/>
      <c r="R139" s="263"/>
      <c r="S139" s="263"/>
    </row>
    <row r="140" ht="12.0" customHeight="1">
      <c r="A140" s="331"/>
      <c r="B140" s="277"/>
      <c r="C140" s="309"/>
      <c r="D140" s="309"/>
      <c r="E140" s="309"/>
      <c r="F140" s="309"/>
      <c r="G140" s="309"/>
      <c r="H140" s="275"/>
      <c r="I140" s="330"/>
      <c r="J140" s="330"/>
      <c r="K140" s="330"/>
      <c r="L140" s="325"/>
      <c r="N140" s="274"/>
      <c r="O140" s="263"/>
      <c r="P140" s="263"/>
      <c r="Q140" s="263"/>
      <c r="R140" s="263"/>
      <c r="S140" s="263"/>
    </row>
    <row r="141" ht="12.0" customHeight="1">
      <c r="A141" s="331"/>
      <c r="B141" s="277"/>
      <c r="C141" s="309"/>
      <c r="D141" s="309"/>
      <c r="E141" s="309"/>
      <c r="F141" s="309"/>
      <c r="G141" s="309"/>
      <c r="H141" s="275"/>
      <c r="I141" s="330"/>
      <c r="J141" s="330"/>
      <c r="K141" s="330"/>
      <c r="L141" s="325"/>
      <c r="N141" s="274"/>
      <c r="O141" s="263"/>
      <c r="P141" s="263"/>
      <c r="Q141" s="263"/>
      <c r="R141" s="263"/>
      <c r="S141" s="263"/>
    </row>
    <row r="142" ht="12.0" customHeight="1">
      <c r="A142" s="331"/>
      <c r="B142" s="277"/>
      <c r="C142" s="309"/>
      <c r="D142" s="309"/>
      <c r="E142" s="309"/>
      <c r="F142" s="309"/>
      <c r="G142" s="309"/>
      <c r="H142" s="275"/>
      <c r="I142" s="330"/>
      <c r="J142" s="330"/>
      <c r="K142" s="330"/>
      <c r="L142" s="325"/>
      <c r="N142" s="274"/>
      <c r="O142" s="263"/>
      <c r="P142" s="263"/>
      <c r="Q142" s="263"/>
      <c r="R142" s="263"/>
      <c r="S142" s="263"/>
    </row>
    <row r="143" ht="12.0" customHeight="1">
      <c r="A143" s="331"/>
      <c r="B143" s="277"/>
      <c r="C143" s="309"/>
      <c r="D143" s="309"/>
      <c r="E143" s="309"/>
      <c r="F143" s="309"/>
      <c r="G143" s="309"/>
      <c r="H143" s="275"/>
      <c r="I143" s="330"/>
      <c r="J143" s="330"/>
      <c r="K143" s="330"/>
      <c r="L143" s="325"/>
      <c r="N143" s="274"/>
      <c r="O143" s="263"/>
      <c r="P143" s="263"/>
      <c r="Q143" s="263"/>
      <c r="R143" s="263"/>
      <c r="S143" s="263"/>
    </row>
    <row r="144" ht="12.0" customHeight="1">
      <c r="A144" s="331"/>
      <c r="B144" s="277"/>
      <c r="C144" s="309"/>
      <c r="D144" s="309"/>
      <c r="E144" s="309"/>
      <c r="F144" s="309"/>
      <c r="G144" s="309"/>
      <c r="H144" s="275"/>
      <c r="I144" s="330"/>
      <c r="J144" s="330"/>
      <c r="K144" s="330"/>
      <c r="L144" s="325"/>
      <c r="N144" s="274"/>
      <c r="O144" s="263"/>
      <c r="P144" s="263"/>
      <c r="Q144" s="263"/>
      <c r="R144" s="263"/>
      <c r="S144" s="263"/>
    </row>
    <row r="145" ht="12.0" customHeight="1">
      <c r="A145" s="331"/>
      <c r="B145" s="277"/>
      <c r="C145" s="309"/>
      <c r="D145" s="309"/>
      <c r="E145" s="309"/>
      <c r="F145" s="309"/>
      <c r="G145" s="309"/>
      <c r="H145" s="275"/>
      <c r="I145" s="330"/>
      <c r="J145" s="330"/>
      <c r="K145" s="330"/>
      <c r="L145" s="325"/>
      <c r="N145" s="274"/>
      <c r="O145" s="263"/>
      <c r="P145" s="263"/>
      <c r="Q145" s="263"/>
      <c r="R145" s="263"/>
      <c r="S145" s="263"/>
    </row>
    <row r="146" ht="12.0" customHeight="1">
      <c r="A146" s="331"/>
      <c r="B146" s="277"/>
      <c r="C146" s="309"/>
      <c r="D146" s="309"/>
      <c r="E146" s="309"/>
      <c r="F146" s="309"/>
      <c r="G146" s="309"/>
      <c r="H146" s="275"/>
      <c r="I146" s="330"/>
      <c r="J146" s="330"/>
      <c r="K146" s="330"/>
      <c r="L146" s="325"/>
      <c r="N146" s="274"/>
      <c r="O146" s="263"/>
      <c r="P146" s="263"/>
      <c r="Q146" s="263"/>
      <c r="R146" s="263"/>
      <c r="S146" s="263"/>
    </row>
    <row r="147" ht="12.0" customHeight="1">
      <c r="A147" s="331"/>
      <c r="B147" s="277"/>
      <c r="C147" s="309"/>
      <c r="D147" s="309"/>
      <c r="E147" s="309"/>
      <c r="F147" s="309"/>
      <c r="G147" s="309"/>
      <c r="H147" s="275"/>
      <c r="I147" s="330"/>
      <c r="J147" s="330"/>
      <c r="K147" s="330"/>
      <c r="L147" s="325"/>
      <c r="N147" s="274"/>
      <c r="O147" s="263"/>
      <c r="P147" s="263"/>
      <c r="Q147" s="263"/>
      <c r="R147" s="263"/>
      <c r="S147" s="263"/>
    </row>
    <row r="148" ht="12.0" customHeight="1">
      <c r="A148" s="331"/>
      <c r="B148" s="277"/>
      <c r="C148" s="309"/>
      <c r="D148" s="309"/>
      <c r="E148" s="309"/>
      <c r="F148" s="309"/>
      <c r="G148" s="309"/>
      <c r="H148" s="275"/>
      <c r="I148" s="330"/>
      <c r="J148" s="330"/>
      <c r="K148" s="330"/>
      <c r="L148" s="325"/>
      <c r="N148" s="274"/>
      <c r="O148" s="263"/>
      <c r="P148" s="263"/>
      <c r="Q148" s="263"/>
      <c r="R148" s="263"/>
      <c r="S148" s="263"/>
    </row>
    <row r="149" ht="12.0" customHeight="1">
      <c r="A149" s="331"/>
      <c r="B149" s="277"/>
      <c r="C149" s="309"/>
      <c r="D149" s="309"/>
      <c r="E149" s="309"/>
      <c r="F149" s="309"/>
      <c r="G149" s="309"/>
      <c r="H149" s="275"/>
      <c r="I149" s="330"/>
      <c r="J149" s="330"/>
      <c r="K149" s="330"/>
      <c r="L149" s="325"/>
      <c r="N149" s="274"/>
      <c r="O149" s="263"/>
      <c r="P149" s="263"/>
      <c r="Q149" s="263"/>
      <c r="R149" s="263"/>
      <c r="S149" s="263"/>
    </row>
    <row r="150" ht="12.0" customHeight="1">
      <c r="A150" s="331"/>
      <c r="B150" s="277"/>
      <c r="C150" s="309"/>
      <c r="D150" s="309"/>
      <c r="E150" s="309"/>
      <c r="F150" s="309"/>
      <c r="G150" s="309"/>
      <c r="H150" s="275"/>
      <c r="I150" s="330"/>
      <c r="J150" s="330"/>
      <c r="K150" s="330"/>
      <c r="L150" s="325"/>
      <c r="N150" s="274"/>
      <c r="O150" s="263"/>
      <c r="P150" s="263"/>
      <c r="Q150" s="263"/>
      <c r="R150" s="263"/>
      <c r="S150" s="263"/>
    </row>
    <row r="151" ht="12.0" customHeight="1">
      <c r="A151" s="331"/>
      <c r="B151" s="277"/>
      <c r="C151" s="309"/>
      <c r="D151" s="309"/>
      <c r="E151" s="309"/>
      <c r="F151" s="309"/>
      <c r="G151" s="309"/>
      <c r="H151" s="275"/>
      <c r="I151" s="330"/>
      <c r="J151" s="330"/>
      <c r="K151" s="330"/>
      <c r="L151" s="325"/>
      <c r="N151" s="274"/>
      <c r="O151" s="263"/>
      <c r="P151" s="263"/>
      <c r="Q151" s="263"/>
      <c r="R151" s="263"/>
      <c r="S151" s="263"/>
    </row>
    <row r="152" ht="12.0" customHeight="1">
      <c r="A152" s="331"/>
      <c r="B152" s="277"/>
      <c r="C152" s="309"/>
      <c r="D152" s="309"/>
      <c r="E152" s="309"/>
      <c r="F152" s="309"/>
      <c r="G152" s="309"/>
      <c r="H152" s="275"/>
      <c r="I152" s="330"/>
      <c r="J152" s="330"/>
      <c r="K152" s="330"/>
      <c r="L152" s="325"/>
      <c r="N152" s="274"/>
      <c r="O152" s="263"/>
      <c r="P152" s="263"/>
      <c r="Q152" s="263"/>
      <c r="R152" s="263"/>
      <c r="S152" s="263"/>
    </row>
    <row r="153" ht="12.0" customHeight="1">
      <c r="A153" s="331"/>
      <c r="B153" s="277"/>
      <c r="C153" s="309"/>
      <c r="D153" s="309"/>
      <c r="E153" s="309"/>
      <c r="F153" s="309"/>
      <c r="G153" s="309"/>
      <c r="H153" s="275"/>
      <c r="I153" s="330"/>
      <c r="J153" s="330"/>
      <c r="K153" s="330"/>
      <c r="L153" s="325"/>
      <c r="N153" s="274"/>
      <c r="O153" s="263"/>
      <c r="P153" s="263"/>
      <c r="Q153" s="263"/>
      <c r="R153" s="263"/>
      <c r="S153" s="263"/>
    </row>
    <row r="154" ht="12.0" customHeight="1">
      <c r="A154" s="331"/>
      <c r="B154" s="277"/>
      <c r="C154" s="309"/>
      <c r="D154" s="309"/>
      <c r="E154" s="309"/>
      <c r="F154" s="309"/>
      <c r="G154" s="309"/>
      <c r="H154" s="275"/>
      <c r="I154" s="330"/>
      <c r="J154" s="330"/>
      <c r="K154" s="330"/>
      <c r="L154" s="325"/>
      <c r="N154" s="274"/>
      <c r="O154" s="263"/>
      <c r="P154" s="263"/>
      <c r="Q154" s="263"/>
      <c r="R154" s="263"/>
      <c r="S154" s="263"/>
    </row>
    <row r="155" ht="12.0" customHeight="1">
      <c r="A155" s="331"/>
      <c r="B155" s="277"/>
      <c r="C155" s="309"/>
      <c r="D155" s="309"/>
      <c r="E155" s="309"/>
      <c r="F155" s="309"/>
      <c r="G155" s="309"/>
      <c r="H155" s="275"/>
      <c r="I155" s="330"/>
      <c r="J155" s="330"/>
      <c r="K155" s="330"/>
      <c r="L155" s="325"/>
      <c r="N155" s="274"/>
      <c r="O155" s="263"/>
      <c r="P155" s="263"/>
      <c r="Q155" s="263"/>
      <c r="R155" s="263"/>
      <c r="S155" s="263"/>
    </row>
    <row r="156" ht="12.0" customHeight="1">
      <c r="A156" s="331"/>
      <c r="B156" s="277"/>
      <c r="C156" s="309"/>
      <c r="D156" s="309"/>
      <c r="E156" s="309"/>
      <c r="F156" s="309"/>
      <c r="G156" s="309"/>
      <c r="H156" s="275"/>
      <c r="I156" s="330"/>
      <c r="J156" s="330"/>
      <c r="K156" s="330"/>
      <c r="L156" s="325"/>
      <c r="N156" s="274"/>
      <c r="O156" s="263"/>
      <c r="P156" s="263"/>
      <c r="Q156" s="263"/>
      <c r="R156" s="263"/>
      <c r="S156" s="263"/>
    </row>
    <row r="157" ht="12.0" customHeight="1">
      <c r="A157" s="331"/>
      <c r="B157" s="277"/>
      <c r="C157" s="309"/>
      <c r="D157" s="309"/>
      <c r="E157" s="309"/>
      <c r="F157" s="309"/>
      <c r="G157" s="309"/>
      <c r="H157" s="275"/>
      <c r="I157" s="330"/>
      <c r="J157" s="330"/>
      <c r="K157" s="330"/>
      <c r="L157" s="325"/>
      <c r="N157" s="274"/>
      <c r="O157" s="263"/>
      <c r="P157" s="263"/>
      <c r="Q157" s="263"/>
      <c r="R157" s="263"/>
      <c r="S157" s="263"/>
    </row>
    <row r="158" ht="12.0" customHeight="1">
      <c r="A158" s="331"/>
      <c r="B158" s="277"/>
      <c r="C158" s="309"/>
      <c r="D158" s="309"/>
      <c r="E158" s="309"/>
      <c r="F158" s="309"/>
      <c r="G158" s="309"/>
      <c r="H158" s="275"/>
      <c r="I158" s="330"/>
      <c r="J158" s="330"/>
      <c r="K158" s="330"/>
      <c r="L158" s="325"/>
      <c r="N158" s="274"/>
      <c r="O158" s="263"/>
      <c r="P158" s="263"/>
      <c r="Q158" s="263"/>
      <c r="R158" s="263"/>
      <c r="S158" s="263"/>
    </row>
    <row r="159" ht="12.0" customHeight="1">
      <c r="A159" s="331"/>
      <c r="B159" s="277"/>
      <c r="C159" s="309"/>
      <c r="D159" s="309"/>
      <c r="E159" s="309"/>
      <c r="F159" s="309"/>
      <c r="G159" s="309"/>
      <c r="H159" s="275"/>
      <c r="I159" s="330"/>
      <c r="J159" s="330"/>
      <c r="K159" s="330"/>
      <c r="L159" s="325"/>
      <c r="N159" s="274"/>
      <c r="O159" s="263"/>
      <c r="P159" s="263"/>
      <c r="Q159" s="263"/>
      <c r="R159" s="263"/>
      <c r="S159" s="263"/>
    </row>
    <row r="160" ht="12.0" customHeight="1">
      <c r="A160" s="331"/>
      <c r="B160" s="277"/>
      <c r="C160" s="309"/>
      <c r="D160" s="309"/>
      <c r="E160" s="309"/>
      <c r="F160" s="309"/>
      <c r="G160" s="309"/>
      <c r="H160" s="275"/>
      <c r="I160" s="330"/>
      <c r="J160" s="330"/>
      <c r="K160" s="330"/>
      <c r="L160" s="325"/>
      <c r="N160" s="274"/>
      <c r="O160" s="263"/>
      <c r="P160" s="263"/>
      <c r="Q160" s="263"/>
      <c r="R160" s="263"/>
      <c r="S160" s="263"/>
    </row>
    <row r="161" ht="12.0" customHeight="1">
      <c r="A161" s="331"/>
      <c r="B161" s="277"/>
      <c r="C161" s="309"/>
      <c r="D161" s="309"/>
      <c r="E161" s="309"/>
      <c r="F161" s="309"/>
      <c r="G161" s="309"/>
      <c r="H161" s="275"/>
      <c r="I161" s="330"/>
      <c r="J161" s="330"/>
      <c r="K161" s="330"/>
      <c r="L161" s="325"/>
      <c r="N161" s="274"/>
      <c r="O161" s="263"/>
      <c r="P161" s="263"/>
      <c r="Q161" s="263"/>
      <c r="R161" s="263"/>
      <c r="S161" s="263"/>
    </row>
    <row r="162" ht="12.0" customHeight="1">
      <c r="A162" s="331"/>
      <c r="B162" s="277"/>
      <c r="C162" s="309"/>
      <c r="D162" s="309"/>
      <c r="E162" s="309"/>
      <c r="F162" s="309"/>
      <c r="G162" s="309"/>
      <c r="H162" s="275"/>
      <c r="I162" s="330"/>
      <c r="J162" s="330"/>
      <c r="K162" s="330"/>
      <c r="L162" s="325"/>
      <c r="N162" s="274"/>
      <c r="O162" s="263"/>
      <c r="P162" s="263"/>
      <c r="Q162" s="263"/>
      <c r="R162" s="263"/>
      <c r="S162" s="263"/>
    </row>
    <row r="163" ht="12.0" customHeight="1">
      <c r="A163" s="331"/>
      <c r="B163" s="277"/>
      <c r="C163" s="309"/>
      <c r="D163" s="309"/>
      <c r="E163" s="309"/>
      <c r="F163" s="309"/>
      <c r="G163" s="309"/>
      <c r="H163" s="275"/>
      <c r="I163" s="330"/>
      <c r="J163" s="330"/>
      <c r="K163" s="330"/>
      <c r="L163" s="325"/>
      <c r="N163" s="274"/>
      <c r="O163" s="263"/>
      <c r="P163" s="263"/>
      <c r="Q163" s="263"/>
      <c r="R163" s="263"/>
      <c r="S163" s="263"/>
    </row>
    <row r="164" ht="12.0" customHeight="1">
      <c r="A164" s="331"/>
      <c r="B164" s="277"/>
      <c r="C164" s="309"/>
      <c r="D164" s="309"/>
      <c r="E164" s="309"/>
      <c r="F164" s="309"/>
      <c r="G164" s="309"/>
      <c r="H164" s="275"/>
      <c r="I164" s="330"/>
      <c r="J164" s="330"/>
      <c r="K164" s="330"/>
      <c r="L164" s="325"/>
      <c r="N164" s="274"/>
      <c r="O164" s="263"/>
      <c r="P164" s="263"/>
      <c r="Q164" s="263"/>
      <c r="R164" s="263"/>
      <c r="S164" s="263"/>
    </row>
    <row r="165" ht="12.0" customHeight="1">
      <c r="A165" s="331"/>
      <c r="B165" s="277"/>
      <c r="C165" s="309"/>
      <c r="D165" s="309"/>
      <c r="E165" s="309"/>
      <c r="F165" s="309"/>
      <c r="G165" s="309"/>
      <c r="H165" s="275"/>
      <c r="I165" s="330"/>
      <c r="J165" s="330"/>
      <c r="K165" s="330"/>
      <c r="L165" s="325"/>
      <c r="N165" s="274"/>
      <c r="O165" s="263"/>
      <c r="P165" s="263"/>
      <c r="Q165" s="263"/>
      <c r="R165" s="263"/>
      <c r="S165" s="263"/>
    </row>
    <row r="166" ht="12.0" customHeight="1">
      <c r="A166" s="331"/>
      <c r="B166" s="277"/>
      <c r="C166" s="309"/>
      <c r="D166" s="309"/>
      <c r="E166" s="309"/>
      <c r="F166" s="309"/>
      <c r="G166" s="309"/>
      <c r="H166" s="275"/>
      <c r="I166" s="330"/>
      <c r="J166" s="330"/>
      <c r="K166" s="330"/>
      <c r="L166" s="325"/>
      <c r="N166" s="274"/>
      <c r="O166" s="263"/>
      <c r="P166" s="263"/>
      <c r="Q166" s="263"/>
      <c r="R166" s="263"/>
      <c r="S166" s="263"/>
    </row>
    <row r="167" ht="12.0" customHeight="1">
      <c r="A167" s="331"/>
      <c r="B167" s="277"/>
      <c r="C167" s="309"/>
      <c r="D167" s="309"/>
      <c r="E167" s="309"/>
      <c r="F167" s="309"/>
      <c r="G167" s="309"/>
      <c r="H167" s="275"/>
      <c r="I167" s="330"/>
      <c r="J167" s="330"/>
      <c r="K167" s="330"/>
      <c r="L167" s="325"/>
      <c r="N167" s="274"/>
      <c r="O167" s="263"/>
      <c r="P167" s="263"/>
      <c r="Q167" s="263"/>
      <c r="R167" s="263"/>
      <c r="S167" s="263"/>
    </row>
    <row r="168" ht="12.0" customHeight="1">
      <c r="A168" s="331"/>
      <c r="B168" s="277"/>
      <c r="C168" s="309"/>
      <c r="D168" s="309"/>
      <c r="E168" s="309"/>
      <c r="F168" s="309"/>
      <c r="G168" s="309"/>
      <c r="H168" s="275"/>
      <c r="I168" s="330"/>
      <c r="J168" s="330"/>
      <c r="K168" s="330"/>
      <c r="L168" s="325"/>
      <c r="N168" s="274"/>
      <c r="O168" s="263"/>
      <c r="P168" s="263"/>
      <c r="Q168" s="263"/>
      <c r="R168" s="263"/>
      <c r="S168" s="263"/>
    </row>
    <row r="169" ht="12.0" customHeight="1">
      <c r="A169" s="331"/>
      <c r="B169" s="277"/>
      <c r="C169" s="309"/>
      <c r="D169" s="309"/>
      <c r="E169" s="309"/>
      <c r="F169" s="309"/>
      <c r="G169" s="309"/>
      <c r="H169" s="275"/>
      <c r="I169" s="330"/>
      <c r="J169" s="330"/>
      <c r="K169" s="330"/>
      <c r="L169" s="325"/>
      <c r="N169" s="274"/>
      <c r="O169" s="263"/>
      <c r="P169" s="263"/>
      <c r="Q169" s="263"/>
      <c r="R169" s="263"/>
      <c r="S169" s="263"/>
    </row>
    <row r="170" ht="12.0" customHeight="1">
      <c r="A170" s="331"/>
      <c r="B170" s="277"/>
      <c r="C170" s="309"/>
      <c r="D170" s="309"/>
      <c r="E170" s="309"/>
      <c r="F170" s="309"/>
      <c r="G170" s="309"/>
      <c r="H170" s="275"/>
      <c r="I170" s="330"/>
      <c r="J170" s="330"/>
      <c r="K170" s="330"/>
      <c r="L170" s="325"/>
      <c r="N170" s="274"/>
      <c r="O170" s="263"/>
      <c r="P170" s="263"/>
      <c r="Q170" s="263"/>
      <c r="R170" s="263"/>
      <c r="S170" s="263"/>
    </row>
    <row r="171" ht="12.0" customHeight="1">
      <c r="A171" s="331"/>
      <c r="B171" s="277"/>
      <c r="C171" s="309"/>
      <c r="D171" s="309"/>
      <c r="E171" s="309"/>
      <c r="F171" s="309"/>
      <c r="G171" s="309"/>
      <c r="H171" s="275"/>
      <c r="I171" s="330"/>
      <c r="J171" s="330"/>
      <c r="K171" s="330"/>
      <c r="L171" s="325"/>
      <c r="N171" s="274"/>
      <c r="O171" s="263"/>
      <c r="P171" s="263"/>
      <c r="Q171" s="263"/>
      <c r="R171" s="263"/>
      <c r="S171" s="263"/>
    </row>
    <row r="172" ht="12.0" customHeight="1">
      <c r="A172" s="331"/>
      <c r="B172" s="277"/>
      <c r="C172" s="309"/>
      <c r="D172" s="309"/>
      <c r="E172" s="309"/>
      <c r="F172" s="309"/>
      <c r="G172" s="309"/>
      <c r="H172" s="275"/>
      <c r="I172" s="330"/>
      <c r="J172" s="330"/>
      <c r="K172" s="330"/>
      <c r="L172" s="325"/>
      <c r="N172" s="274"/>
      <c r="O172" s="263"/>
      <c r="P172" s="263"/>
      <c r="Q172" s="263"/>
      <c r="R172" s="263"/>
      <c r="S172" s="263"/>
    </row>
    <row r="173" ht="12.0" customHeight="1">
      <c r="A173" s="331"/>
      <c r="B173" s="277"/>
      <c r="C173" s="309"/>
      <c r="D173" s="309"/>
      <c r="E173" s="309"/>
      <c r="F173" s="309"/>
      <c r="G173" s="309"/>
      <c r="H173" s="275"/>
      <c r="I173" s="330"/>
      <c r="J173" s="330"/>
      <c r="K173" s="330"/>
      <c r="L173" s="325"/>
      <c r="N173" s="274"/>
      <c r="O173" s="263"/>
      <c r="P173" s="263"/>
      <c r="Q173" s="263"/>
      <c r="R173" s="263"/>
      <c r="S173" s="263"/>
    </row>
    <row r="174" ht="12.0" customHeight="1">
      <c r="A174" s="331"/>
      <c r="B174" s="277"/>
      <c r="C174" s="309"/>
      <c r="D174" s="309"/>
      <c r="E174" s="309"/>
      <c r="F174" s="309"/>
      <c r="G174" s="309"/>
      <c r="H174" s="275"/>
      <c r="I174" s="330"/>
      <c r="J174" s="330"/>
      <c r="K174" s="330"/>
      <c r="L174" s="325"/>
      <c r="N174" s="274"/>
      <c r="O174" s="263"/>
      <c r="P174" s="263"/>
      <c r="Q174" s="263"/>
      <c r="R174" s="263"/>
      <c r="S174" s="263"/>
    </row>
    <row r="175" ht="12.0" customHeight="1">
      <c r="A175" s="331"/>
      <c r="B175" s="277"/>
      <c r="C175" s="309"/>
      <c r="D175" s="309"/>
      <c r="E175" s="309"/>
      <c r="F175" s="309"/>
      <c r="G175" s="309"/>
      <c r="H175" s="275"/>
      <c r="I175" s="330"/>
      <c r="J175" s="330"/>
      <c r="K175" s="330"/>
      <c r="L175" s="325"/>
      <c r="N175" s="274"/>
      <c r="O175" s="263"/>
      <c r="P175" s="263"/>
      <c r="Q175" s="263"/>
      <c r="R175" s="263"/>
      <c r="S175" s="263"/>
    </row>
    <row r="176" ht="12.0" customHeight="1">
      <c r="A176" s="331"/>
      <c r="B176" s="277"/>
      <c r="C176" s="309"/>
      <c r="D176" s="309"/>
      <c r="E176" s="309"/>
      <c r="F176" s="309"/>
      <c r="G176" s="309"/>
      <c r="H176" s="275"/>
      <c r="I176" s="330"/>
      <c r="J176" s="330"/>
      <c r="K176" s="330"/>
      <c r="L176" s="325"/>
      <c r="N176" s="274"/>
      <c r="O176" s="263"/>
      <c r="P176" s="263"/>
      <c r="Q176" s="263"/>
      <c r="R176" s="263"/>
      <c r="S176" s="263"/>
    </row>
    <row r="177" ht="12.0" customHeight="1">
      <c r="A177" s="331"/>
      <c r="B177" s="277"/>
      <c r="C177" s="309"/>
      <c r="D177" s="309"/>
      <c r="E177" s="309"/>
      <c r="F177" s="309"/>
      <c r="G177" s="309"/>
      <c r="H177" s="275"/>
      <c r="I177" s="330"/>
      <c r="J177" s="330"/>
      <c r="K177" s="330"/>
      <c r="L177" s="325"/>
      <c r="N177" s="274"/>
      <c r="O177" s="263"/>
      <c r="P177" s="263"/>
      <c r="Q177" s="263"/>
      <c r="R177" s="263"/>
      <c r="S177" s="263"/>
    </row>
    <row r="178" ht="12.0" customHeight="1">
      <c r="A178" s="331"/>
      <c r="B178" s="277"/>
      <c r="C178" s="309"/>
      <c r="D178" s="309"/>
      <c r="E178" s="309"/>
      <c r="F178" s="309"/>
      <c r="G178" s="309"/>
      <c r="H178" s="275"/>
      <c r="I178" s="330"/>
      <c r="J178" s="330"/>
      <c r="K178" s="330"/>
      <c r="L178" s="325"/>
      <c r="N178" s="274"/>
      <c r="O178" s="263"/>
      <c r="P178" s="263"/>
      <c r="Q178" s="263"/>
      <c r="R178" s="263"/>
      <c r="S178" s="263"/>
    </row>
    <row r="179" ht="12.0" customHeight="1">
      <c r="A179" s="331"/>
      <c r="B179" s="277"/>
      <c r="C179" s="309"/>
      <c r="D179" s="309"/>
      <c r="E179" s="309"/>
      <c r="F179" s="309"/>
      <c r="G179" s="309"/>
      <c r="H179" s="275"/>
      <c r="I179" s="330"/>
      <c r="J179" s="330"/>
      <c r="K179" s="330"/>
      <c r="L179" s="325"/>
      <c r="N179" s="274"/>
      <c r="O179" s="263"/>
      <c r="P179" s="263"/>
      <c r="Q179" s="263"/>
      <c r="R179" s="263"/>
      <c r="S179" s="263"/>
    </row>
    <row r="180" ht="12.0" customHeight="1">
      <c r="A180" s="331"/>
      <c r="B180" s="277"/>
      <c r="C180" s="309"/>
      <c r="D180" s="309"/>
      <c r="E180" s="309"/>
      <c r="F180" s="309"/>
      <c r="G180" s="309"/>
      <c r="H180" s="275"/>
      <c r="I180" s="330"/>
      <c r="J180" s="330"/>
      <c r="K180" s="330"/>
      <c r="L180" s="325"/>
      <c r="N180" s="274"/>
      <c r="O180" s="263"/>
      <c r="P180" s="263"/>
      <c r="Q180" s="263"/>
      <c r="R180" s="263"/>
      <c r="S180" s="263"/>
    </row>
    <row r="181" ht="12.0" customHeight="1">
      <c r="A181" s="331"/>
      <c r="B181" s="277"/>
      <c r="C181" s="309"/>
      <c r="D181" s="309"/>
      <c r="E181" s="309"/>
      <c r="F181" s="309"/>
      <c r="G181" s="309"/>
      <c r="H181" s="275"/>
      <c r="I181" s="330"/>
      <c r="J181" s="330"/>
      <c r="K181" s="330"/>
      <c r="L181" s="325"/>
      <c r="N181" s="274"/>
      <c r="O181" s="263"/>
      <c r="P181" s="263"/>
      <c r="Q181" s="263"/>
      <c r="R181" s="263"/>
      <c r="S181" s="263"/>
    </row>
    <row r="182" ht="12.0" customHeight="1">
      <c r="A182" s="331"/>
      <c r="B182" s="277"/>
      <c r="C182" s="309"/>
      <c r="D182" s="309"/>
      <c r="E182" s="309"/>
      <c r="F182" s="309"/>
      <c r="G182" s="309"/>
      <c r="H182" s="275"/>
      <c r="I182" s="330"/>
      <c r="J182" s="330"/>
      <c r="K182" s="330"/>
      <c r="L182" s="325"/>
      <c r="N182" s="274"/>
      <c r="O182" s="263"/>
      <c r="P182" s="263"/>
      <c r="Q182" s="263"/>
      <c r="R182" s="263"/>
      <c r="S182" s="263"/>
    </row>
    <row r="183" ht="12.0" customHeight="1">
      <c r="A183" s="331"/>
      <c r="B183" s="277"/>
      <c r="C183" s="309"/>
      <c r="D183" s="309"/>
      <c r="E183" s="309"/>
      <c r="F183" s="309"/>
      <c r="G183" s="309"/>
      <c r="H183" s="275"/>
      <c r="I183" s="330"/>
      <c r="J183" s="330"/>
      <c r="K183" s="330"/>
      <c r="L183" s="325"/>
      <c r="N183" s="274"/>
      <c r="O183" s="263"/>
      <c r="P183" s="263"/>
      <c r="Q183" s="263"/>
      <c r="R183" s="263"/>
      <c r="S183" s="263"/>
    </row>
    <row r="184" ht="12.0" customHeight="1">
      <c r="A184" s="331"/>
      <c r="B184" s="277"/>
      <c r="C184" s="309"/>
      <c r="D184" s="309"/>
      <c r="E184" s="309"/>
      <c r="F184" s="309"/>
      <c r="G184" s="309"/>
      <c r="H184" s="275"/>
      <c r="I184" s="330"/>
      <c r="J184" s="330"/>
      <c r="K184" s="330"/>
      <c r="L184" s="325"/>
      <c r="N184" s="274"/>
      <c r="O184" s="263"/>
      <c r="P184" s="263"/>
      <c r="Q184" s="263"/>
      <c r="R184" s="263"/>
      <c r="S184" s="263"/>
    </row>
    <row r="185" ht="12.0" customHeight="1">
      <c r="A185" s="331"/>
      <c r="B185" s="277"/>
      <c r="C185" s="309"/>
      <c r="D185" s="309"/>
      <c r="E185" s="309"/>
      <c r="F185" s="309"/>
      <c r="G185" s="309"/>
      <c r="H185" s="275"/>
      <c r="I185" s="330"/>
      <c r="J185" s="330"/>
      <c r="K185" s="330"/>
      <c r="L185" s="325"/>
      <c r="N185" s="274"/>
      <c r="O185" s="263"/>
      <c r="P185" s="263"/>
      <c r="Q185" s="263"/>
      <c r="R185" s="263"/>
      <c r="S185" s="263"/>
    </row>
    <row r="186" ht="12.0" customHeight="1">
      <c r="A186" s="331"/>
      <c r="B186" s="277"/>
      <c r="C186" s="309"/>
      <c r="D186" s="309"/>
      <c r="E186" s="309"/>
      <c r="F186" s="309"/>
      <c r="G186" s="309"/>
      <c r="H186" s="275"/>
      <c r="I186" s="330"/>
      <c r="J186" s="330"/>
      <c r="K186" s="330"/>
      <c r="L186" s="325"/>
      <c r="N186" s="274"/>
      <c r="O186" s="263"/>
      <c r="P186" s="263"/>
      <c r="Q186" s="263"/>
      <c r="R186" s="263"/>
      <c r="S186" s="263"/>
    </row>
    <row r="187" ht="12.0" customHeight="1">
      <c r="A187" s="331"/>
      <c r="B187" s="277"/>
      <c r="C187" s="309"/>
      <c r="D187" s="309"/>
      <c r="E187" s="309"/>
      <c r="F187" s="309"/>
      <c r="G187" s="309"/>
      <c r="H187" s="275"/>
      <c r="I187" s="330"/>
      <c r="J187" s="330"/>
      <c r="K187" s="330"/>
      <c r="L187" s="325"/>
      <c r="N187" s="274"/>
      <c r="O187" s="263"/>
      <c r="P187" s="263"/>
      <c r="Q187" s="263"/>
      <c r="R187" s="263"/>
      <c r="S187" s="263"/>
    </row>
    <row r="188" ht="12.0" customHeight="1">
      <c r="A188" s="331"/>
      <c r="B188" s="277"/>
      <c r="C188" s="309"/>
      <c r="D188" s="309"/>
      <c r="E188" s="309"/>
      <c r="F188" s="309"/>
      <c r="G188" s="309"/>
      <c r="H188" s="275"/>
      <c r="I188" s="330"/>
      <c r="J188" s="330"/>
      <c r="K188" s="330"/>
      <c r="L188" s="325"/>
      <c r="N188" s="274"/>
      <c r="O188" s="263"/>
      <c r="P188" s="263"/>
      <c r="Q188" s="263"/>
      <c r="R188" s="263"/>
      <c r="S188" s="263"/>
    </row>
    <row r="189" ht="12.0" customHeight="1">
      <c r="A189" s="331"/>
      <c r="B189" s="277"/>
      <c r="C189" s="309"/>
      <c r="D189" s="309"/>
      <c r="E189" s="309"/>
      <c r="F189" s="309"/>
      <c r="G189" s="309"/>
      <c r="H189" s="275"/>
      <c r="I189" s="330"/>
      <c r="J189" s="330"/>
      <c r="K189" s="330"/>
      <c r="L189" s="325"/>
      <c r="N189" s="274"/>
      <c r="O189" s="263"/>
      <c r="P189" s="263"/>
      <c r="Q189" s="263"/>
      <c r="R189" s="263"/>
      <c r="S189" s="263"/>
    </row>
    <row r="190" ht="12.0" customHeight="1">
      <c r="A190" s="331"/>
      <c r="B190" s="277"/>
      <c r="C190" s="309"/>
      <c r="D190" s="309"/>
      <c r="E190" s="309"/>
      <c r="F190" s="309"/>
      <c r="G190" s="309"/>
      <c r="H190" s="275"/>
      <c r="I190" s="330"/>
      <c r="J190" s="330"/>
      <c r="K190" s="330"/>
      <c r="L190" s="325"/>
      <c r="N190" s="274"/>
      <c r="O190" s="263"/>
      <c r="P190" s="263"/>
      <c r="Q190" s="263"/>
      <c r="R190" s="263"/>
      <c r="S190" s="263"/>
    </row>
    <row r="191" ht="12.0" customHeight="1">
      <c r="A191" s="331"/>
      <c r="B191" s="277"/>
      <c r="C191" s="309"/>
      <c r="D191" s="309"/>
      <c r="E191" s="309"/>
      <c r="F191" s="309"/>
      <c r="G191" s="309"/>
      <c r="H191" s="275"/>
      <c r="I191" s="330"/>
      <c r="J191" s="330"/>
      <c r="K191" s="330"/>
      <c r="L191" s="325"/>
      <c r="N191" s="274"/>
      <c r="O191" s="263"/>
      <c r="P191" s="263"/>
      <c r="Q191" s="263"/>
      <c r="R191" s="263"/>
      <c r="S191" s="263"/>
    </row>
    <row r="192" ht="12.0" customHeight="1">
      <c r="A192" s="331"/>
      <c r="B192" s="277"/>
      <c r="C192" s="309"/>
      <c r="D192" s="309"/>
      <c r="E192" s="309"/>
      <c r="F192" s="309"/>
      <c r="G192" s="309"/>
      <c r="H192" s="275"/>
      <c r="I192" s="330"/>
      <c r="J192" s="330"/>
      <c r="K192" s="330"/>
      <c r="L192" s="325"/>
      <c r="N192" s="274"/>
      <c r="O192" s="263"/>
      <c r="P192" s="263"/>
      <c r="Q192" s="263"/>
      <c r="R192" s="263"/>
      <c r="S192" s="263"/>
    </row>
    <row r="193" ht="12.0" customHeight="1">
      <c r="A193" s="331"/>
      <c r="B193" s="277"/>
      <c r="C193" s="309"/>
      <c r="D193" s="309"/>
      <c r="E193" s="309"/>
      <c r="F193" s="309"/>
      <c r="G193" s="309"/>
      <c r="H193" s="275"/>
      <c r="I193" s="330"/>
      <c r="J193" s="330"/>
      <c r="K193" s="330"/>
      <c r="L193" s="325"/>
      <c r="N193" s="274"/>
      <c r="O193" s="263"/>
      <c r="P193" s="263"/>
      <c r="Q193" s="263"/>
      <c r="R193" s="263"/>
      <c r="S193" s="263"/>
    </row>
    <row r="194" ht="12.0" customHeight="1">
      <c r="A194" s="331"/>
      <c r="B194" s="277"/>
      <c r="C194" s="309"/>
      <c r="D194" s="309"/>
      <c r="E194" s="309"/>
      <c r="F194" s="309"/>
      <c r="G194" s="309"/>
      <c r="H194" s="275"/>
      <c r="I194" s="330"/>
      <c r="J194" s="330"/>
      <c r="K194" s="330"/>
      <c r="L194" s="325"/>
      <c r="N194" s="274"/>
      <c r="O194" s="263"/>
      <c r="P194" s="263"/>
      <c r="Q194" s="263"/>
      <c r="R194" s="263"/>
      <c r="S194" s="263"/>
    </row>
    <row r="195" ht="12.0" customHeight="1">
      <c r="A195" s="331"/>
      <c r="B195" s="277"/>
      <c r="C195" s="309"/>
      <c r="D195" s="309"/>
      <c r="E195" s="309"/>
      <c r="F195" s="309"/>
      <c r="G195" s="309"/>
      <c r="H195" s="275"/>
      <c r="I195" s="330"/>
      <c r="J195" s="330"/>
      <c r="K195" s="330"/>
      <c r="L195" s="325"/>
      <c r="N195" s="274"/>
      <c r="O195" s="263"/>
      <c r="P195" s="263"/>
      <c r="Q195" s="263"/>
      <c r="R195" s="263"/>
      <c r="S195" s="263"/>
    </row>
    <row r="196" ht="12.0" customHeight="1">
      <c r="A196" s="331"/>
      <c r="B196" s="277"/>
      <c r="C196" s="309"/>
      <c r="D196" s="309"/>
      <c r="E196" s="309"/>
      <c r="F196" s="309"/>
      <c r="G196" s="309"/>
      <c r="H196" s="275"/>
      <c r="I196" s="330"/>
      <c r="J196" s="330"/>
      <c r="K196" s="330"/>
      <c r="L196" s="325"/>
      <c r="N196" s="274"/>
      <c r="O196" s="263"/>
      <c r="P196" s="263"/>
      <c r="Q196" s="263"/>
      <c r="R196" s="263"/>
      <c r="S196" s="263"/>
    </row>
    <row r="197" ht="12.0" customHeight="1">
      <c r="A197" s="331"/>
      <c r="B197" s="277"/>
      <c r="C197" s="309"/>
      <c r="D197" s="309"/>
      <c r="E197" s="309"/>
      <c r="F197" s="309"/>
      <c r="G197" s="309"/>
      <c r="H197" s="275"/>
      <c r="I197" s="330"/>
      <c r="J197" s="330"/>
      <c r="K197" s="330"/>
      <c r="L197" s="325"/>
      <c r="N197" s="274"/>
      <c r="O197" s="263"/>
      <c r="P197" s="263"/>
      <c r="Q197" s="263"/>
      <c r="R197" s="263"/>
      <c r="S197" s="263"/>
    </row>
    <row r="198" ht="12.0" customHeight="1">
      <c r="A198" s="331"/>
      <c r="B198" s="277"/>
      <c r="C198" s="309"/>
      <c r="D198" s="309"/>
      <c r="E198" s="309"/>
      <c r="F198" s="309"/>
      <c r="G198" s="309"/>
      <c r="H198" s="275"/>
      <c r="I198" s="330"/>
      <c r="J198" s="330"/>
      <c r="K198" s="330"/>
      <c r="L198" s="325"/>
      <c r="N198" s="274"/>
      <c r="O198" s="263"/>
      <c r="P198" s="263"/>
      <c r="Q198" s="263"/>
      <c r="R198" s="263"/>
      <c r="S198" s="263"/>
    </row>
    <row r="199" ht="12.0" customHeight="1">
      <c r="A199" s="331"/>
      <c r="B199" s="277"/>
      <c r="C199" s="309"/>
      <c r="D199" s="309"/>
      <c r="E199" s="309"/>
      <c r="F199" s="309"/>
      <c r="G199" s="309"/>
      <c r="H199" s="275"/>
      <c r="I199" s="330"/>
      <c r="J199" s="330"/>
      <c r="K199" s="330"/>
      <c r="L199" s="325"/>
      <c r="N199" s="274"/>
      <c r="O199" s="263"/>
      <c r="P199" s="263"/>
      <c r="Q199" s="263"/>
      <c r="R199" s="263"/>
      <c r="S199" s="263"/>
    </row>
    <row r="200" ht="12.0" customHeight="1">
      <c r="A200" s="331"/>
      <c r="B200" s="277"/>
      <c r="C200" s="309"/>
      <c r="D200" s="309"/>
      <c r="E200" s="309"/>
      <c r="F200" s="309"/>
      <c r="G200" s="309"/>
      <c r="H200" s="275"/>
      <c r="I200" s="330"/>
      <c r="J200" s="330"/>
      <c r="K200" s="330"/>
      <c r="L200" s="325"/>
      <c r="N200" s="274"/>
      <c r="O200" s="263"/>
      <c r="P200" s="263"/>
      <c r="Q200" s="263"/>
      <c r="R200" s="263"/>
      <c r="S200" s="263"/>
    </row>
    <row r="201" ht="12.0" customHeight="1">
      <c r="A201" s="331"/>
      <c r="B201" s="277"/>
      <c r="C201" s="309"/>
      <c r="D201" s="309"/>
      <c r="E201" s="309"/>
      <c r="F201" s="309"/>
      <c r="G201" s="309"/>
      <c r="H201" s="275"/>
      <c r="I201" s="330"/>
      <c r="J201" s="330"/>
      <c r="K201" s="330"/>
      <c r="L201" s="325"/>
      <c r="N201" s="274"/>
      <c r="O201" s="263"/>
      <c r="P201" s="263"/>
      <c r="Q201" s="263"/>
      <c r="R201" s="263"/>
      <c r="S201" s="263"/>
    </row>
    <row r="202" ht="12.0" customHeight="1">
      <c r="A202" s="331"/>
      <c r="B202" s="277"/>
      <c r="C202" s="309"/>
      <c r="D202" s="309"/>
      <c r="E202" s="309"/>
      <c r="F202" s="309"/>
      <c r="G202" s="309"/>
      <c r="H202" s="275"/>
      <c r="I202" s="330"/>
      <c r="J202" s="330"/>
      <c r="K202" s="330"/>
      <c r="L202" s="325"/>
      <c r="N202" s="274"/>
      <c r="O202" s="263"/>
      <c r="P202" s="263"/>
      <c r="Q202" s="263"/>
      <c r="R202" s="263"/>
      <c r="S202" s="263"/>
    </row>
    <row r="203" ht="12.0" customHeight="1">
      <c r="A203" s="331"/>
      <c r="B203" s="277"/>
      <c r="C203" s="309"/>
      <c r="D203" s="309"/>
      <c r="E203" s="309"/>
      <c r="F203" s="309"/>
      <c r="G203" s="309"/>
      <c r="H203" s="275"/>
      <c r="I203" s="330"/>
      <c r="J203" s="330"/>
      <c r="K203" s="330"/>
      <c r="L203" s="325"/>
      <c r="N203" s="274"/>
      <c r="O203" s="263"/>
      <c r="P203" s="263"/>
      <c r="Q203" s="263"/>
      <c r="R203" s="263"/>
      <c r="S203" s="263"/>
    </row>
    <row r="204" ht="12.0" customHeight="1">
      <c r="A204" s="331"/>
      <c r="B204" s="277"/>
      <c r="C204" s="309"/>
      <c r="D204" s="309"/>
      <c r="E204" s="309"/>
      <c r="F204" s="309"/>
      <c r="G204" s="309"/>
      <c r="H204" s="275"/>
      <c r="I204" s="330"/>
      <c r="J204" s="330"/>
      <c r="K204" s="330"/>
      <c r="L204" s="325"/>
      <c r="N204" s="274"/>
      <c r="O204" s="263"/>
      <c r="P204" s="263"/>
      <c r="Q204" s="263"/>
      <c r="R204" s="263"/>
      <c r="S204" s="263"/>
    </row>
    <row r="205" ht="12.0" customHeight="1">
      <c r="A205" s="331"/>
      <c r="B205" s="277"/>
      <c r="C205" s="309"/>
      <c r="D205" s="309"/>
      <c r="E205" s="309"/>
      <c r="F205" s="309"/>
      <c r="G205" s="309"/>
      <c r="H205" s="275"/>
      <c r="I205" s="330"/>
      <c r="J205" s="330"/>
      <c r="K205" s="330"/>
      <c r="L205" s="325"/>
      <c r="N205" s="274"/>
      <c r="O205" s="263"/>
      <c r="P205" s="263"/>
      <c r="Q205" s="263"/>
      <c r="R205" s="263"/>
      <c r="S205" s="263"/>
    </row>
    <row r="206" ht="12.0" customHeight="1">
      <c r="A206" s="331"/>
      <c r="B206" s="277"/>
      <c r="C206" s="309"/>
      <c r="D206" s="309"/>
      <c r="E206" s="309"/>
      <c r="F206" s="309"/>
      <c r="G206" s="309"/>
      <c r="H206" s="275"/>
      <c r="I206" s="330"/>
      <c r="J206" s="330"/>
      <c r="K206" s="330"/>
      <c r="L206" s="325"/>
      <c r="N206" s="274"/>
      <c r="O206" s="263"/>
      <c r="P206" s="263"/>
      <c r="Q206" s="263"/>
      <c r="R206" s="263"/>
      <c r="S206" s="263"/>
    </row>
    <row r="207" ht="12.0" customHeight="1">
      <c r="A207" s="331"/>
      <c r="B207" s="277"/>
      <c r="C207" s="309"/>
      <c r="D207" s="309"/>
      <c r="E207" s="309"/>
      <c r="F207" s="309"/>
      <c r="G207" s="309"/>
      <c r="H207" s="275"/>
      <c r="I207" s="330"/>
      <c r="J207" s="330"/>
      <c r="K207" s="330"/>
      <c r="L207" s="325"/>
      <c r="N207" s="274"/>
      <c r="O207" s="263"/>
      <c r="P207" s="263"/>
      <c r="Q207" s="263"/>
      <c r="R207" s="263"/>
      <c r="S207" s="263"/>
    </row>
    <row r="208" ht="12.0" customHeight="1">
      <c r="A208" s="331"/>
      <c r="B208" s="277"/>
      <c r="C208" s="309"/>
      <c r="D208" s="309"/>
      <c r="E208" s="309"/>
      <c r="F208" s="309"/>
      <c r="G208" s="309"/>
      <c r="H208" s="275"/>
      <c r="I208" s="330"/>
      <c r="J208" s="330"/>
      <c r="K208" s="330"/>
      <c r="L208" s="325"/>
      <c r="N208" s="274"/>
      <c r="O208" s="263"/>
      <c r="P208" s="263"/>
      <c r="Q208" s="263"/>
      <c r="R208" s="263"/>
      <c r="S208" s="263"/>
    </row>
    <row r="209" ht="12.0" customHeight="1">
      <c r="A209" s="331"/>
      <c r="B209" s="277"/>
      <c r="C209" s="309"/>
      <c r="D209" s="309"/>
      <c r="E209" s="309"/>
      <c r="F209" s="309"/>
      <c r="G209" s="309"/>
      <c r="H209" s="275"/>
      <c r="I209" s="330"/>
      <c r="J209" s="330"/>
      <c r="K209" s="330"/>
      <c r="L209" s="325"/>
      <c r="N209" s="274"/>
      <c r="O209" s="263"/>
      <c r="P209" s="263"/>
      <c r="Q209" s="263"/>
      <c r="R209" s="263"/>
      <c r="S209" s="263"/>
    </row>
    <row r="210" ht="12.0" customHeight="1">
      <c r="A210" s="331"/>
      <c r="B210" s="277"/>
      <c r="C210" s="309"/>
      <c r="D210" s="309"/>
      <c r="E210" s="309"/>
      <c r="F210" s="309"/>
      <c r="G210" s="309"/>
      <c r="H210" s="275"/>
      <c r="I210" s="330"/>
      <c r="J210" s="330"/>
      <c r="K210" s="330"/>
      <c r="L210" s="325"/>
      <c r="N210" s="274"/>
      <c r="O210" s="263"/>
      <c r="P210" s="263"/>
      <c r="Q210" s="263"/>
      <c r="R210" s="263"/>
      <c r="S210" s="263"/>
    </row>
    <row r="211" ht="12.0" customHeight="1">
      <c r="A211" s="331"/>
      <c r="B211" s="277"/>
      <c r="C211" s="309"/>
      <c r="D211" s="309"/>
      <c r="E211" s="309"/>
      <c r="F211" s="309"/>
      <c r="G211" s="309"/>
      <c r="H211" s="275"/>
      <c r="I211" s="330"/>
      <c r="J211" s="330"/>
      <c r="K211" s="330"/>
      <c r="L211" s="325"/>
      <c r="N211" s="274"/>
      <c r="O211" s="263"/>
      <c r="P211" s="263"/>
      <c r="Q211" s="263"/>
      <c r="R211" s="263"/>
      <c r="S211" s="263"/>
    </row>
    <row r="212" ht="12.0" customHeight="1">
      <c r="A212" s="331"/>
      <c r="B212" s="277"/>
      <c r="C212" s="309"/>
      <c r="D212" s="309"/>
      <c r="E212" s="309"/>
      <c r="F212" s="309"/>
      <c r="G212" s="309"/>
      <c r="H212" s="275"/>
      <c r="I212" s="330"/>
      <c r="J212" s="330"/>
      <c r="K212" s="330"/>
      <c r="L212" s="325"/>
      <c r="N212" s="274"/>
      <c r="O212" s="263"/>
      <c r="P212" s="263"/>
      <c r="Q212" s="263"/>
      <c r="R212" s="263"/>
      <c r="S212" s="263"/>
    </row>
    <row r="213" ht="12.0" customHeight="1">
      <c r="A213" s="331"/>
      <c r="B213" s="277"/>
      <c r="C213" s="309"/>
      <c r="D213" s="309"/>
      <c r="E213" s="309"/>
      <c r="F213" s="309"/>
      <c r="G213" s="309"/>
      <c r="H213" s="275"/>
      <c r="I213" s="330"/>
      <c r="J213" s="330"/>
      <c r="K213" s="330"/>
      <c r="L213" s="325"/>
      <c r="N213" s="274"/>
      <c r="O213" s="263"/>
      <c r="P213" s="263"/>
      <c r="Q213" s="263"/>
      <c r="R213" s="263"/>
      <c r="S213" s="263"/>
    </row>
    <row r="214" ht="12.0" customHeight="1">
      <c r="A214" s="331"/>
      <c r="B214" s="277"/>
      <c r="C214" s="309"/>
      <c r="D214" s="309"/>
      <c r="E214" s="309"/>
      <c r="F214" s="309"/>
      <c r="G214" s="309"/>
      <c r="H214" s="275"/>
      <c r="I214" s="330"/>
      <c r="J214" s="330"/>
      <c r="K214" s="330"/>
      <c r="L214" s="325"/>
      <c r="N214" s="274"/>
      <c r="O214" s="263"/>
      <c r="P214" s="263"/>
      <c r="Q214" s="263"/>
      <c r="R214" s="263"/>
      <c r="S214" s="263"/>
    </row>
    <row r="215" ht="12.0" customHeight="1">
      <c r="A215" s="331"/>
      <c r="B215" s="277"/>
      <c r="C215" s="309"/>
      <c r="D215" s="309"/>
      <c r="E215" s="309"/>
      <c r="F215" s="309"/>
      <c r="G215" s="309"/>
      <c r="H215" s="275"/>
      <c r="I215" s="330"/>
      <c r="J215" s="330"/>
      <c r="K215" s="330"/>
      <c r="L215" s="325"/>
      <c r="N215" s="274"/>
      <c r="O215" s="263"/>
      <c r="P215" s="263"/>
      <c r="Q215" s="263"/>
      <c r="R215" s="263"/>
      <c r="S215" s="263"/>
    </row>
    <row r="216" ht="12.0" customHeight="1">
      <c r="A216" s="331"/>
      <c r="B216" s="277"/>
      <c r="C216" s="309"/>
      <c r="D216" s="309"/>
      <c r="E216" s="309"/>
      <c r="F216" s="309"/>
      <c r="G216" s="309"/>
      <c r="H216" s="275"/>
      <c r="I216" s="330"/>
      <c r="J216" s="330"/>
      <c r="K216" s="330"/>
      <c r="L216" s="325"/>
      <c r="N216" s="274"/>
      <c r="O216" s="263"/>
      <c r="P216" s="263"/>
      <c r="Q216" s="263"/>
      <c r="R216" s="263"/>
      <c r="S216" s="263"/>
    </row>
    <row r="217" ht="12.0" customHeight="1">
      <c r="A217" s="331"/>
      <c r="B217" s="277"/>
      <c r="C217" s="309"/>
      <c r="D217" s="309"/>
      <c r="E217" s="309"/>
      <c r="F217" s="309"/>
      <c r="G217" s="309"/>
      <c r="H217" s="275"/>
      <c r="I217" s="330"/>
      <c r="J217" s="330"/>
      <c r="K217" s="330"/>
      <c r="L217" s="325"/>
      <c r="N217" s="274"/>
      <c r="O217" s="263"/>
      <c r="P217" s="263"/>
      <c r="Q217" s="263"/>
      <c r="R217" s="263"/>
      <c r="S217" s="263"/>
    </row>
    <row r="218" ht="12.0" customHeight="1">
      <c r="A218" s="331"/>
      <c r="B218" s="277"/>
      <c r="C218" s="309"/>
      <c r="D218" s="309"/>
      <c r="E218" s="309"/>
      <c r="F218" s="309"/>
      <c r="G218" s="309"/>
      <c r="H218" s="275"/>
      <c r="I218" s="330"/>
      <c r="J218" s="330"/>
      <c r="K218" s="330"/>
      <c r="L218" s="325"/>
      <c r="N218" s="274"/>
      <c r="O218" s="263"/>
      <c r="P218" s="263"/>
      <c r="Q218" s="263"/>
      <c r="R218" s="263"/>
      <c r="S218" s="263"/>
    </row>
    <row r="219" ht="12.0" customHeight="1">
      <c r="A219" s="331"/>
      <c r="B219" s="277"/>
      <c r="C219" s="309"/>
      <c r="D219" s="309"/>
      <c r="E219" s="309"/>
      <c r="F219" s="309"/>
      <c r="G219" s="309"/>
      <c r="H219" s="275"/>
      <c r="I219" s="330"/>
      <c r="J219" s="330"/>
      <c r="K219" s="330"/>
      <c r="L219" s="325"/>
      <c r="N219" s="274"/>
      <c r="O219" s="263"/>
      <c r="P219" s="263"/>
      <c r="Q219" s="263"/>
      <c r="R219" s="263"/>
      <c r="S219" s="263"/>
    </row>
    <row r="220" ht="12.0" customHeight="1">
      <c r="A220" s="331"/>
      <c r="B220" s="277"/>
      <c r="C220" s="309"/>
      <c r="D220" s="309"/>
      <c r="E220" s="309"/>
      <c r="F220" s="309"/>
      <c r="G220" s="309"/>
      <c r="H220" s="275"/>
      <c r="I220" s="330"/>
      <c r="J220" s="330"/>
      <c r="K220" s="330"/>
      <c r="L220" s="325"/>
      <c r="N220" s="274"/>
      <c r="O220" s="263"/>
      <c r="P220" s="263"/>
      <c r="Q220" s="263"/>
      <c r="R220" s="263"/>
      <c r="S220" s="263"/>
    </row>
    <row r="221" ht="12.0" customHeight="1">
      <c r="A221" s="331"/>
      <c r="B221" s="277"/>
      <c r="C221" s="309"/>
      <c r="D221" s="309"/>
      <c r="E221" s="309"/>
      <c r="F221" s="309"/>
      <c r="G221" s="309"/>
      <c r="H221" s="275"/>
      <c r="I221" s="330"/>
      <c r="J221" s="330"/>
      <c r="K221" s="330"/>
      <c r="L221" s="325"/>
      <c r="N221" s="274"/>
      <c r="O221" s="263"/>
      <c r="P221" s="263"/>
      <c r="Q221" s="263"/>
      <c r="R221" s="263"/>
      <c r="S221" s="263"/>
    </row>
    <row r="222" ht="12.0" customHeight="1">
      <c r="A222" s="331"/>
      <c r="B222" s="277"/>
      <c r="C222" s="309"/>
      <c r="D222" s="309"/>
      <c r="E222" s="309"/>
      <c r="F222" s="309"/>
      <c r="G222" s="309"/>
      <c r="H222" s="275"/>
      <c r="I222" s="330"/>
      <c r="J222" s="330"/>
      <c r="K222" s="330"/>
      <c r="L222" s="325"/>
      <c r="N222" s="274"/>
      <c r="O222" s="263"/>
      <c r="P222" s="263"/>
      <c r="Q222" s="263"/>
      <c r="R222" s="263"/>
      <c r="S222" s="263"/>
    </row>
    <row r="223" ht="12.0" customHeight="1">
      <c r="A223" s="331"/>
      <c r="B223" s="277"/>
      <c r="C223" s="309"/>
      <c r="D223" s="309"/>
      <c r="E223" s="309"/>
      <c r="F223" s="309"/>
      <c r="G223" s="309"/>
      <c r="H223" s="275"/>
      <c r="I223" s="330"/>
      <c r="J223" s="330"/>
      <c r="K223" s="330"/>
      <c r="L223" s="325"/>
      <c r="N223" s="274"/>
      <c r="O223" s="263"/>
      <c r="P223" s="263"/>
      <c r="Q223" s="263"/>
      <c r="R223" s="263"/>
      <c r="S223" s="263"/>
    </row>
    <row r="224" ht="12.0" customHeight="1">
      <c r="A224" s="331"/>
      <c r="B224" s="277"/>
      <c r="C224" s="309"/>
      <c r="D224" s="309"/>
      <c r="E224" s="309"/>
      <c r="F224" s="309"/>
      <c r="G224" s="309"/>
      <c r="H224" s="275"/>
      <c r="I224" s="330"/>
      <c r="J224" s="330"/>
      <c r="K224" s="330"/>
      <c r="L224" s="325"/>
      <c r="N224" s="274"/>
      <c r="O224" s="263"/>
      <c r="P224" s="263"/>
      <c r="Q224" s="263"/>
      <c r="R224" s="263"/>
      <c r="S224" s="263"/>
    </row>
    <row r="225" ht="12.0" customHeight="1">
      <c r="A225" s="331"/>
      <c r="B225" s="277"/>
      <c r="C225" s="309"/>
      <c r="D225" s="309"/>
      <c r="E225" s="309"/>
      <c r="F225" s="309"/>
      <c r="G225" s="309"/>
      <c r="H225" s="275"/>
      <c r="I225" s="330"/>
      <c r="J225" s="330"/>
      <c r="K225" s="330"/>
      <c r="L225" s="325"/>
      <c r="N225" s="274"/>
      <c r="O225" s="263"/>
      <c r="P225" s="263"/>
      <c r="Q225" s="263"/>
      <c r="R225" s="263"/>
      <c r="S225" s="263"/>
    </row>
    <row r="226" ht="12.0" customHeight="1">
      <c r="A226" s="331"/>
      <c r="B226" s="277"/>
      <c r="C226" s="309"/>
      <c r="D226" s="309"/>
      <c r="E226" s="309"/>
      <c r="F226" s="309"/>
      <c r="G226" s="309"/>
      <c r="H226" s="275"/>
      <c r="I226" s="330"/>
      <c r="J226" s="330"/>
      <c r="K226" s="330"/>
      <c r="L226" s="325"/>
      <c r="N226" s="274"/>
      <c r="O226" s="263"/>
      <c r="P226" s="263"/>
      <c r="Q226" s="263"/>
      <c r="R226" s="263"/>
      <c r="S226" s="263"/>
    </row>
    <row r="227" ht="12.0" customHeight="1">
      <c r="A227" s="331"/>
      <c r="B227" s="277"/>
      <c r="C227" s="309"/>
      <c r="D227" s="309"/>
      <c r="E227" s="309"/>
      <c r="F227" s="309"/>
      <c r="G227" s="309"/>
      <c r="H227" s="275"/>
      <c r="I227" s="330"/>
      <c r="J227" s="330"/>
      <c r="K227" s="330"/>
      <c r="L227" s="325"/>
      <c r="N227" s="274"/>
      <c r="O227" s="263"/>
      <c r="P227" s="263"/>
      <c r="Q227" s="263"/>
      <c r="R227" s="263"/>
      <c r="S227" s="263"/>
    </row>
    <row r="228" ht="12.0" customHeight="1">
      <c r="A228" s="331"/>
      <c r="B228" s="277"/>
      <c r="C228" s="309"/>
      <c r="D228" s="309"/>
      <c r="E228" s="309"/>
      <c r="F228" s="309"/>
      <c r="G228" s="309"/>
      <c r="H228" s="275"/>
      <c r="I228" s="330"/>
      <c r="J228" s="330"/>
      <c r="K228" s="330"/>
      <c r="L228" s="325"/>
      <c r="N228" s="274"/>
      <c r="O228" s="263"/>
      <c r="P228" s="263"/>
      <c r="Q228" s="263"/>
      <c r="R228" s="263"/>
      <c r="S228" s="263"/>
    </row>
    <row r="229" ht="12.0" customHeight="1">
      <c r="A229" s="331"/>
      <c r="B229" s="277"/>
      <c r="C229" s="309"/>
      <c r="D229" s="309"/>
      <c r="E229" s="309"/>
      <c r="F229" s="309"/>
      <c r="G229" s="309"/>
      <c r="H229" s="275"/>
      <c r="I229" s="330"/>
      <c r="J229" s="330"/>
      <c r="K229" s="330"/>
      <c r="L229" s="325"/>
      <c r="N229" s="274"/>
      <c r="O229" s="263"/>
      <c r="P229" s="263"/>
      <c r="Q229" s="263"/>
      <c r="R229" s="263"/>
      <c r="S229" s="263"/>
    </row>
    <row r="230" ht="12.0" customHeight="1">
      <c r="A230" s="331"/>
      <c r="B230" s="277"/>
      <c r="C230" s="309"/>
      <c r="D230" s="309"/>
      <c r="E230" s="309"/>
      <c r="F230" s="309"/>
      <c r="G230" s="309"/>
      <c r="H230" s="275"/>
      <c r="I230" s="330"/>
      <c r="J230" s="330"/>
      <c r="K230" s="330"/>
      <c r="L230" s="325"/>
      <c r="N230" s="274"/>
      <c r="O230" s="263"/>
      <c r="P230" s="263"/>
      <c r="Q230" s="263"/>
      <c r="R230" s="263"/>
      <c r="S230" s="263"/>
    </row>
    <row r="231" ht="12.0" customHeight="1">
      <c r="A231" s="331"/>
      <c r="B231" s="277"/>
      <c r="C231" s="309"/>
      <c r="D231" s="309"/>
      <c r="E231" s="309"/>
      <c r="F231" s="309"/>
      <c r="G231" s="309"/>
      <c r="H231" s="275"/>
      <c r="I231" s="330"/>
      <c r="J231" s="330"/>
      <c r="K231" s="330"/>
      <c r="L231" s="325"/>
      <c r="N231" s="274"/>
      <c r="O231" s="263"/>
      <c r="P231" s="263"/>
      <c r="Q231" s="263"/>
      <c r="R231" s="263"/>
      <c r="S231" s="263"/>
    </row>
    <row r="232" ht="12.0" customHeight="1">
      <c r="A232" s="331"/>
      <c r="B232" s="277"/>
      <c r="C232" s="309"/>
      <c r="D232" s="309"/>
      <c r="E232" s="309"/>
      <c r="F232" s="309"/>
      <c r="G232" s="309"/>
      <c r="H232" s="275"/>
      <c r="I232" s="330"/>
      <c r="J232" s="330"/>
      <c r="K232" s="330"/>
      <c r="L232" s="325"/>
      <c r="N232" s="274"/>
      <c r="O232" s="263"/>
      <c r="P232" s="263"/>
      <c r="Q232" s="263"/>
      <c r="R232" s="263"/>
      <c r="S232" s="263"/>
    </row>
    <row r="233" ht="12.0" customHeight="1">
      <c r="A233" s="331"/>
      <c r="B233" s="277"/>
      <c r="C233" s="309"/>
      <c r="D233" s="309"/>
      <c r="E233" s="309"/>
      <c r="F233" s="309"/>
      <c r="G233" s="309"/>
      <c r="H233" s="275"/>
      <c r="I233" s="330"/>
      <c r="J233" s="330"/>
      <c r="K233" s="330"/>
      <c r="L233" s="325"/>
      <c r="N233" s="274"/>
      <c r="O233" s="263"/>
      <c r="P233" s="263"/>
      <c r="Q233" s="263"/>
      <c r="R233" s="263"/>
      <c r="S233" s="263"/>
    </row>
    <row r="234" ht="12.0" customHeight="1">
      <c r="A234" s="331"/>
      <c r="B234" s="277"/>
      <c r="C234" s="309"/>
      <c r="D234" s="309"/>
      <c r="E234" s="309"/>
      <c r="F234" s="309"/>
      <c r="G234" s="309"/>
      <c r="H234" s="275"/>
      <c r="I234" s="330"/>
      <c r="J234" s="330"/>
      <c r="K234" s="330"/>
      <c r="L234" s="325"/>
      <c r="N234" s="274"/>
      <c r="O234" s="263"/>
      <c r="P234" s="263"/>
      <c r="Q234" s="263"/>
      <c r="R234" s="263"/>
      <c r="S234" s="263"/>
    </row>
    <row r="235" ht="12.0" customHeight="1">
      <c r="A235" s="331"/>
      <c r="B235" s="277"/>
      <c r="C235" s="309"/>
      <c r="D235" s="309"/>
      <c r="E235" s="309"/>
      <c r="F235" s="309"/>
      <c r="G235" s="309"/>
      <c r="H235" s="275"/>
      <c r="I235" s="330"/>
      <c r="J235" s="330"/>
      <c r="K235" s="330"/>
      <c r="L235" s="325"/>
      <c r="N235" s="274"/>
      <c r="O235" s="263"/>
      <c r="P235" s="263"/>
      <c r="Q235" s="263"/>
      <c r="R235" s="263"/>
      <c r="S235" s="263"/>
    </row>
    <row r="236" ht="12.0" customHeight="1">
      <c r="A236" s="331"/>
      <c r="B236" s="277"/>
      <c r="C236" s="309"/>
      <c r="D236" s="309"/>
      <c r="E236" s="309"/>
      <c r="F236" s="309"/>
      <c r="G236" s="309"/>
      <c r="H236" s="275"/>
      <c r="I236" s="330"/>
      <c r="J236" s="330"/>
      <c r="K236" s="330"/>
      <c r="L236" s="325"/>
      <c r="N236" s="274"/>
      <c r="O236" s="263"/>
      <c r="P236" s="263"/>
      <c r="Q236" s="263"/>
      <c r="R236" s="263"/>
      <c r="S236" s="263"/>
    </row>
    <row r="237" ht="12.0" customHeight="1">
      <c r="A237" s="331"/>
      <c r="B237" s="277"/>
      <c r="C237" s="309"/>
      <c r="D237" s="309"/>
      <c r="E237" s="309"/>
      <c r="F237" s="309"/>
      <c r="G237" s="309"/>
      <c r="H237" s="275"/>
      <c r="I237" s="330"/>
      <c r="J237" s="330"/>
      <c r="K237" s="330"/>
      <c r="L237" s="325"/>
      <c r="N237" s="274"/>
      <c r="O237" s="263"/>
      <c r="P237" s="263"/>
      <c r="Q237" s="263"/>
      <c r="R237" s="263"/>
      <c r="S237" s="263"/>
    </row>
    <row r="238" ht="15.75" customHeight="1">
      <c r="O238" s="263"/>
      <c r="P238" s="263"/>
      <c r="Q238" s="263"/>
      <c r="R238" s="263"/>
      <c r="S238" s="263"/>
    </row>
    <row r="239" ht="15.75" customHeight="1">
      <c r="O239" s="263"/>
      <c r="P239" s="263"/>
      <c r="Q239" s="263"/>
      <c r="R239" s="263"/>
      <c r="S239" s="263"/>
    </row>
    <row r="240" ht="15.75" customHeight="1">
      <c r="O240" s="263"/>
      <c r="P240" s="263"/>
      <c r="Q240" s="263"/>
      <c r="R240" s="263"/>
      <c r="S240" s="263"/>
    </row>
    <row r="241" ht="15.75" customHeight="1">
      <c r="O241" s="263"/>
      <c r="P241" s="263"/>
      <c r="Q241" s="263"/>
      <c r="R241" s="263"/>
      <c r="S241" s="263"/>
    </row>
    <row r="242" ht="15.75" customHeight="1">
      <c r="O242" s="263"/>
      <c r="P242" s="263"/>
      <c r="Q242" s="263"/>
      <c r="R242" s="263"/>
      <c r="S242" s="263"/>
    </row>
    <row r="243" ht="15.75" customHeight="1">
      <c r="O243" s="263"/>
      <c r="P243" s="263"/>
      <c r="Q243" s="263"/>
      <c r="R243" s="263"/>
      <c r="S243" s="263"/>
    </row>
    <row r="244" ht="15.75" customHeight="1">
      <c r="O244" s="263"/>
      <c r="P244" s="263"/>
      <c r="Q244" s="263"/>
      <c r="R244" s="263"/>
      <c r="S244" s="263"/>
    </row>
    <row r="245" ht="15.75" customHeight="1">
      <c r="O245" s="263"/>
      <c r="P245" s="263"/>
      <c r="Q245" s="263"/>
      <c r="R245" s="263"/>
      <c r="S245" s="263"/>
    </row>
    <row r="246" ht="15.75" customHeight="1">
      <c r="O246" s="263"/>
      <c r="P246" s="263"/>
      <c r="Q246" s="263"/>
      <c r="R246" s="263"/>
      <c r="S246" s="263"/>
    </row>
    <row r="247" ht="15.75" customHeight="1">
      <c r="O247" s="263"/>
      <c r="P247" s="263"/>
      <c r="Q247" s="263"/>
      <c r="R247" s="263"/>
      <c r="S247" s="263"/>
    </row>
    <row r="248" ht="15.75" customHeight="1">
      <c r="O248" s="263"/>
      <c r="P248" s="263"/>
      <c r="Q248" s="263"/>
      <c r="R248" s="263"/>
      <c r="S248" s="263"/>
    </row>
    <row r="249" ht="15.75" customHeight="1">
      <c r="O249" s="263"/>
      <c r="P249" s="263"/>
      <c r="Q249" s="263"/>
      <c r="R249" s="263"/>
      <c r="S249" s="263"/>
    </row>
    <row r="250" ht="15.75" customHeight="1">
      <c r="O250" s="263"/>
      <c r="P250" s="263"/>
      <c r="Q250" s="263"/>
      <c r="R250" s="263"/>
      <c r="S250" s="263"/>
    </row>
    <row r="251" ht="15.75" customHeight="1">
      <c r="O251" s="263"/>
      <c r="P251" s="263"/>
      <c r="Q251" s="263"/>
      <c r="R251" s="263"/>
      <c r="S251" s="263"/>
    </row>
    <row r="252" ht="15.75" customHeight="1">
      <c r="O252" s="263"/>
      <c r="P252" s="263"/>
      <c r="Q252" s="263"/>
      <c r="R252" s="263"/>
      <c r="S252" s="263"/>
    </row>
    <row r="253" ht="15.75" customHeight="1">
      <c r="O253" s="263"/>
      <c r="P253" s="263"/>
      <c r="Q253" s="263"/>
      <c r="R253" s="263"/>
      <c r="S253" s="263"/>
    </row>
    <row r="254" ht="15.75" customHeight="1">
      <c r="O254" s="263"/>
      <c r="P254" s="263"/>
      <c r="Q254" s="263"/>
      <c r="R254" s="263"/>
      <c r="S254" s="263"/>
    </row>
    <row r="255" ht="15.75" customHeight="1">
      <c r="O255" s="263"/>
      <c r="P255" s="263"/>
      <c r="Q255" s="263"/>
      <c r="R255" s="263"/>
      <c r="S255" s="263"/>
    </row>
    <row r="256" ht="15.75" customHeight="1">
      <c r="O256" s="263"/>
      <c r="P256" s="263"/>
      <c r="Q256" s="263"/>
      <c r="R256" s="263"/>
      <c r="S256" s="263"/>
    </row>
    <row r="257" ht="15.75" customHeight="1">
      <c r="O257" s="263"/>
      <c r="P257" s="263"/>
      <c r="Q257" s="263"/>
      <c r="R257" s="263"/>
      <c r="S257" s="263"/>
    </row>
    <row r="258" ht="15.75" customHeight="1">
      <c r="O258" s="263"/>
      <c r="P258" s="263"/>
      <c r="Q258" s="263"/>
      <c r="R258" s="263"/>
      <c r="S258" s="263"/>
    </row>
    <row r="259" ht="15.75" customHeight="1">
      <c r="O259" s="263"/>
      <c r="P259" s="263"/>
      <c r="Q259" s="263"/>
      <c r="R259" s="263"/>
      <c r="S259" s="263"/>
    </row>
    <row r="260" ht="15.75" customHeight="1">
      <c r="O260" s="263"/>
      <c r="P260" s="263"/>
      <c r="Q260" s="263"/>
      <c r="R260" s="263"/>
      <c r="S260" s="263"/>
    </row>
    <row r="261" ht="15.75" customHeight="1">
      <c r="O261" s="263"/>
      <c r="P261" s="263"/>
      <c r="Q261" s="263"/>
      <c r="R261" s="263"/>
      <c r="S261" s="263"/>
    </row>
    <row r="262" ht="15.75" customHeight="1">
      <c r="O262" s="263"/>
      <c r="P262" s="263"/>
      <c r="Q262" s="263"/>
      <c r="R262" s="263"/>
      <c r="S262" s="263"/>
    </row>
    <row r="263" ht="15.75" customHeight="1">
      <c r="O263" s="263"/>
      <c r="P263" s="263"/>
      <c r="Q263" s="263"/>
      <c r="R263" s="263"/>
      <c r="S263" s="263"/>
    </row>
    <row r="264" ht="15.75" customHeight="1">
      <c r="O264" s="263"/>
      <c r="P264" s="263"/>
      <c r="Q264" s="263"/>
      <c r="R264" s="263"/>
      <c r="S264" s="263"/>
    </row>
    <row r="265" ht="15.75" customHeight="1">
      <c r="O265" s="263"/>
      <c r="P265" s="263"/>
      <c r="Q265" s="263"/>
      <c r="R265" s="263"/>
      <c r="S265" s="263"/>
    </row>
    <row r="266" ht="15.75" customHeight="1">
      <c r="O266" s="263"/>
      <c r="P266" s="263"/>
      <c r="Q266" s="263"/>
      <c r="R266" s="263"/>
      <c r="S266" s="263"/>
    </row>
    <row r="267" ht="15.75" customHeight="1">
      <c r="O267" s="263"/>
      <c r="P267" s="263"/>
      <c r="Q267" s="263"/>
      <c r="R267" s="263"/>
      <c r="S267" s="263"/>
    </row>
    <row r="268" ht="15.75" customHeight="1">
      <c r="O268" s="263"/>
      <c r="P268" s="263"/>
      <c r="Q268" s="263"/>
      <c r="R268" s="263"/>
      <c r="S268" s="263"/>
    </row>
    <row r="269" ht="15.75" customHeight="1">
      <c r="O269" s="263"/>
      <c r="P269" s="263"/>
      <c r="Q269" s="263"/>
      <c r="R269" s="263"/>
      <c r="S269" s="263"/>
    </row>
    <row r="270" ht="15.75" customHeight="1">
      <c r="O270" s="263"/>
      <c r="P270" s="263"/>
      <c r="Q270" s="263"/>
      <c r="R270" s="263"/>
      <c r="S270" s="263"/>
    </row>
    <row r="271" ht="15.75" customHeight="1">
      <c r="O271" s="263"/>
      <c r="P271" s="263"/>
      <c r="Q271" s="263"/>
      <c r="R271" s="263"/>
      <c r="S271" s="263"/>
    </row>
    <row r="272" ht="15.75" customHeight="1">
      <c r="O272" s="263"/>
      <c r="P272" s="263"/>
      <c r="Q272" s="263"/>
      <c r="R272" s="263"/>
      <c r="S272" s="263"/>
    </row>
    <row r="273" ht="15.75" customHeight="1">
      <c r="O273" s="263"/>
      <c r="P273" s="263"/>
      <c r="Q273" s="263"/>
      <c r="R273" s="263"/>
      <c r="S273" s="263"/>
    </row>
    <row r="274" ht="15.75" customHeight="1">
      <c r="O274" s="263"/>
      <c r="P274" s="263"/>
      <c r="Q274" s="263"/>
      <c r="R274" s="263"/>
      <c r="S274" s="263"/>
    </row>
    <row r="275" ht="15.75" customHeight="1">
      <c r="O275" s="263"/>
      <c r="P275" s="263"/>
      <c r="Q275" s="263"/>
      <c r="R275" s="263"/>
      <c r="S275" s="263"/>
    </row>
    <row r="276" ht="15.75" customHeight="1">
      <c r="O276" s="263"/>
      <c r="P276" s="263"/>
      <c r="Q276" s="263"/>
      <c r="R276" s="263"/>
      <c r="S276" s="263"/>
    </row>
    <row r="277" ht="15.75" customHeight="1">
      <c r="O277" s="263"/>
      <c r="P277" s="263"/>
      <c r="Q277" s="263"/>
      <c r="R277" s="263"/>
      <c r="S277" s="263"/>
    </row>
    <row r="278" ht="15.75" customHeight="1">
      <c r="O278" s="263"/>
      <c r="P278" s="263"/>
      <c r="Q278" s="263"/>
      <c r="R278" s="263"/>
      <c r="S278" s="263"/>
    </row>
    <row r="279" ht="15.75" customHeight="1">
      <c r="O279" s="263"/>
      <c r="P279" s="263"/>
      <c r="Q279" s="263"/>
      <c r="R279" s="263"/>
      <c r="S279" s="263"/>
    </row>
    <row r="280" ht="15.75" customHeight="1">
      <c r="O280" s="263"/>
      <c r="P280" s="263"/>
      <c r="Q280" s="263"/>
      <c r="R280" s="263"/>
      <c r="S280" s="263"/>
    </row>
    <row r="281" ht="15.75" customHeight="1">
      <c r="O281" s="263"/>
      <c r="P281" s="263"/>
      <c r="Q281" s="263"/>
      <c r="R281" s="263"/>
      <c r="S281" s="263"/>
    </row>
    <row r="282" ht="15.75" customHeight="1">
      <c r="O282" s="263"/>
      <c r="P282" s="263"/>
      <c r="Q282" s="263"/>
      <c r="R282" s="263"/>
      <c r="S282" s="263"/>
    </row>
    <row r="283" ht="15.75" customHeight="1">
      <c r="O283" s="263"/>
      <c r="P283" s="263"/>
      <c r="Q283" s="263"/>
      <c r="R283" s="263"/>
      <c r="S283" s="263"/>
    </row>
    <row r="284" ht="15.75" customHeight="1">
      <c r="O284" s="263"/>
      <c r="P284" s="263"/>
      <c r="Q284" s="263"/>
      <c r="R284" s="263"/>
      <c r="S284" s="263"/>
    </row>
    <row r="285" ht="15.75" customHeight="1">
      <c r="O285" s="263"/>
      <c r="P285" s="263"/>
      <c r="Q285" s="263"/>
      <c r="R285" s="263"/>
      <c r="S285" s="263"/>
    </row>
    <row r="286" ht="15.75" customHeight="1">
      <c r="O286" s="263"/>
      <c r="P286" s="263"/>
      <c r="Q286" s="263"/>
      <c r="R286" s="263"/>
      <c r="S286" s="263"/>
    </row>
    <row r="287" ht="15.75" customHeight="1">
      <c r="O287" s="263"/>
      <c r="P287" s="263"/>
      <c r="Q287" s="263"/>
      <c r="R287" s="263"/>
      <c r="S287" s="263"/>
    </row>
    <row r="288" ht="15.75" customHeight="1">
      <c r="O288" s="263"/>
      <c r="P288" s="263"/>
      <c r="Q288" s="263"/>
      <c r="R288" s="263"/>
      <c r="S288" s="263"/>
    </row>
    <row r="289" ht="15.75" customHeight="1">
      <c r="O289" s="263"/>
      <c r="P289" s="263"/>
      <c r="Q289" s="263"/>
      <c r="R289" s="263"/>
      <c r="S289" s="263"/>
    </row>
    <row r="290" ht="15.75" customHeight="1">
      <c r="O290" s="263"/>
      <c r="P290" s="263"/>
      <c r="Q290" s="263"/>
      <c r="R290" s="263"/>
      <c r="S290" s="263"/>
    </row>
    <row r="291" ht="15.75" customHeight="1">
      <c r="O291" s="263"/>
      <c r="P291" s="263"/>
      <c r="Q291" s="263"/>
      <c r="R291" s="263"/>
      <c r="S291" s="263"/>
    </row>
    <row r="292" ht="15.75" customHeight="1">
      <c r="O292" s="263"/>
      <c r="P292" s="263"/>
      <c r="Q292" s="263"/>
      <c r="R292" s="263"/>
      <c r="S292" s="263"/>
    </row>
    <row r="293" ht="15.75" customHeight="1">
      <c r="O293" s="263"/>
      <c r="P293" s="263"/>
      <c r="Q293" s="263"/>
      <c r="R293" s="263"/>
      <c r="S293" s="263"/>
    </row>
    <row r="294" ht="15.75" customHeight="1">
      <c r="O294" s="263"/>
      <c r="P294" s="263"/>
      <c r="Q294" s="263"/>
      <c r="R294" s="263"/>
      <c r="S294" s="263"/>
    </row>
    <row r="295" ht="15.75" customHeight="1">
      <c r="O295" s="263"/>
      <c r="P295" s="263"/>
      <c r="Q295" s="263"/>
      <c r="R295" s="263"/>
      <c r="S295" s="263"/>
    </row>
    <row r="296" ht="15.75" customHeight="1">
      <c r="O296" s="263"/>
      <c r="P296" s="263"/>
      <c r="Q296" s="263"/>
      <c r="R296" s="263"/>
      <c r="S296" s="263"/>
    </row>
    <row r="297" ht="15.75" customHeight="1">
      <c r="O297" s="263"/>
      <c r="P297" s="263"/>
      <c r="Q297" s="263"/>
      <c r="R297" s="263"/>
      <c r="S297" s="263"/>
    </row>
    <row r="298" ht="15.75" customHeight="1">
      <c r="O298" s="263"/>
      <c r="P298" s="263"/>
      <c r="Q298" s="263"/>
      <c r="R298" s="263"/>
      <c r="S298" s="263"/>
    </row>
    <row r="299" ht="15.75" customHeight="1">
      <c r="O299" s="263"/>
      <c r="P299" s="263"/>
      <c r="Q299" s="263"/>
      <c r="R299" s="263"/>
      <c r="S299" s="263"/>
    </row>
    <row r="300" ht="15.75" customHeight="1">
      <c r="O300" s="263"/>
      <c r="P300" s="263"/>
      <c r="Q300" s="263"/>
      <c r="R300" s="263"/>
      <c r="S300" s="263"/>
    </row>
    <row r="301" ht="15.75" customHeight="1">
      <c r="O301" s="263"/>
      <c r="P301" s="263"/>
      <c r="Q301" s="263"/>
      <c r="R301" s="263"/>
      <c r="S301" s="263"/>
    </row>
    <row r="302" ht="15.75" customHeight="1">
      <c r="O302" s="263"/>
      <c r="P302" s="263"/>
      <c r="Q302" s="263"/>
      <c r="R302" s="263"/>
      <c r="S302" s="263"/>
    </row>
    <row r="303" ht="15.75" customHeight="1">
      <c r="O303" s="263"/>
      <c r="P303" s="263"/>
      <c r="Q303" s="263"/>
      <c r="R303" s="263"/>
      <c r="S303" s="263"/>
    </row>
    <row r="304" ht="15.75" customHeight="1">
      <c r="O304" s="263"/>
      <c r="P304" s="263"/>
      <c r="Q304" s="263"/>
      <c r="R304" s="263"/>
      <c r="S304" s="263"/>
    </row>
    <row r="305" ht="15.75" customHeight="1">
      <c r="O305" s="263"/>
      <c r="P305" s="263"/>
      <c r="Q305" s="263"/>
      <c r="R305" s="263"/>
      <c r="S305" s="263"/>
    </row>
    <row r="306" ht="15.75" customHeight="1">
      <c r="O306" s="263"/>
      <c r="P306" s="263"/>
      <c r="Q306" s="263"/>
      <c r="R306" s="263"/>
      <c r="S306" s="263"/>
    </row>
    <row r="307" ht="15.75" customHeight="1">
      <c r="O307" s="263"/>
      <c r="P307" s="263"/>
      <c r="Q307" s="263"/>
      <c r="R307" s="263"/>
      <c r="S307" s="263"/>
    </row>
    <row r="308" ht="15.75" customHeight="1">
      <c r="O308" s="263"/>
      <c r="P308" s="263"/>
      <c r="Q308" s="263"/>
      <c r="R308" s="263"/>
      <c r="S308" s="263"/>
    </row>
    <row r="309" ht="15.75" customHeight="1">
      <c r="O309" s="263"/>
      <c r="P309" s="263"/>
      <c r="Q309" s="263"/>
      <c r="R309" s="263"/>
      <c r="S309" s="263"/>
    </row>
    <row r="310" ht="15.75" customHeight="1">
      <c r="O310" s="263"/>
      <c r="P310" s="263"/>
      <c r="Q310" s="263"/>
      <c r="R310" s="263"/>
      <c r="S310" s="263"/>
    </row>
    <row r="311" ht="15.75" customHeight="1">
      <c r="O311" s="263"/>
      <c r="P311" s="263"/>
      <c r="Q311" s="263"/>
      <c r="R311" s="263"/>
      <c r="S311" s="263"/>
    </row>
    <row r="312" ht="15.75" customHeight="1">
      <c r="O312" s="263"/>
      <c r="P312" s="263"/>
      <c r="Q312" s="263"/>
      <c r="R312" s="263"/>
      <c r="S312" s="263"/>
    </row>
    <row r="313" ht="15.75" customHeight="1">
      <c r="O313" s="263"/>
      <c r="P313" s="263"/>
      <c r="Q313" s="263"/>
      <c r="R313" s="263"/>
      <c r="S313" s="263"/>
    </row>
    <row r="314" ht="15.75" customHeight="1">
      <c r="O314" s="263"/>
      <c r="P314" s="263"/>
      <c r="Q314" s="263"/>
      <c r="R314" s="263"/>
      <c r="S314" s="263"/>
    </row>
    <row r="315" ht="15.75" customHeight="1">
      <c r="O315" s="263"/>
      <c r="P315" s="263"/>
      <c r="Q315" s="263"/>
      <c r="R315" s="263"/>
      <c r="S315" s="263"/>
    </row>
    <row r="316" ht="15.75" customHeight="1">
      <c r="O316" s="263"/>
      <c r="P316" s="263"/>
      <c r="Q316" s="263"/>
      <c r="R316" s="263"/>
      <c r="S316" s="263"/>
    </row>
    <row r="317" ht="15.75" customHeight="1">
      <c r="O317" s="263"/>
      <c r="P317" s="263"/>
      <c r="Q317" s="263"/>
      <c r="R317" s="263"/>
      <c r="S317" s="263"/>
    </row>
    <row r="318" ht="15.75" customHeight="1">
      <c r="O318" s="263"/>
      <c r="P318" s="263"/>
      <c r="Q318" s="263"/>
      <c r="R318" s="263"/>
      <c r="S318" s="263"/>
    </row>
    <row r="319" ht="15.75" customHeight="1">
      <c r="O319" s="263"/>
      <c r="P319" s="263"/>
      <c r="Q319" s="263"/>
      <c r="R319" s="263"/>
      <c r="S319" s="263"/>
    </row>
    <row r="320" ht="15.75" customHeight="1">
      <c r="O320" s="263"/>
      <c r="P320" s="263"/>
      <c r="Q320" s="263"/>
      <c r="R320" s="263"/>
      <c r="S320" s="263"/>
    </row>
    <row r="321" ht="15.75" customHeight="1">
      <c r="O321" s="263"/>
      <c r="P321" s="263"/>
      <c r="Q321" s="263"/>
      <c r="R321" s="263"/>
      <c r="S321" s="263"/>
    </row>
    <row r="322" ht="15.75" customHeight="1">
      <c r="O322" s="263"/>
      <c r="P322" s="263"/>
      <c r="Q322" s="263"/>
      <c r="R322" s="263"/>
      <c r="S322" s="263"/>
    </row>
    <row r="323" ht="15.75" customHeight="1">
      <c r="O323" s="263"/>
      <c r="P323" s="263"/>
      <c r="Q323" s="263"/>
      <c r="R323" s="263"/>
      <c r="S323" s="263"/>
    </row>
    <row r="324" ht="15.75" customHeight="1">
      <c r="O324" s="263"/>
      <c r="P324" s="263"/>
      <c r="Q324" s="263"/>
      <c r="R324" s="263"/>
      <c r="S324" s="263"/>
    </row>
    <row r="325" ht="15.75" customHeight="1">
      <c r="O325" s="263"/>
      <c r="P325" s="263"/>
      <c r="Q325" s="263"/>
      <c r="R325" s="263"/>
      <c r="S325" s="263"/>
    </row>
    <row r="326" ht="15.75" customHeight="1">
      <c r="O326" s="263"/>
      <c r="P326" s="263"/>
      <c r="Q326" s="263"/>
      <c r="R326" s="263"/>
      <c r="S326" s="263"/>
    </row>
    <row r="327" ht="15.75" customHeight="1">
      <c r="O327" s="263"/>
      <c r="P327" s="263"/>
      <c r="Q327" s="263"/>
      <c r="R327" s="263"/>
      <c r="S327" s="263"/>
    </row>
    <row r="328" ht="15.75" customHeight="1">
      <c r="O328" s="263"/>
      <c r="P328" s="263"/>
      <c r="Q328" s="263"/>
      <c r="R328" s="263"/>
      <c r="S328" s="263"/>
    </row>
    <row r="329" ht="15.75" customHeight="1">
      <c r="O329" s="263"/>
      <c r="P329" s="263"/>
      <c r="Q329" s="263"/>
      <c r="R329" s="263"/>
      <c r="S329" s="263"/>
    </row>
    <row r="330" ht="15.75" customHeight="1">
      <c r="O330" s="263"/>
      <c r="P330" s="263"/>
      <c r="Q330" s="263"/>
      <c r="R330" s="263"/>
      <c r="S330" s="263"/>
    </row>
    <row r="331" ht="15.75" customHeight="1">
      <c r="O331" s="263"/>
      <c r="P331" s="263"/>
      <c r="Q331" s="263"/>
      <c r="R331" s="263"/>
      <c r="S331" s="263"/>
    </row>
    <row r="332" ht="15.75" customHeight="1">
      <c r="O332" s="263"/>
      <c r="P332" s="263"/>
      <c r="Q332" s="263"/>
      <c r="R332" s="263"/>
      <c r="S332" s="263"/>
    </row>
    <row r="333" ht="15.75" customHeight="1">
      <c r="O333" s="263"/>
      <c r="P333" s="263"/>
      <c r="Q333" s="263"/>
      <c r="R333" s="263"/>
      <c r="S333" s="263"/>
    </row>
    <row r="334" ht="15.75" customHeight="1">
      <c r="O334" s="263"/>
      <c r="P334" s="263"/>
      <c r="Q334" s="263"/>
      <c r="R334" s="263"/>
      <c r="S334" s="263"/>
    </row>
    <row r="335" ht="15.75" customHeight="1">
      <c r="O335" s="263"/>
      <c r="P335" s="263"/>
      <c r="Q335" s="263"/>
      <c r="R335" s="263"/>
      <c r="S335" s="263"/>
    </row>
    <row r="336" ht="15.75" customHeight="1">
      <c r="O336" s="263"/>
      <c r="P336" s="263"/>
      <c r="Q336" s="263"/>
      <c r="R336" s="263"/>
      <c r="S336" s="263"/>
    </row>
    <row r="337" ht="15.75" customHeight="1">
      <c r="O337" s="263"/>
      <c r="P337" s="263"/>
      <c r="Q337" s="263"/>
      <c r="R337" s="263"/>
      <c r="S337" s="263"/>
    </row>
    <row r="338" ht="15.75" customHeight="1">
      <c r="O338" s="263"/>
      <c r="P338" s="263"/>
      <c r="Q338" s="263"/>
      <c r="R338" s="263"/>
      <c r="S338" s="263"/>
    </row>
    <row r="339" ht="15.75" customHeight="1">
      <c r="O339" s="263"/>
      <c r="P339" s="263"/>
      <c r="Q339" s="263"/>
      <c r="R339" s="263"/>
      <c r="S339" s="263"/>
    </row>
    <row r="340" ht="15.75" customHeight="1">
      <c r="O340" s="263"/>
      <c r="P340" s="263"/>
      <c r="Q340" s="263"/>
      <c r="R340" s="263"/>
      <c r="S340" s="263"/>
    </row>
    <row r="341" ht="15.75" customHeight="1">
      <c r="O341" s="263"/>
      <c r="P341" s="263"/>
      <c r="Q341" s="263"/>
      <c r="R341" s="263"/>
      <c r="S341" s="263"/>
    </row>
    <row r="342" ht="15.75" customHeight="1">
      <c r="O342" s="263"/>
      <c r="P342" s="263"/>
      <c r="Q342" s="263"/>
      <c r="R342" s="263"/>
      <c r="S342" s="263"/>
    </row>
    <row r="343" ht="15.75" customHeight="1">
      <c r="O343" s="263"/>
      <c r="P343" s="263"/>
      <c r="Q343" s="263"/>
      <c r="R343" s="263"/>
      <c r="S343" s="263"/>
    </row>
    <row r="344" ht="15.75" customHeight="1">
      <c r="O344" s="263"/>
      <c r="P344" s="263"/>
      <c r="Q344" s="263"/>
      <c r="R344" s="263"/>
      <c r="S344" s="263"/>
    </row>
    <row r="345" ht="15.75" customHeight="1">
      <c r="O345" s="263"/>
      <c r="P345" s="263"/>
      <c r="Q345" s="263"/>
      <c r="R345" s="263"/>
      <c r="S345" s="263"/>
    </row>
    <row r="346" ht="15.75" customHeight="1">
      <c r="O346" s="263"/>
      <c r="P346" s="263"/>
      <c r="Q346" s="263"/>
      <c r="R346" s="263"/>
      <c r="S346" s="263"/>
    </row>
    <row r="347" ht="15.75" customHeight="1">
      <c r="O347" s="263"/>
      <c r="P347" s="263"/>
      <c r="Q347" s="263"/>
      <c r="R347" s="263"/>
      <c r="S347" s="263"/>
    </row>
    <row r="348" ht="15.75" customHeight="1">
      <c r="O348" s="263"/>
      <c r="P348" s="263"/>
      <c r="Q348" s="263"/>
      <c r="R348" s="263"/>
      <c r="S348" s="263"/>
    </row>
    <row r="349" ht="15.75" customHeight="1">
      <c r="O349" s="263"/>
      <c r="P349" s="263"/>
      <c r="Q349" s="263"/>
      <c r="R349" s="263"/>
      <c r="S349" s="263"/>
    </row>
    <row r="350" ht="15.75" customHeight="1">
      <c r="O350" s="263"/>
      <c r="P350" s="263"/>
      <c r="Q350" s="263"/>
      <c r="R350" s="263"/>
      <c r="S350" s="263"/>
    </row>
    <row r="351" ht="15.75" customHeight="1">
      <c r="O351" s="263"/>
      <c r="P351" s="263"/>
      <c r="Q351" s="263"/>
      <c r="R351" s="263"/>
      <c r="S351" s="263"/>
    </row>
    <row r="352" ht="15.75" customHeight="1">
      <c r="O352" s="263"/>
      <c r="P352" s="263"/>
      <c r="Q352" s="263"/>
      <c r="R352" s="263"/>
      <c r="S352" s="263"/>
    </row>
    <row r="353" ht="15.75" customHeight="1">
      <c r="O353" s="263"/>
      <c r="P353" s="263"/>
      <c r="Q353" s="263"/>
      <c r="R353" s="263"/>
      <c r="S353" s="263"/>
    </row>
    <row r="354" ht="15.75" customHeight="1">
      <c r="O354" s="263"/>
      <c r="P354" s="263"/>
      <c r="Q354" s="263"/>
      <c r="R354" s="263"/>
      <c r="S354" s="263"/>
    </row>
    <row r="355" ht="15.75" customHeight="1">
      <c r="O355" s="263"/>
      <c r="P355" s="263"/>
      <c r="Q355" s="263"/>
      <c r="R355" s="263"/>
      <c r="S355" s="263"/>
    </row>
    <row r="356" ht="15.75" customHeight="1">
      <c r="O356" s="263"/>
      <c r="P356" s="263"/>
      <c r="Q356" s="263"/>
      <c r="R356" s="263"/>
      <c r="S356" s="263"/>
    </row>
    <row r="357" ht="15.75" customHeight="1">
      <c r="O357" s="263"/>
      <c r="P357" s="263"/>
      <c r="Q357" s="263"/>
      <c r="R357" s="263"/>
      <c r="S357" s="263"/>
    </row>
    <row r="358" ht="15.75" customHeight="1">
      <c r="O358" s="263"/>
      <c r="P358" s="263"/>
      <c r="Q358" s="263"/>
      <c r="R358" s="263"/>
      <c r="S358" s="263"/>
    </row>
    <row r="359" ht="15.75" customHeight="1">
      <c r="O359" s="263"/>
      <c r="P359" s="263"/>
      <c r="Q359" s="263"/>
      <c r="R359" s="263"/>
      <c r="S359" s="263"/>
    </row>
    <row r="360" ht="15.75" customHeight="1">
      <c r="O360" s="263"/>
      <c r="P360" s="263"/>
      <c r="Q360" s="263"/>
      <c r="R360" s="263"/>
      <c r="S360" s="263"/>
    </row>
    <row r="361" ht="15.75" customHeight="1">
      <c r="O361" s="263"/>
      <c r="P361" s="263"/>
      <c r="Q361" s="263"/>
      <c r="R361" s="263"/>
      <c r="S361" s="263"/>
    </row>
    <row r="362" ht="15.75" customHeight="1">
      <c r="O362" s="263"/>
      <c r="P362" s="263"/>
      <c r="Q362" s="263"/>
      <c r="R362" s="263"/>
      <c r="S362" s="263"/>
    </row>
    <row r="363" ht="15.75" customHeight="1">
      <c r="O363" s="263"/>
      <c r="P363" s="263"/>
      <c r="Q363" s="263"/>
      <c r="R363" s="263"/>
      <c r="S363" s="263"/>
    </row>
    <row r="364" ht="15.75" customHeight="1">
      <c r="O364" s="263"/>
      <c r="P364" s="263"/>
      <c r="Q364" s="263"/>
      <c r="R364" s="263"/>
      <c r="S364" s="263"/>
    </row>
    <row r="365" ht="15.75" customHeight="1">
      <c r="O365" s="263"/>
      <c r="P365" s="263"/>
      <c r="Q365" s="263"/>
      <c r="R365" s="263"/>
      <c r="S365" s="263"/>
    </row>
    <row r="366" ht="15.75" customHeight="1">
      <c r="O366" s="263"/>
      <c r="P366" s="263"/>
      <c r="Q366" s="263"/>
      <c r="R366" s="263"/>
      <c r="S366" s="263"/>
    </row>
    <row r="367" ht="15.75" customHeight="1">
      <c r="O367" s="263"/>
      <c r="P367" s="263"/>
      <c r="Q367" s="263"/>
      <c r="R367" s="263"/>
      <c r="S367" s="263"/>
    </row>
    <row r="368" ht="15.75" customHeight="1">
      <c r="O368" s="263"/>
      <c r="P368" s="263"/>
      <c r="Q368" s="263"/>
      <c r="R368" s="263"/>
      <c r="S368" s="263"/>
    </row>
    <row r="369" ht="15.75" customHeight="1">
      <c r="O369" s="263"/>
      <c r="P369" s="263"/>
      <c r="Q369" s="263"/>
      <c r="R369" s="263"/>
      <c r="S369" s="263"/>
    </row>
    <row r="370" ht="15.75" customHeight="1">
      <c r="O370" s="263"/>
      <c r="P370" s="263"/>
      <c r="Q370" s="263"/>
      <c r="R370" s="263"/>
      <c r="S370" s="263"/>
    </row>
    <row r="371" ht="15.75" customHeight="1">
      <c r="O371" s="263"/>
      <c r="P371" s="263"/>
      <c r="Q371" s="263"/>
      <c r="R371" s="263"/>
      <c r="S371" s="263"/>
    </row>
    <row r="372" ht="15.75" customHeight="1">
      <c r="O372" s="263"/>
      <c r="P372" s="263"/>
      <c r="Q372" s="263"/>
      <c r="R372" s="263"/>
      <c r="S372" s="263"/>
    </row>
    <row r="373" ht="15.75" customHeight="1">
      <c r="O373" s="263"/>
      <c r="P373" s="263"/>
      <c r="Q373" s="263"/>
      <c r="R373" s="263"/>
      <c r="S373" s="263"/>
    </row>
    <row r="374" ht="15.75" customHeight="1">
      <c r="O374" s="263"/>
      <c r="P374" s="263"/>
      <c r="Q374" s="263"/>
      <c r="R374" s="263"/>
      <c r="S374" s="263"/>
    </row>
    <row r="375" ht="15.75" customHeight="1">
      <c r="O375" s="263"/>
      <c r="P375" s="263"/>
      <c r="Q375" s="263"/>
      <c r="R375" s="263"/>
      <c r="S375" s="263"/>
    </row>
    <row r="376" ht="15.75" customHeight="1">
      <c r="O376" s="263"/>
      <c r="P376" s="263"/>
      <c r="Q376" s="263"/>
      <c r="R376" s="263"/>
      <c r="S376" s="263"/>
    </row>
    <row r="377" ht="15.75" customHeight="1">
      <c r="O377" s="263"/>
      <c r="P377" s="263"/>
      <c r="Q377" s="263"/>
      <c r="R377" s="263"/>
      <c r="S377" s="263"/>
    </row>
    <row r="378" ht="15.75" customHeight="1">
      <c r="O378" s="263"/>
      <c r="P378" s="263"/>
      <c r="Q378" s="263"/>
      <c r="R378" s="263"/>
      <c r="S378" s="263"/>
    </row>
    <row r="379" ht="15.75" customHeight="1">
      <c r="O379" s="263"/>
      <c r="P379" s="263"/>
      <c r="Q379" s="263"/>
      <c r="R379" s="263"/>
      <c r="S379" s="263"/>
    </row>
    <row r="380" ht="15.75" customHeight="1">
      <c r="O380" s="263"/>
      <c r="P380" s="263"/>
      <c r="Q380" s="263"/>
      <c r="R380" s="263"/>
      <c r="S380" s="263"/>
    </row>
    <row r="381" ht="15.75" customHeight="1">
      <c r="O381" s="263"/>
      <c r="P381" s="263"/>
      <c r="Q381" s="263"/>
      <c r="R381" s="263"/>
      <c r="S381" s="263"/>
    </row>
    <row r="382" ht="15.75" customHeight="1">
      <c r="O382" s="263"/>
      <c r="P382" s="263"/>
      <c r="Q382" s="263"/>
      <c r="R382" s="263"/>
      <c r="S382" s="263"/>
    </row>
    <row r="383" ht="15.75" customHeight="1">
      <c r="O383" s="263"/>
      <c r="P383" s="263"/>
      <c r="Q383" s="263"/>
      <c r="R383" s="263"/>
      <c r="S383" s="263"/>
    </row>
    <row r="384" ht="15.75" customHeight="1">
      <c r="O384" s="263"/>
      <c r="P384" s="263"/>
      <c r="Q384" s="263"/>
      <c r="R384" s="263"/>
      <c r="S384" s="263"/>
    </row>
    <row r="385" ht="15.75" customHeight="1">
      <c r="O385" s="263"/>
      <c r="P385" s="263"/>
      <c r="Q385" s="263"/>
      <c r="R385" s="263"/>
      <c r="S385" s="263"/>
    </row>
    <row r="386" ht="15.75" customHeight="1">
      <c r="O386" s="263"/>
      <c r="P386" s="263"/>
      <c r="Q386" s="263"/>
      <c r="R386" s="263"/>
      <c r="S386" s="263"/>
    </row>
    <row r="387" ht="15.75" customHeight="1">
      <c r="O387" s="263"/>
      <c r="P387" s="263"/>
      <c r="Q387" s="263"/>
      <c r="R387" s="263"/>
      <c r="S387" s="263"/>
    </row>
    <row r="388" ht="15.75" customHeight="1">
      <c r="O388" s="263"/>
      <c r="P388" s="263"/>
      <c r="Q388" s="263"/>
      <c r="R388" s="263"/>
      <c r="S388" s="263"/>
    </row>
    <row r="389" ht="15.75" customHeight="1">
      <c r="O389" s="263"/>
      <c r="P389" s="263"/>
      <c r="Q389" s="263"/>
      <c r="R389" s="263"/>
      <c r="S389" s="263"/>
    </row>
    <row r="390" ht="15.75" customHeight="1">
      <c r="O390" s="263"/>
      <c r="P390" s="263"/>
      <c r="Q390" s="263"/>
      <c r="R390" s="263"/>
      <c r="S390" s="263"/>
    </row>
    <row r="391" ht="15.75" customHeight="1">
      <c r="O391" s="263"/>
      <c r="P391" s="263"/>
      <c r="Q391" s="263"/>
      <c r="R391" s="263"/>
      <c r="S391" s="263"/>
    </row>
    <row r="392" ht="15.75" customHeight="1">
      <c r="O392" s="263"/>
      <c r="P392" s="263"/>
      <c r="Q392" s="263"/>
      <c r="R392" s="263"/>
      <c r="S392" s="263"/>
    </row>
    <row r="393" ht="15.75" customHeight="1">
      <c r="O393" s="263"/>
      <c r="P393" s="263"/>
      <c r="Q393" s="263"/>
      <c r="R393" s="263"/>
      <c r="S393" s="263"/>
    </row>
    <row r="394" ht="15.75" customHeight="1">
      <c r="O394" s="263"/>
      <c r="P394" s="263"/>
      <c r="Q394" s="263"/>
      <c r="R394" s="263"/>
      <c r="S394" s="263"/>
    </row>
    <row r="395" ht="15.75" customHeight="1">
      <c r="O395" s="263"/>
      <c r="P395" s="263"/>
      <c r="Q395" s="263"/>
      <c r="R395" s="263"/>
      <c r="S395" s="263"/>
    </row>
    <row r="396" ht="15.75" customHeight="1">
      <c r="O396" s="263"/>
      <c r="P396" s="263"/>
      <c r="Q396" s="263"/>
      <c r="R396" s="263"/>
      <c r="S396" s="263"/>
    </row>
    <row r="397" ht="15.75" customHeight="1">
      <c r="O397" s="263"/>
      <c r="P397" s="263"/>
      <c r="Q397" s="263"/>
      <c r="R397" s="263"/>
      <c r="S397" s="263"/>
    </row>
    <row r="398" ht="15.75" customHeight="1">
      <c r="O398" s="263"/>
      <c r="P398" s="263"/>
      <c r="Q398" s="263"/>
      <c r="R398" s="263"/>
      <c r="S398" s="263"/>
    </row>
    <row r="399" ht="15.75" customHeight="1">
      <c r="O399" s="263"/>
      <c r="P399" s="263"/>
      <c r="Q399" s="263"/>
      <c r="R399" s="263"/>
      <c r="S399" s="263"/>
    </row>
    <row r="400" ht="15.75" customHeight="1">
      <c r="O400" s="263"/>
      <c r="P400" s="263"/>
      <c r="Q400" s="263"/>
      <c r="R400" s="263"/>
      <c r="S400" s="263"/>
    </row>
    <row r="401" ht="15.75" customHeight="1">
      <c r="O401" s="263"/>
      <c r="P401" s="263"/>
      <c r="Q401" s="263"/>
      <c r="R401" s="263"/>
      <c r="S401" s="263"/>
    </row>
    <row r="402" ht="15.75" customHeight="1">
      <c r="O402" s="263"/>
      <c r="P402" s="263"/>
      <c r="Q402" s="263"/>
      <c r="R402" s="263"/>
      <c r="S402" s="263"/>
    </row>
    <row r="403" ht="15.75" customHeight="1">
      <c r="O403" s="263"/>
      <c r="P403" s="263"/>
      <c r="Q403" s="263"/>
      <c r="R403" s="263"/>
      <c r="S403" s="263"/>
    </row>
    <row r="404" ht="15.75" customHeight="1">
      <c r="O404" s="263"/>
      <c r="P404" s="263"/>
      <c r="Q404" s="263"/>
      <c r="R404" s="263"/>
      <c r="S404" s="263"/>
    </row>
    <row r="405" ht="15.75" customHeight="1">
      <c r="O405" s="263"/>
      <c r="P405" s="263"/>
      <c r="Q405" s="263"/>
      <c r="R405" s="263"/>
      <c r="S405" s="263"/>
    </row>
    <row r="406" ht="15.75" customHeight="1">
      <c r="O406" s="263"/>
      <c r="P406" s="263"/>
      <c r="Q406" s="263"/>
      <c r="R406" s="263"/>
      <c r="S406" s="263"/>
    </row>
    <row r="407" ht="15.75" customHeight="1">
      <c r="O407" s="263"/>
      <c r="P407" s="263"/>
      <c r="Q407" s="263"/>
      <c r="R407" s="263"/>
      <c r="S407" s="263"/>
    </row>
    <row r="408" ht="15.75" customHeight="1">
      <c r="O408" s="263"/>
      <c r="P408" s="263"/>
      <c r="Q408" s="263"/>
      <c r="R408" s="263"/>
      <c r="S408" s="263"/>
    </row>
    <row r="409" ht="15.75" customHeight="1">
      <c r="O409" s="263"/>
      <c r="P409" s="263"/>
      <c r="Q409" s="263"/>
      <c r="R409" s="263"/>
      <c r="S409" s="263"/>
    </row>
    <row r="410" ht="15.75" customHeight="1">
      <c r="O410" s="263"/>
      <c r="P410" s="263"/>
      <c r="Q410" s="263"/>
      <c r="R410" s="263"/>
      <c r="S410" s="263"/>
    </row>
    <row r="411" ht="15.75" customHeight="1">
      <c r="O411" s="263"/>
      <c r="P411" s="263"/>
      <c r="Q411" s="263"/>
      <c r="R411" s="263"/>
      <c r="S411" s="263"/>
    </row>
    <row r="412" ht="15.75" customHeight="1">
      <c r="O412" s="263"/>
      <c r="P412" s="263"/>
      <c r="Q412" s="263"/>
      <c r="R412" s="263"/>
      <c r="S412" s="263"/>
    </row>
    <row r="413" ht="15.75" customHeight="1">
      <c r="O413" s="263"/>
      <c r="P413" s="263"/>
      <c r="Q413" s="263"/>
      <c r="R413" s="263"/>
      <c r="S413" s="263"/>
    </row>
    <row r="414" ht="15.75" customHeight="1">
      <c r="O414" s="263"/>
      <c r="P414" s="263"/>
      <c r="Q414" s="263"/>
      <c r="R414" s="263"/>
      <c r="S414" s="263"/>
    </row>
    <row r="415" ht="15.75" customHeight="1">
      <c r="O415" s="263"/>
      <c r="P415" s="263"/>
      <c r="Q415" s="263"/>
      <c r="R415" s="263"/>
      <c r="S415" s="263"/>
    </row>
    <row r="416" ht="15.75" customHeight="1">
      <c r="O416" s="263"/>
      <c r="P416" s="263"/>
      <c r="Q416" s="263"/>
      <c r="R416" s="263"/>
      <c r="S416" s="263"/>
    </row>
    <row r="417" ht="15.75" customHeight="1">
      <c r="O417" s="263"/>
      <c r="P417" s="263"/>
      <c r="Q417" s="263"/>
      <c r="R417" s="263"/>
      <c r="S417" s="263"/>
    </row>
    <row r="418" ht="15.75" customHeight="1">
      <c r="O418" s="263"/>
      <c r="P418" s="263"/>
      <c r="Q418" s="263"/>
      <c r="R418" s="263"/>
      <c r="S418" s="263"/>
    </row>
    <row r="419" ht="15.75" customHeight="1">
      <c r="O419" s="263"/>
      <c r="P419" s="263"/>
      <c r="Q419" s="263"/>
      <c r="R419" s="263"/>
      <c r="S419" s="263"/>
    </row>
    <row r="420" ht="15.75" customHeight="1">
      <c r="O420" s="263"/>
      <c r="P420" s="263"/>
      <c r="Q420" s="263"/>
      <c r="R420" s="263"/>
      <c r="S420" s="263"/>
    </row>
    <row r="421" ht="15.75" customHeight="1">
      <c r="O421" s="263"/>
      <c r="P421" s="263"/>
      <c r="Q421" s="263"/>
      <c r="R421" s="263"/>
      <c r="S421" s="263"/>
    </row>
    <row r="422" ht="15.75" customHeight="1">
      <c r="O422" s="263"/>
      <c r="P422" s="263"/>
      <c r="Q422" s="263"/>
      <c r="R422" s="263"/>
      <c r="S422" s="263"/>
    </row>
    <row r="423" ht="15.75" customHeight="1">
      <c r="O423" s="263"/>
      <c r="P423" s="263"/>
      <c r="Q423" s="263"/>
      <c r="R423" s="263"/>
      <c r="S423" s="263"/>
    </row>
    <row r="424" ht="15.75" customHeight="1">
      <c r="O424" s="263"/>
      <c r="P424" s="263"/>
      <c r="Q424" s="263"/>
      <c r="R424" s="263"/>
      <c r="S424" s="263"/>
    </row>
    <row r="425" ht="15.75" customHeight="1">
      <c r="O425" s="263"/>
      <c r="P425" s="263"/>
      <c r="Q425" s="263"/>
      <c r="R425" s="263"/>
      <c r="S425" s="263"/>
    </row>
    <row r="426" ht="15.75" customHeight="1">
      <c r="O426" s="263"/>
      <c r="P426" s="263"/>
      <c r="Q426" s="263"/>
      <c r="R426" s="263"/>
      <c r="S426" s="263"/>
    </row>
    <row r="427" ht="15.75" customHeight="1">
      <c r="O427" s="263"/>
      <c r="P427" s="263"/>
      <c r="Q427" s="263"/>
      <c r="R427" s="263"/>
      <c r="S427" s="263"/>
    </row>
    <row r="428" ht="15.75" customHeight="1">
      <c r="O428" s="263"/>
      <c r="P428" s="263"/>
      <c r="Q428" s="263"/>
      <c r="R428" s="263"/>
      <c r="S428" s="263"/>
    </row>
    <row r="429" ht="15.75" customHeight="1">
      <c r="O429" s="263"/>
      <c r="P429" s="263"/>
      <c r="Q429" s="263"/>
      <c r="R429" s="263"/>
      <c r="S429" s="263"/>
    </row>
    <row r="430" ht="15.75" customHeight="1">
      <c r="O430" s="263"/>
      <c r="P430" s="263"/>
      <c r="Q430" s="263"/>
      <c r="R430" s="263"/>
      <c r="S430" s="263"/>
    </row>
    <row r="431" ht="15.75" customHeight="1">
      <c r="O431" s="263"/>
      <c r="P431" s="263"/>
      <c r="Q431" s="263"/>
      <c r="R431" s="263"/>
      <c r="S431" s="263"/>
    </row>
    <row r="432" ht="15.75" customHeight="1">
      <c r="O432" s="263"/>
      <c r="P432" s="263"/>
      <c r="Q432" s="263"/>
      <c r="R432" s="263"/>
      <c r="S432" s="263"/>
    </row>
    <row r="433" ht="15.75" customHeight="1">
      <c r="O433" s="263"/>
      <c r="P433" s="263"/>
      <c r="Q433" s="263"/>
      <c r="R433" s="263"/>
      <c r="S433" s="263"/>
    </row>
    <row r="434" ht="15.75" customHeight="1">
      <c r="O434" s="263"/>
      <c r="P434" s="263"/>
      <c r="Q434" s="263"/>
      <c r="R434" s="263"/>
      <c r="S434" s="263"/>
    </row>
    <row r="435" ht="15.75" customHeight="1">
      <c r="O435" s="263"/>
      <c r="P435" s="263"/>
      <c r="Q435" s="263"/>
      <c r="R435" s="263"/>
      <c r="S435" s="263"/>
    </row>
    <row r="436" ht="15.75" customHeight="1">
      <c r="O436" s="263"/>
      <c r="P436" s="263"/>
      <c r="Q436" s="263"/>
      <c r="R436" s="263"/>
      <c r="S436" s="263"/>
    </row>
    <row r="437" ht="15.75" customHeight="1">
      <c r="O437" s="263"/>
      <c r="P437" s="263"/>
      <c r="Q437" s="263"/>
      <c r="R437" s="263"/>
      <c r="S437" s="263"/>
    </row>
    <row r="438" ht="15.75" customHeight="1">
      <c r="O438" s="263"/>
      <c r="P438" s="263"/>
      <c r="Q438" s="263"/>
      <c r="R438" s="263"/>
      <c r="S438" s="263"/>
    </row>
    <row r="439" ht="15.75" customHeight="1">
      <c r="O439" s="263"/>
      <c r="P439" s="263"/>
      <c r="Q439" s="263"/>
      <c r="R439" s="263"/>
      <c r="S439" s="263"/>
    </row>
    <row r="440" ht="15.75" customHeight="1">
      <c r="O440" s="263"/>
      <c r="P440" s="263"/>
      <c r="Q440" s="263"/>
      <c r="R440" s="263"/>
      <c r="S440" s="263"/>
    </row>
    <row r="441" ht="15.75" customHeight="1">
      <c r="O441" s="263"/>
      <c r="P441" s="263"/>
      <c r="Q441" s="263"/>
      <c r="R441" s="263"/>
      <c r="S441" s="263"/>
    </row>
    <row r="442" ht="15.75" customHeight="1">
      <c r="O442" s="263"/>
      <c r="P442" s="263"/>
      <c r="Q442" s="263"/>
      <c r="R442" s="263"/>
      <c r="S442" s="263"/>
    </row>
    <row r="443" ht="15.75" customHeight="1">
      <c r="O443" s="263"/>
      <c r="P443" s="263"/>
      <c r="Q443" s="263"/>
      <c r="R443" s="263"/>
      <c r="S443" s="263"/>
    </row>
    <row r="444" ht="15.75" customHeight="1">
      <c r="O444" s="263"/>
      <c r="P444" s="263"/>
      <c r="Q444" s="263"/>
      <c r="R444" s="263"/>
      <c r="S444" s="263"/>
    </row>
    <row r="445" ht="15.75" customHeight="1">
      <c r="O445" s="263"/>
      <c r="P445" s="263"/>
      <c r="Q445" s="263"/>
      <c r="R445" s="263"/>
      <c r="S445" s="263"/>
    </row>
    <row r="446" ht="15.75" customHeight="1">
      <c r="O446" s="263"/>
      <c r="P446" s="263"/>
      <c r="Q446" s="263"/>
      <c r="R446" s="263"/>
      <c r="S446" s="263"/>
    </row>
    <row r="447" ht="15.75" customHeight="1">
      <c r="O447" s="263"/>
      <c r="P447" s="263"/>
      <c r="Q447" s="263"/>
      <c r="R447" s="263"/>
      <c r="S447" s="263"/>
    </row>
    <row r="448" ht="15.75" customHeight="1">
      <c r="O448" s="263"/>
      <c r="P448" s="263"/>
      <c r="Q448" s="263"/>
      <c r="R448" s="263"/>
      <c r="S448" s="263"/>
    </row>
    <row r="449" ht="15.75" customHeight="1">
      <c r="O449" s="263"/>
      <c r="P449" s="263"/>
      <c r="Q449" s="263"/>
      <c r="R449" s="263"/>
      <c r="S449" s="263"/>
    </row>
    <row r="450" ht="15.75" customHeight="1">
      <c r="O450" s="263"/>
      <c r="P450" s="263"/>
      <c r="Q450" s="263"/>
      <c r="R450" s="263"/>
      <c r="S450" s="263"/>
    </row>
    <row r="451" ht="15.75" customHeight="1">
      <c r="O451" s="263"/>
      <c r="P451" s="263"/>
      <c r="Q451" s="263"/>
      <c r="R451" s="263"/>
      <c r="S451" s="263"/>
    </row>
    <row r="452" ht="15.75" customHeight="1">
      <c r="O452" s="263"/>
      <c r="P452" s="263"/>
      <c r="Q452" s="263"/>
      <c r="R452" s="263"/>
      <c r="S452" s="263"/>
    </row>
    <row r="453" ht="15.75" customHeight="1">
      <c r="O453" s="263"/>
      <c r="P453" s="263"/>
      <c r="Q453" s="263"/>
      <c r="R453" s="263"/>
      <c r="S453" s="263"/>
    </row>
    <row r="454" ht="15.75" customHeight="1">
      <c r="O454" s="263"/>
      <c r="P454" s="263"/>
      <c r="Q454" s="263"/>
      <c r="R454" s="263"/>
      <c r="S454" s="263"/>
    </row>
    <row r="455" ht="15.75" customHeight="1">
      <c r="O455" s="263"/>
      <c r="P455" s="263"/>
      <c r="Q455" s="263"/>
      <c r="R455" s="263"/>
      <c r="S455" s="263"/>
    </row>
    <row r="456" ht="15.75" customHeight="1">
      <c r="O456" s="263"/>
      <c r="P456" s="263"/>
      <c r="Q456" s="263"/>
      <c r="R456" s="263"/>
      <c r="S456" s="263"/>
    </row>
    <row r="457" ht="15.75" customHeight="1">
      <c r="O457" s="263"/>
      <c r="P457" s="263"/>
      <c r="Q457" s="263"/>
      <c r="R457" s="263"/>
      <c r="S457" s="263"/>
    </row>
    <row r="458" ht="15.75" customHeight="1">
      <c r="O458" s="263"/>
      <c r="P458" s="263"/>
      <c r="Q458" s="263"/>
      <c r="R458" s="263"/>
      <c r="S458" s="263"/>
    </row>
    <row r="459" ht="15.75" customHeight="1">
      <c r="O459" s="263"/>
      <c r="P459" s="263"/>
      <c r="Q459" s="263"/>
      <c r="R459" s="263"/>
      <c r="S459" s="263"/>
    </row>
    <row r="460" ht="15.75" customHeight="1">
      <c r="O460" s="263"/>
      <c r="P460" s="263"/>
      <c r="Q460" s="263"/>
      <c r="R460" s="263"/>
      <c r="S460" s="263"/>
    </row>
    <row r="461" ht="15.75" customHeight="1">
      <c r="O461" s="263"/>
      <c r="P461" s="263"/>
      <c r="Q461" s="263"/>
      <c r="R461" s="263"/>
      <c r="S461" s="263"/>
    </row>
    <row r="462" ht="15.75" customHeight="1">
      <c r="O462" s="263"/>
      <c r="P462" s="263"/>
      <c r="Q462" s="263"/>
      <c r="R462" s="263"/>
      <c r="S462" s="263"/>
    </row>
    <row r="463" ht="15.75" customHeight="1">
      <c r="O463" s="263"/>
      <c r="P463" s="263"/>
      <c r="Q463" s="263"/>
      <c r="R463" s="263"/>
      <c r="S463" s="263"/>
    </row>
    <row r="464" ht="15.75" customHeight="1">
      <c r="O464" s="263"/>
      <c r="P464" s="263"/>
      <c r="Q464" s="263"/>
      <c r="R464" s="263"/>
      <c r="S464" s="263"/>
    </row>
    <row r="465" ht="15.75" customHeight="1">
      <c r="O465" s="263"/>
      <c r="P465" s="263"/>
      <c r="Q465" s="263"/>
      <c r="R465" s="263"/>
      <c r="S465" s="263"/>
    </row>
    <row r="466" ht="15.75" customHeight="1">
      <c r="O466" s="263"/>
      <c r="P466" s="263"/>
      <c r="Q466" s="263"/>
      <c r="R466" s="263"/>
      <c r="S466" s="263"/>
    </row>
    <row r="467" ht="15.75" customHeight="1">
      <c r="O467" s="263"/>
      <c r="P467" s="263"/>
      <c r="Q467" s="263"/>
      <c r="R467" s="263"/>
      <c r="S467" s="263"/>
    </row>
    <row r="468" ht="15.75" customHeight="1">
      <c r="O468" s="263"/>
      <c r="P468" s="263"/>
      <c r="Q468" s="263"/>
      <c r="R468" s="263"/>
      <c r="S468" s="263"/>
    </row>
    <row r="469" ht="15.75" customHeight="1">
      <c r="O469" s="263"/>
      <c r="P469" s="263"/>
      <c r="Q469" s="263"/>
      <c r="R469" s="263"/>
      <c r="S469" s="263"/>
    </row>
    <row r="470" ht="15.75" customHeight="1">
      <c r="O470" s="263"/>
      <c r="P470" s="263"/>
      <c r="Q470" s="263"/>
      <c r="R470" s="263"/>
      <c r="S470" s="263"/>
    </row>
    <row r="471" ht="15.75" customHeight="1">
      <c r="O471" s="263"/>
      <c r="P471" s="263"/>
      <c r="Q471" s="263"/>
      <c r="R471" s="263"/>
      <c r="S471" s="263"/>
    </row>
    <row r="472" ht="15.75" customHeight="1">
      <c r="O472" s="263"/>
      <c r="P472" s="263"/>
      <c r="Q472" s="263"/>
      <c r="R472" s="263"/>
      <c r="S472" s="263"/>
    </row>
    <row r="473" ht="15.75" customHeight="1">
      <c r="O473" s="263"/>
      <c r="P473" s="263"/>
      <c r="Q473" s="263"/>
      <c r="R473" s="263"/>
      <c r="S473" s="263"/>
    </row>
    <row r="474" ht="15.75" customHeight="1">
      <c r="O474" s="263"/>
      <c r="P474" s="263"/>
      <c r="Q474" s="263"/>
      <c r="R474" s="263"/>
      <c r="S474" s="263"/>
    </row>
    <row r="475" ht="15.75" customHeight="1">
      <c r="O475" s="263"/>
      <c r="P475" s="263"/>
      <c r="Q475" s="263"/>
      <c r="R475" s="263"/>
      <c r="S475" s="263"/>
    </row>
    <row r="476" ht="15.75" customHeight="1">
      <c r="O476" s="263"/>
      <c r="P476" s="263"/>
      <c r="Q476" s="263"/>
      <c r="R476" s="263"/>
      <c r="S476" s="263"/>
    </row>
    <row r="477" ht="15.75" customHeight="1">
      <c r="O477" s="263"/>
      <c r="P477" s="263"/>
      <c r="Q477" s="263"/>
      <c r="R477" s="263"/>
      <c r="S477" s="263"/>
    </row>
    <row r="478" ht="15.75" customHeight="1">
      <c r="O478" s="263"/>
      <c r="P478" s="263"/>
      <c r="Q478" s="263"/>
      <c r="R478" s="263"/>
      <c r="S478" s="263"/>
    </row>
    <row r="479" ht="15.75" customHeight="1">
      <c r="O479" s="263"/>
      <c r="P479" s="263"/>
      <c r="Q479" s="263"/>
      <c r="R479" s="263"/>
      <c r="S479" s="263"/>
    </row>
    <row r="480" ht="15.75" customHeight="1">
      <c r="O480" s="263"/>
      <c r="P480" s="263"/>
      <c r="Q480" s="263"/>
      <c r="R480" s="263"/>
      <c r="S480" s="263"/>
    </row>
    <row r="481" ht="15.75" customHeight="1">
      <c r="O481" s="263"/>
      <c r="P481" s="263"/>
      <c r="Q481" s="263"/>
      <c r="R481" s="263"/>
      <c r="S481" s="263"/>
    </row>
    <row r="482" ht="15.75" customHeight="1">
      <c r="O482" s="263"/>
      <c r="P482" s="263"/>
      <c r="Q482" s="263"/>
      <c r="R482" s="263"/>
      <c r="S482" s="263"/>
    </row>
    <row r="483" ht="15.75" customHeight="1">
      <c r="O483" s="263"/>
      <c r="P483" s="263"/>
      <c r="Q483" s="263"/>
      <c r="R483" s="263"/>
      <c r="S483" s="263"/>
    </row>
    <row r="484" ht="15.75" customHeight="1">
      <c r="O484" s="263"/>
      <c r="P484" s="263"/>
      <c r="Q484" s="263"/>
      <c r="R484" s="263"/>
      <c r="S484" s="263"/>
    </row>
    <row r="485" ht="15.75" customHeight="1">
      <c r="O485" s="263"/>
      <c r="P485" s="263"/>
      <c r="Q485" s="263"/>
      <c r="R485" s="263"/>
      <c r="S485" s="263"/>
    </row>
    <row r="486" ht="15.75" customHeight="1">
      <c r="O486" s="263"/>
      <c r="P486" s="263"/>
      <c r="Q486" s="263"/>
      <c r="R486" s="263"/>
      <c r="S486" s="263"/>
    </row>
    <row r="487" ht="15.75" customHeight="1">
      <c r="O487" s="263"/>
      <c r="P487" s="263"/>
      <c r="Q487" s="263"/>
      <c r="R487" s="263"/>
      <c r="S487" s="263"/>
    </row>
    <row r="488" ht="15.75" customHeight="1">
      <c r="O488" s="263"/>
      <c r="P488" s="263"/>
      <c r="Q488" s="263"/>
      <c r="R488" s="263"/>
      <c r="S488" s="263"/>
    </row>
    <row r="489" ht="15.75" customHeight="1">
      <c r="O489" s="263"/>
      <c r="P489" s="263"/>
      <c r="Q489" s="263"/>
      <c r="R489" s="263"/>
      <c r="S489" s="263"/>
    </row>
    <row r="490" ht="15.75" customHeight="1">
      <c r="O490" s="263"/>
      <c r="P490" s="263"/>
      <c r="Q490" s="263"/>
      <c r="R490" s="263"/>
      <c r="S490" s="263"/>
    </row>
    <row r="491" ht="15.75" customHeight="1">
      <c r="O491" s="263"/>
      <c r="P491" s="263"/>
      <c r="Q491" s="263"/>
      <c r="R491" s="263"/>
      <c r="S491" s="263"/>
    </row>
    <row r="492" ht="15.75" customHeight="1">
      <c r="O492" s="263"/>
      <c r="P492" s="263"/>
      <c r="Q492" s="263"/>
      <c r="R492" s="263"/>
      <c r="S492" s="263"/>
    </row>
    <row r="493" ht="15.75" customHeight="1">
      <c r="O493" s="263"/>
      <c r="P493" s="263"/>
      <c r="Q493" s="263"/>
      <c r="R493" s="263"/>
      <c r="S493" s="263"/>
    </row>
    <row r="494" ht="15.75" customHeight="1">
      <c r="O494" s="263"/>
      <c r="P494" s="263"/>
      <c r="Q494" s="263"/>
      <c r="R494" s="263"/>
      <c r="S494" s="263"/>
    </row>
    <row r="495" ht="15.75" customHeight="1">
      <c r="O495" s="263"/>
      <c r="P495" s="263"/>
      <c r="Q495" s="263"/>
      <c r="R495" s="263"/>
      <c r="S495" s="263"/>
    </row>
    <row r="496" ht="15.75" customHeight="1">
      <c r="O496" s="263"/>
      <c r="P496" s="263"/>
      <c r="Q496" s="263"/>
      <c r="R496" s="263"/>
      <c r="S496" s="263"/>
    </row>
    <row r="497" ht="15.75" customHeight="1">
      <c r="O497" s="263"/>
      <c r="P497" s="263"/>
      <c r="Q497" s="263"/>
      <c r="R497" s="263"/>
      <c r="S497" s="263"/>
    </row>
    <row r="498" ht="15.75" customHeight="1">
      <c r="O498" s="263"/>
      <c r="P498" s="263"/>
      <c r="Q498" s="263"/>
      <c r="R498" s="263"/>
      <c r="S498" s="263"/>
    </row>
    <row r="499" ht="15.75" customHeight="1">
      <c r="O499" s="263"/>
      <c r="P499" s="263"/>
      <c r="Q499" s="263"/>
      <c r="R499" s="263"/>
      <c r="S499" s="263"/>
    </row>
    <row r="500" ht="15.75" customHeight="1">
      <c r="O500" s="263"/>
      <c r="P500" s="263"/>
      <c r="Q500" s="263"/>
      <c r="R500" s="263"/>
      <c r="S500" s="263"/>
    </row>
    <row r="501" ht="15.75" customHeight="1">
      <c r="O501" s="263"/>
      <c r="P501" s="263"/>
      <c r="Q501" s="263"/>
      <c r="R501" s="263"/>
      <c r="S501" s="263"/>
    </row>
    <row r="502" ht="15.75" customHeight="1">
      <c r="O502" s="263"/>
      <c r="P502" s="263"/>
      <c r="Q502" s="263"/>
      <c r="R502" s="263"/>
      <c r="S502" s="263"/>
    </row>
    <row r="503" ht="15.75" customHeight="1">
      <c r="O503" s="263"/>
      <c r="P503" s="263"/>
      <c r="Q503" s="263"/>
      <c r="R503" s="263"/>
      <c r="S503" s="263"/>
    </row>
    <row r="504" ht="15.75" customHeight="1">
      <c r="O504" s="263"/>
      <c r="P504" s="263"/>
      <c r="Q504" s="263"/>
      <c r="R504" s="263"/>
      <c r="S504" s="263"/>
    </row>
    <row r="505" ht="15.75" customHeight="1">
      <c r="O505" s="263"/>
      <c r="P505" s="263"/>
      <c r="Q505" s="263"/>
      <c r="R505" s="263"/>
      <c r="S505" s="263"/>
    </row>
    <row r="506" ht="15.75" customHeight="1">
      <c r="O506" s="263"/>
      <c r="P506" s="263"/>
      <c r="Q506" s="263"/>
      <c r="R506" s="263"/>
      <c r="S506" s="263"/>
    </row>
    <row r="507" ht="15.75" customHeight="1">
      <c r="O507" s="263"/>
      <c r="P507" s="263"/>
      <c r="Q507" s="263"/>
      <c r="R507" s="263"/>
      <c r="S507" s="263"/>
    </row>
    <row r="508" ht="15.75" customHeight="1">
      <c r="O508" s="263"/>
      <c r="P508" s="263"/>
      <c r="Q508" s="263"/>
      <c r="R508" s="263"/>
      <c r="S508" s="263"/>
    </row>
    <row r="509" ht="15.75" customHeight="1">
      <c r="O509" s="263"/>
      <c r="P509" s="263"/>
      <c r="Q509" s="263"/>
      <c r="R509" s="263"/>
      <c r="S509" s="263"/>
    </row>
    <row r="510" ht="15.75" customHeight="1">
      <c r="O510" s="263"/>
      <c r="P510" s="263"/>
      <c r="Q510" s="263"/>
      <c r="R510" s="263"/>
      <c r="S510" s="263"/>
    </row>
    <row r="511" ht="15.75" customHeight="1">
      <c r="O511" s="263"/>
      <c r="P511" s="263"/>
      <c r="Q511" s="263"/>
      <c r="R511" s="263"/>
      <c r="S511" s="263"/>
    </row>
    <row r="512" ht="15.75" customHeight="1">
      <c r="O512" s="263"/>
      <c r="P512" s="263"/>
      <c r="Q512" s="263"/>
      <c r="R512" s="263"/>
      <c r="S512" s="263"/>
    </row>
    <row r="513" ht="15.75" customHeight="1">
      <c r="O513" s="263"/>
      <c r="P513" s="263"/>
      <c r="Q513" s="263"/>
      <c r="R513" s="263"/>
      <c r="S513" s="263"/>
    </row>
    <row r="514" ht="15.75" customHeight="1">
      <c r="O514" s="263"/>
      <c r="P514" s="263"/>
      <c r="Q514" s="263"/>
      <c r="R514" s="263"/>
      <c r="S514" s="263"/>
    </row>
    <row r="515" ht="15.75" customHeight="1">
      <c r="O515" s="263"/>
      <c r="P515" s="263"/>
      <c r="Q515" s="263"/>
      <c r="R515" s="263"/>
      <c r="S515" s="263"/>
    </row>
    <row r="516" ht="15.75" customHeight="1">
      <c r="O516" s="263"/>
      <c r="P516" s="263"/>
      <c r="Q516" s="263"/>
      <c r="R516" s="263"/>
      <c r="S516" s="263"/>
    </row>
    <row r="517" ht="15.75" customHeight="1">
      <c r="O517" s="263"/>
      <c r="P517" s="263"/>
      <c r="Q517" s="263"/>
      <c r="R517" s="263"/>
      <c r="S517" s="263"/>
    </row>
    <row r="518" ht="15.75" customHeight="1">
      <c r="O518" s="263"/>
      <c r="P518" s="263"/>
      <c r="Q518" s="263"/>
      <c r="R518" s="263"/>
      <c r="S518" s="263"/>
    </row>
    <row r="519" ht="15.75" customHeight="1">
      <c r="O519" s="263"/>
      <c r="P519" s="263"/>
      <c r="Q519" s="263"/>
      <c r="R519" s="263"/>
      <c r="S519" s="263"/>
    </row>
    <row r="520" ht="15.75" customHeight="1">
      <c r="O520" s="263"/>
      <c r="P520" s="263"/>
      <c r="Q520" s="263"/>
      <c r="R520" s="263"/>
      <c r="S520" s="263"/>
    </row>
    <row r="521" ht="15.75" customHeight="1">
      <c r="O521" s="263"/>
      <c r="P521" s="263"/>
      <c r="Q521" s="263"/>
      <c r="R521" s="263"/>
      <c r="S521" s="263"/>
    </row>
    <row r="522" ht="15.75" customHeight="1">
      <c r="O522" s="263"/>
      <c r="P522" s="263"/>
      <c r="Q522" s="263"/>
      <c r="R522" s="263"/>
      <c r="S522" s="263"/>
    </row>
    <row r="523" ht="15.75" customHeight="1">
      <c r="O523" s="263"/>
      <c r="P523" s="263"/>
      <c r="Q523" s="263"/>
      <c r="R523" s="263"/>
      <c r="S523" s="263"/>
    </row>
    <row r="524" ht="15.75" customHeight="1">
      <c r="O524" s="263"/>
      <c r="P524" s="263"/>
      <c r="Q524" s="263"/>
      <c r="R524" s="263"/>
      <c r="S524" s="263"/>
    </row>
    <row r="525" ht="15.75" customHeight="1">
      <c r="O525" s="263"/>
      <c r="P525" s="263"/>
      <c r="Q525" s="263"/>
      <c r="R525" s="263"/>
      <c r="S525" s="263"/>
    </row>
    <row r="526" ht="15.75" customHeight="1">
      <c r="O526" s="263"/>
      <c r="P526" s="263"/>
      <c r="Q526" s="263"/>
      <c r="R526" s="263"/>
      <c r="S526" s="263"/>
    </row>
    <row r="527" ht="15.75" customHeight="1">
      <c r="O527" s="263"/>
      <c r="P527" s="263"/>
      <c r="Q527" s="263"/>
      <c r="R527" s="263"/>
      <c r="S527" s="263"/>
    </row>
    <row r="528" ht="15.75" customHeight="1">
      <c r="O528" s="263"/>
      <c r="P528" s="263"/>
      <c r="Q528" s="263"/>
      <c r="R528" s="263"/>
      <c r="S528" s="263"/>
    </row>
    <row r="529" ht="15.75" customHeight="1">
      <c r="O529" s="263"/>
      <c r="P529" s="263"/>
      <c r="Q529" s="263"/>
      <c r="R529" s="263"/>
      <c r="S529" s="263"/>
    </row>
    <row r="530" ht="15.75" customHeight="1">
      <c r="O530" s="263"/>
      <c r="P530" s="263"/>
      <c r="Q530" s="263"/>
      <c r="R530" s="263"/>
      <c r="S530" s="263"/>
    </row>
    <row r="531" ht="15.75" customHeight="1">
      <c r="O531" s="263"/>
      <c r="P531" s="263"/>
      <c r="Q531" s="263"/>
      <c r="R531" s="263"/>
      <c r="S531" s="263"/>
    </row>
    <row r="532" ht="15.75" customHeight="1">
      <c r="O532" s="263"/>
      <c r="P532" s="263"/>
      <c r="Q532" s="263"/>
      <c r="R532" s="263"/>
      <c r="S532" s="263"/>
    </row>
    <row r="533" ht="15.75" customHeight="1">
      <c r="O533" s="263"/>
      <c r="P533" s="263"/>
      <c r="Q533" s="263"/>
      <c r="R533" s="263"/>
      <c r="S533" s="263"/>
    </row>
    <row r="534" ht="15.75" customHeight="1">
      <c r="O534" s="263"/>
      <c r="P534" s="263"/>
      <c r="Q534" s="263"/>
      <c r="R534" s="263"/>
      <c r="S534" s="263"/>
    </row>
    <row r="535" ht="15.75" customHeight="1">
      <c r="O535" s="263"/>
      <c r="P535" s="263"/>
      <c r="Q535" s="263"/>
      <c r="R535" s="263"/>
      <c r="S535" s="263"/>
    </row>
    <row r="536" ht="15.75" customHeight="1">
      <c r="O536" s="263"/>
      <c r="P536" s="263"/>
      <c r="Q536" s="263"/>
      <c r="R536" s="263"/>
      <c r="S536" s="263"/>
    </row>
    <row r="537" ht="15.75" customHeight="1">
      <c r="O537" s="263"/>
      <c r="P537" s="263"/>
      <c r="Q537" s="263"/>
      <c r="R537" s="263"/>
      <c r="S537" s="263"/>
    </row>
    <row r="538" ht="15.75" customHeight="1">
      <c r="O538" s="263"/>
      <c r="P538" s="263"/>
      <c r="Q538" s="263"/>
      <c r="R538" s="263"/>
      <c r="S538" s="263"/>
    </row>
    <row r="539" ht="15.75" customHeight="1">
      <c r="O539" s="263"/>
      <c r="P539" s="263"/>
      <c r="Q539" s="263"/>
      <c r="R539" s="263"/>
      <c r="S539" s="263"/>
    </row>
    <row r="540" ht="15.75" customHeight="1">
      <c r="O540" s="263"/>
      <c r="P540" s="263"/>
      <c r="Q540" s="263"/>
      <c r="R540" s="263"/>
      <c r="S540" s="263"/>
    </row>
    <row r="541" ht="15.75" customHeight="1">
      <c r="O541" s="263"/>
      <c r="P541" s="263"/>
      <c r="Q541" s="263"/>
      <c r="R541" s="263"/>
      <c r="S541" s="263"/>
    </row>
    <row r="542" ht="15.75" customHeight="1">
      <c r="O542" s="263"/>
      <c r="P542" s="263"/>
      <c r="Q542" s="263"/>
      <c r="R542" s="263"/>
      <c r="S542" s="263"/>
    </row>
    <row r="543" ht="15.75" customHeight="1">
      <c r="O543" s="263"/>
      <c r="P543" s="263"/>
      <c r="Q543" s="263"/>
      <c r="R543" s="263"/>
      <c r="S543" s="263"/>
    </row>
    <row r="544" ht="15.75" customHeight="1">
      <c r="O544" s="263"/>
      <c r="P544" s="263"/>
      <c r="Q544" s="263"/>
      <c r="R544" s="263"/>
      <c r="S544" s="263"/>
    </row>
    <row r="545" ht="15.75" customHeight="1">
      <c r="O545" s="263"/>
      <c r="P545" s="263"/>
      <c r="Q545" s="263"/>
      <c r="R545" s="263"/>
      <c r="S545" s="263"/>
    </row>
    <row r="546" ht="15.75" customHeight="1">
      <c r="O546" s="263"/>
      <c r="P546" s="263"/>
      <c r="Q546" s="263"/>
      <c r="R546" s="263"/>
      <c r="S546" s="263"/>
    </row>
    <row r="547" ht="15.75" customHeight="1">
      <c r="O547" s="263"/>
      <c r="P547" s="263"/>
      <c r="Q547" s="263"/>
      <c r="R547" s="263"/>
      <c r="S547" s="263"/>
    </row>
    <row r="548" ht="15.75" customHeight="1">
      <c r="O548" s="263"/>
      <c r="P548" s="263"/>
      <c r="Q548" s="263"/>
      <c r="R548" s="263"/>
      <c r="S548" s="263"/>
    </row>
    <row r="549" ht="15.75" customHeight="1">
      <c r="O549" s="263"/>
      <c r="P549" s="263"/>
      <c r="Q549" s="263"/>
      <c r="R549" s="263"/>
      <c r="S549" s="263"/>
    </row>
    <row r="550" ht="15.75" customHeight="1">
      <c r="O550" s="263"/>
      <c r="P550" s="263"/>
      <c r="Q550" s="263"/>
      <c r="R550" s="263"/>
      <c r="S550" s="263"/>
    </row>
    <row r="551" ht="15.75" customHeight="1">
      <c r="O551" s="263"/>
      <c r="P551" s="263"/>
      <c r="Q551" s="263"/>
      <c r="R551" s="263"/>
      <c r="S551" s="263"/>
    </row>
    <row r="552" ht="15.75" customHeight="1">
      <c r="O552" s="263"/>
      <c r="P552" s="263"/>
      <c r="Q552" s="263"/>
      <c r="R552" s="263"/>
      <c r="S552" s="263"/>
    </row>
    <row r="553" ht="15.75" customHeight="1">
      <c r="O553" s="263"/>
      <c r="P553" s="263"/>
      <c r="Q553" s="263"/>
      <c r="R553" s="263"/>
      <c r="S553" s="263"/>
    </row>
    <row r="554" ht="15.75" customHeight="1">
      <c r="O554" s="263"/>
      <c r="P554" s="263"/>
      <c r="Q554" s="263"/>
      <c r="R554" s="263"/>
      <c r="S554" s="263"/>
    </row>
    <row r="555" ht="15.75" customHeight="1">
      <c r="O555" s="263"/>
      <c r="P555" s="263"/>
      <c r="Q555" s="263"/>
      <c r="R555" s="263"/>
      <c r="S555" s="263"/>
    </row>
    <row r="556" ht="15.75" customHeight="1">
      <c r="O556" s="263"/>
      <c r="P556" s="263"/>
      <c r="Q556" s="263"/>
      <c r="R556" s="263"/>
      <c r="S556" s="263"/>
    </row>
    <row r="557" ht="15.75" customHeight="1">
      <c r="O557" s="263"/>
      <c r="P557" s="263"/>
      <c r="Q557" s="263"/>
      <c r="R557" s="263"/>
      <c r="S557" s="263"/>
    </row>
    <row r="558" ht="15.75" customHeight="1">
      <c r="O558" s="263"/>
      <c r="P558" s="263"/>
      <c r="Q558" s="263"/>
      <c r="R558" s="263"/>
      <c r="S558" s="263"/>
    </row>
    <row r="559" ht="15.75" customHeight="1">
      <c r="O559" s="263"/>
      <c r="P559" s="263"/>
      <c r="Q559" s="263"/>
      <c r="R559" s="263"/>
      <c r="S559" s="263"/>
    </row>
    <row r="560" ht="15.75" customHeight="1">
      <c r="O560" s="263"/>
      <c r="P560" s="263"/>
      <c r="Q560" s="263"/>
      <c r="R560" s="263"/>
      <c r="S560" s="263"/>
    </row>
    <row r="561" ht="15.75" customHeight="1">
      <c r="O561" s="263"/>
      <c r="P561" s="263"/>
      <c r="Q561" s="263"/>
      <c r="R561" s="263"/>
      <c r="S561" s="263"/>
    </row>
    <row r="562" ht="15.75" customHeight="1">
      <c r="O562" s="263"/>
      <c r="P562" s="263"/>
      <c r="Q562" s="263"/>
      <c r="R562" s="263"/>
      <c r="S562" s="263"/>
    </row>
    <row r="563" ht="15.75" customHeight="1">
      <c r="O563" s="263"/>
      <c r="P563" s="263"/>
      <c r="Q563" s="263"/>
      <c r="R563" s="263"/>
      <c r="S563" s="263"/>
    </row>
    <row r="564" ht="15.75" customHeight="1">
      <c r="O564" s="263"/>
      <c r="P564" s="263"/>
      <c r="Q564" s="263"/>
      <c r="R564" s="263"/>
      <c r="S564" s="263"/>
    </row>
    <row r="565" ht="15.75" customHeight="1">
      <c r="O565" s="263"/>
      <c r="P565" s="263"/>
      <c r="Q565" s="263"/>
      <c r="R565" s="263"/>
      <c r="S565" s="263"/>
    </row>
    <row r="566" ht="15.75" customHeight="1">
      <c r="O566" s="263"/>
      <c r="P566" s="263"/>
      <c r="Q566" s="263"/>
      <c r="R566" s="263"/>
      <c r="S566" s="263"/>
    </row>
    <row r="567" ht="15.75" customHeight="1">
      <c r="O567" s="263"/>
      <c r="P567" s="263"/>
      <c r="Q567" s="263"/>
      <c r="R567" s="263"/>
      <c r="S567" s="263"/>
    </row>
    <row r="568" ht="15.75" customHeight="1">
      <c r="O568" s="263"/>
      <c r="P568" s="263"/>
      <c r="Q568" s="263"/>
      <c r="R568" s="263"/>
      <c r="S568" s="263"/>
    </row>
    <row r="569" ht="15.75" customHeight="1">
      <c r="O569" s="263"/>
      <c r="P569" s="263"/>
      <c r="Q569" s="263"/>
      <c r="R569" s="263"/>
      <c r="S569" s="263"/>
    </row>
    <row r="570" ht="15.75" customHeight="1">
      <c r="O570" s="263"/>
      <c r="P570" s="263"/>
      <c r="Q570" s="263"/>
      <c r="R570" s="263"/>
      <c r="S570" s="263"/>
    </row>
    <row r="571" ht="15.75" customHeight="1">
      <c r="O571" s="263"/>
      <c r="P571" s="263"/>
      <c r="Q571" s="263"/>
      <c r="R571" s="263"/>
      <c r="S571" s="263"/>
    </row>
    <row r="572" ht="15.75" customHeight="1">
      <c r="O572" s="263"/>
      <c r="P572" s="263"/>
      <c r="Q572" s="263"/>
      <c r="R572" s="263"/>
      <c r="S572" s="263"/>
    </row>
    <row r="573" ht="15.75" customHeight="1">
      <c r="O573" s="263"/>
      <c r="P573" s="263"/>
      <c r="Q573" s="263"/>
      <c r="R573" s="263"/>
      <c r="S573" s="263"/>
    </row>
    <row r="574" ht="15.75" customHeight="1">
      <c r="O574" s="263"/>
      <c r="P574" s="263"/>
      <c r="Q574" s="263"/>
      <c r="R574" s="263"/>
      <c r="S574" s="263"/>
    </row>
    <row r="575" ht="15.75" customHeight="1">
      <c r="O575" s="263"/>
      <c r="P575" s="263"/>
      <c r="Q575" s="263"/>
      <c r="R575" s="263"/>
      <c r="S575" s="263"/>
    </row>
    <row r="576" ht="15.75" customHeight="1">
      <c r="O576" s="263"/>
      <c r="P576" s="263"/>
      <c r="Q576" s="263"/>
      <c r="R576" s="263"/>
      <c r="S576" s="263"/>
    </row>
    <row r="577" ht="15.75" customHeight="1">
      <c r="O577" s="263"/>
      <c r="P577" s="263"/>
      <c r="Q577" s="263"/>
      <c r="R577" s="263"/>
      <c r="S577" s="263"/>
    </row>
    <row r="578" ht="15.75" customHeight="1">
      <c r="O578" s="263"/>
      <c r="P578" s="263"/>
      <c r="Q578" s="263"/>
      <c r="R578" s="263"/>
      <c r="S578" s="263"/>
    </row>
    <row r="579" ht="15.75" customHeight="1">
      <c r="O579" s="263"/>
      <c r="P579" s="263"/>
      <c r="Q579" s="263"/>
      <c r="R579" s="263"/>
      <c r="S579" s="263"/>
    </row>
    <row r="580" ht="15.75" customHeight="1">
      <c r="O580" s="263"/>
      <c r="P580" s="263"/>
      <c r="Q580" s="263"/>
      <c r="R580" s="263"/>
      <c r="S580" s="263"/>
    </row>
    <row r="581" ht="15.75" customHeight="1">
      <c r="O581" s="263"/>
      <c r="P581" s="263"/>
      <c r="Q581" s="263"/>
      <c r="R581" s="263"/>
      <c r="S581" s="263"/>
    </row>
    <row r="582" ht="15.75" customHeight="1">
      <c r="O582" s="263"/>
      <c r="P582" s="263"/>
      <c r="Q582" s="263"/>
      <c r="R582" s="263"/>
      <c r="S582" s="263"/>
    </row>
    <row r="583" ht="15.75" customHeight="1">
      <c r="O583" s="263"/>
      <c r="P583" s="263"/>
      <c r="Q583" s="263"/>
      <c r="R583" s="263"/>
      <c r="S583" s="263"/>
    </row>
    <row r="584" ht="15.75" customHeight="1">
      <c r="O584" s="263"/>
      <c r="P584" s="263"/>
      <c r="Q584" s="263"/>
      <c r="R584" s="263"/>
      <c r="S584" s="263"/>
    </row>
    <row r="585" ht="15.75" customHeight="1">
      <c r="O585" s="263"/>
      <c r="P585" s="263"/>
      <c r="Q585" s="263"/>
      <c r="R585" s="263"/>
      <c r="S585" s="263"/>
    </row>
    <row r="586" ht="15.75" customHeight="1">
      <c r="O586" s="263"/>
      <c r="P586" s="263"/>
      <c r="Q586" s="263"/>
      <c r="R586" s="263"/>
      <c r="S586" s="263"/>
    </row>
    <row r="587" ht="15.75" customHeight="1">
      <c r="O587" s="263"/>
      <c r="P587" s="263"/>
      <c r="Q587" s="263"/>
      <c r="R587" s="263"/>
      <c r="S587" s="263"/>
    </row>
    <row r="588" ht="15.75" customHeight="1">
      <c r="O588" s="263"/>
      <c r="P588" s="263"/>
      <c r="Q588" s="263"/>
      <c r="R588" s="263"/>
      <c r="S588" s="263"/>
    </row>
    <row r="589" ht="15.75" customHeight="1">
      <c r="O589" s="263"/>
      <c r="P589" s="263"/>
      <c r="Q589" s="263"/>
      <c r="R589" s="263"/>
      <c r="S589" s="263"/>
    </row>
    <row r="590" ht="15.75" customHeight="1">
      <c r="O590" s="263"/>
      <c r="P590" s="263"/>
      <c r="Q590" s="263"/>
      <c r="R590" s="263"/>
      <c r="S590" s="263"/>
    </row>
    <row r="591" ht="15.75" customHeight="1">
      <c r="O591" s="263"/>
      <c r="P591" s="263"/>
      <c r="Q591" s="263"/>
      <c r="R591" s="263"/>
      <c r="S591" s="263"/>
    </row>
    <row r="592" ht="15.75" customHeight="1">
      <c r="O592" s="263"/>
      <c r="P592" s="263"/>
      <c r="Q592" s="263"/>
      <c r="R592" s="263"/>
      <c r="S592" s="263"/>
    </row>
    <row r="593" ht="15.75" customHeight="1">
      <c r="O593" s="263"/>
      <c r="P593" s="263"/>
      <c r="Q593" s="263"/>
      <c r="R593" s="263"/>
      <c r="S593" s="263"/>
    </row>
    <row r="594" ht="15.75" customHeight="1">
      <c r="O594" s="263"/>
      <c r="P594" s="263"/>
      <c r="Q594" s="263"/>
      <c r="R594" s="263"/>
      <c r="S594" s="263"/>
    </row>
    <row r="595" ht="15.75" customHeight="1">
      <c r="O595" s="263"/>
      <c r="P595" s="263"/>
      <c r="Q595" s="263"/>
      <c r="R595" s="263"/>
      <c r="S595" s="263"/>
    </row>
    <row r="596" ht="15.75" customHeight="1">
      <c r="O596" s="263"/>
      <c r="P596" s="263"/>
      <c r="Q596" s="263"/>
      <c r="R596" s="263"/>
      <c r="S596" s="263"/>
    </row>
    <row r="597" ht="15.75" customHeight="1">
      <c r="O597" s="263"/>
      <c r="P597" s="263"/>
      <c r="Q597" s="263"/>
      <c r="R597" s="263"/>
      <c r="S597" s="263"/>
    </row>
    <row r="598" ht="15.75" customHeight="1">
      <c r="O598" s="263"/>
      <c r="P598" s="263"/>
      <c r="Q598" s="263"/>
      <c r="R598" s="263"/>
      <c r="S598" s="263"/>
    </row>
    <row r="599" ht="15.75" customHeight="1">
      <c r="O599" s="263"/>
      <c r="P599" s="263"/>
      <c r="Q599" s="263"/>
      <c r="R599" s="263"/>
      <c r="S599" s="263"/>
    </row>
    <row r="600" ht="15.75" customHeight="1">
      <c r="O600" s="263"/>
      <c r="P600" s="263"/>
      <c r="Q600" s="263"/>
      <c r="R600" s="263"/>
      <c r="S600" s="263"/>
    </row>
    <row r="601" ht="15.75" customHeight="1">
      <c r="O601" s="263"/>
      <c r="P601" s="263"/>
      <c r="Q601" s="263"/>
      <c r="R601" s="263"/>
      <c r="S601" s="263"/>
    </row>
    <row r="602" ht="15.75" customHeight="1">
      <c r="O602" s="263"/>
      <c r="P602" s="263"/>
      <c r="Q602" s="263"/>
      <c r="R602" s="263"/>
      <c r="S602" s="263"/>
    </row>
    <row r="603" ht="15.75" customHeight="1">
      <c r="O603" s="263"/>
      <c r="P603" s="263"/>
      <c r="Q603" s="263"/>
      <c r="R603" s="263"/>
      <c r="S603" s="263"/>
    </row>
    <row r="604" ht="15.75" customHeight="1">
      <c r="O604" s="263"/>
      <c r="P604" s="263"/>
      <c r="Q604" s="263"/>
      <c r="R604" s="263"/>
      <c r="S604" s="263"/>
    </row>
    <row r="605" ht="15.75" customHeight="1">
      <c r="O605" s="263"/>
      <c r="P605" s="263"/>
      <c r="Q605" s="263"/>
      <c r="R605" s="263"/>
      <c r="S605" s="263"/>
    </row>
    <row r="606" ht="15.75" customHeight="1">
      <c r="O606" s="263"/>
      <c r="P606" s="263"/>
      <c r="Q606" s="263"/>
      <c r="R606" s="263"/>
      <c r="S606" s="263"/>
    </row>
    <row r="607" ht="15.75" customHeight="1">
      <c r="O607" s="263"/>
      <c r="P607" s="263"/>
      <c r="Q607" s="263"/>
      <c r="R607" s="263"/>
      <c r="S607" s="263"/>
    </row>
    <row r="608" ht="15.75" customHeight="1">
      <c r="O608" s="263"/>
      <c r="P608" s="263"/>
      <c r="Q608" s="263"/>
      <c r="R608" s="263"/>
      <c r="S608" s="263"/>
    </row>
    <row r="609" ht="15.75" customHeight="1">
      <c r="O609" s="263"/>
      <c r="P609" s="263"/>
      <c r="Q609" s="263"/>
      <c r="R609" s="263"/>
      <c r="S609" s="263"/>
    </row>
    <row r="610" ht="15.75" customHeight="1">
      <c r="O610" s="263"/>
      <c r="P610" s="263"/>
      <c r="Q610" s="263"/>
      <c r="R610" s="263"/>
      <c r="S610" s="263"/>
    </row>
    <row r="611" ht="15.75" customHeight="1">
      <c r="O611" s="263"/>
      <c r="P611" s="263"/>
      <c r="Q611" s="263"/>
      <c r="R611" s="263"/>
      <c r="S611" s="263"/>
    </row>
    <row r="612" ht="15.75" customHeight="1">
      <c r="O612" s="263"/>
      <c r="P612" s="263"/>
      <c r="Q612" s="263"/>
      <c r="R612" s="263"/>
      <c r="S612" s="263"/>
    </row>
    <row r="613" ht="15.75" customHeight="1">
      <c r="O613" s="263"/>
      <c r="P613" s="263"/>
      <c r="Q613" s="263"/>
      <c r="R613" s="263"/>
      <c r="S613" s="263"/>
    </row>
    <row r="614" ht="15.75" customHeight="1">
      <c r="O614" s="263"/>
      <c r="P614" s="263"/>
      <c r="Q614" s="263"/>
      <c r="R614" s="263"/>
      <c r="S614" s="263"/>
    </row>
    <row r="615" ht="15.75" customHeight="1">
      <c r="O615" s="263"/>
      <c r="P615" s="263"/>
      <c r="Q615" s="263"/>
      <c r="R615" s="263"/>
      <c r="S615" s="263"/>
    </row>
    <row r="616" ht="15.75" customHeight="1">
      <c r="O616" s="263"/>
      <c r="P616" s="263"/>
      <c r="Q616" s="263"/>
      <c r="R616" s="263"/>
      <c r="S616" s="263"/>
    </row>
    <row r="617" ht="15.75" customHeight="1">
      <c r="O617" s="263"/>
      <c r="P617" s="263"/>
      <c r="Q617" s="263"/>
      <c r="R617" s="263"/>
      <c r="S617" s="263"/>
    </row>
    <row r="618" ht="15.75" customHeight="1">
      <c r="O618" s="263"/>
      <c r="P618" s="263"/>
      <c r="Q618" s="263"/>
      <c r="R618" s="263"/>
      <c r="S618" s="263"/>
    </row>
    <row r="619" ht="15.75" customHeight="1">
      <c r="O619" s="263"/>
      <c r="P619" s="263"/>
      <c r="Q619" s="263"/>
      <c r="R619" s="263"/>
      <c r="S619" s="263"/>
    </row>
    <row r="620" ht="15.75" customHeight="1">
      <c r="O620" s="263"/>
      <c r="P620" s="263"/>
      <c r="Q620" s="263"/>
      <c r="R620" s="263"/>
      <c r="S620" s="263"/>
    </row>
    <row r="621" ht="15.75" customHeight="1">
      <c r="O621" s="263"/>
      <c r="P621" s="263"/>
      <c r="Q621" s="263"/>
      <c r="R621" s="263"/>
      <c r="S621" s="263"/>
    </row>
    <row r="622" ht="15.75" customHeight="1">
      <c r="O622" s="263"/>
      <c r="P622" s="263"/>
      <c r="Q622" s="263"/>
      <c r="R622" s="263"/>
      <c r="S622" s="263"/>
    </row>
    <row r="623" ht="15.75" customHeight="1">
      <c r="O623" s="263"/>
      <c r="P623" s="263"/>
      <c r="Q623" s="263"/>
      <c r="R623" s="263"/>
      <c r="S623" s="263"/>
    </row>
    <row r="624" ht="15.75" customHeight="1">
      <c r="O624" s="263"/>
      <c r="P624" s="263"/>
      <c r="Q624" s="263"/>
      <c r="R624" s="263"/>
      <c r="S624" s="263"/>
    </row>
    <row r="625" ht="15.75" customHeight="1">
      <c r="O625" s="263"/>
      <c r="P625" s="263"/>
      <c r="Q625" s="263"/>
      <c r="R625" s="263"/>
      <c r="S625" s="263"/>
    </row>
    <row r="626" ht="15.75" customHeight="1">
      <c r="O626" s="263"/>
      <c r="P626" s="263"/>
      <c r="Q626" s="263"/>
      <c r="R626" s="263"/>
      <c r="S626" s="263"/>
    </row>
    <row r="627" ht="15.75" customHeight="1">
      <c r="O627" s="263"/>
      <c r="P627" s="263"/>
      <c r="Q627" s="263"/>
      <c r="R627" s="263"/>
      <c r="S627" s="263"/>
    </row>
    <row r="628" ht="15.75" customHeight="1">
      <c r="O628" s="263"/>
      <c r="P628" s="263"/>
      <c r="Q628" s="263"/>
      <c r="R628" s="263"/>
      <c r="S628" s="263"/>
    </row>
    <row r="629" ht="15.75" customHeight="1">
      <c r="O629" s="263"/>
      <c r="P629" s="263"/>
      <c r="Q629" s="263"/>
      <c r="R629" s="263"/>
      <c r="S629" s="263"/>
    </row>
    <row r="630" ht="15.75" customHeight="1">
      <c r="O630" s="263"/>
      <c r="P630" s="263"/>
      <c r="Q630" s="263"/>
      <c r="R630" s="263"/>
      <c r="S630" s="263"/>
    </row>
    <row r="631" ht="15.75" customHeight="1">
      <c r="O631" s="263"/>
      <c r="P631" s="263"/>
      <c r="Q631" s="263"/>
      <c r="R631" s="263"/>
      <c r="S631" s="263"/>
    </row>
    <row r="632" ht="15.75" customHeight="1">
      <c r="O632" s="263"/>
      <c r="P632" s="263"/>
      <c r="Q632" s="263"/>
      <c r="R632" s="263"/>
      <c r="S632" s="263"/>
    </row>
    <row r="633" ht="15.75" customHeight="1">
      <c r="O633" s="263"/>
      <c r="P633" s="263"/>
      <c r="Q633" s="263"/>
      <c r="R633" s="263"/>
      <c r="S633" s="263"/>
    </row>
    <row r="634" ht="15.75" customHeight="1">
      <c r="O634" s="263"/>
      <c r="P634" s="263"/>
      <c r="Q634" s="263"/>
      <c r="R634" s="263"/>
      <c r="S634" s="263"/>
    </row>
    <row r="635" ht="15.75" customHeight="1">
      <c r="O635" s="263"/>
      <c r="P635" s="263"/>
      <c r="Q635" s="263"/>
      <c r="R635" s="263"/>
      <c r="S635" s="263"/>
    </row>
    <row r="636" ht="15.75" customHeight="1">
      <c r="O636" s="263"/>
      <c r="P636" s="263"/>
      <c r="Q636" s="263"/>
      <c r="R636" s="263"/>
      <c r="S636" s="263"/>
    </row>
    <row r="637" ht="15.75" customHeight="1">
      <c r="O637" s="263"/>
      <c r="P637" s="263"/>
      <c r="Q637" s="263"/>
      <c r="R637" s="263"/>
      <c r="S637" s="263"/>
    </row>
    <row r="638" ht="15.75" customHeight="1">
      <c r="O638" s="263"/>
      <c r="P638" s="263"/>
      <c r="Q638" s="263"/>
      <c r="R638" s="263"/>
      <c r="S638" s="263"/>
    </row>
    <row r="639" ht="15.75" customHeight="1">
      <c r="O639" s="263"/>
      <c r="P639" s="263"/>
      <c r="Q639" s="263"/>
      <c r="R639" s="263"/>
      <c r="S639" s="263"/>
    </row>
    <row r="640" ht="15.75" customHeight="1">
      <c r="O640" s="263"/>
      <c r="P640" s="263"/>
      <c r="Q640" s="263"/>
      <c r="R640" s="263"/>
      <c r="S640" s="263"/>
    </row>
    <row r="641" ht="15.75" customHeight="1">
      <c r="O641" s="263"/>
      <c r="P641" s="263"/>
      <c r="Q641" s="263"/>
      <c r="R641" s="263"/>
      <c r="S641" s="263"/>
    </row>
    <row r="642" ht="15.75" customHeight="1">
      <c r="O642" s="263"/>
      <c r="P642" s="263"/>
      <c r="Q642" s="263"/>
      <c r="R642" s="263"/>
      <c r="S642" s="263"/>
    </row>
    <row r="643" ht="15.75" customHeight="1">
      <c r="O643" s="263"/>
      <c r="P643" s="263"/>
      <c r="Q643" s="263"/>
      <c r="R643" s="263"/>
      <c r="S643" s="263"/>
    </row>
    <row r="644" ht="15.75" customHeight="1">
      <c r="O644" s="263"/>
      <c r="P644" s="263"/>
      <c r="Q644" s="263"/>
      <c r="R644" s="263"/>
      <c r="S644" s="263"/>
    </row>
    <row r="645" ht="15.75" customHeight="1">
      <c r="O645" s="263"/>
      <c r="P645" s="263"/>
      <c r="Q645" s="263"/>
      <c r="R645" s="263"/>
      <c r="S645" s="263"/>
    </row>
    <row r="646" ht="15.75" customHeight="1">
      <c r="O646" s="263"/>
      <c r="P646" s="263"/>
      <c r="Q646" s="263"/>
      <c r="R646" s="263"/>
      <c r="S646" s="263"/>
    </row>
    <row r="647" ht="15.75" customHeight="1">
      <c r="O647" s="263"/>
      <c r="P647" s="263"/>
      <c r="Q647" s="263"/>
      <c r="R647" s="263"/>
      <c r="S647" s="263"/>
    </row>
    <row r="648" ht="15.75" customHeight="1">
      <c r="O648" s="263"/>
      <c r="P648" s="263"/>
      <c r="Q648" s="263"/>
      <c r="R648" s="263"/>
      <c r="S648" s="263"/>
    </row>
    <row r="649" ht="15.75" customHeight="1">
      <c r="O649" s="263"/>
      <c r="P649" s="263"/>
      <c r="Q649" s="263"/>
      <c r="R649" s="263"/>
      <c r="S649" s="263"/>
    </row>
    <row r="650" ht="15.75" customHeight="1">
      <c r="O650" s="263"/>
      <c r="P650" s="263"/>
      <c r="Q650" s="263"/>
      <c r="R650" s="263"/>
      <c r="S650" s="263"/>
    </row>
    <row r="651" ht="15.75" customHeight="1">
      <c r="O651" s="263"/>
      <c r="P651" s="263"/>
      <c r="Q651" s="263"/>
      <c r="R651" s="263"/>
      <c r="S651" s="263"/>
    </row>
    <row r="652" ht="15.75" customHeight="1">
      <c r="O652" s="263"/>
      <c r="P652" s="263"/>
      <c r="Q652" s="263"/>
      <c r="R652" s="263"/>
      <c r="S652" s="263"/>
    </row>
    <row r="653" ht="15.75" customHeight="1">
      <c r="O653" s="263"/>
      <c r="P653" s="263"/>
      <c r="Q653" s="263"/>
      <c r="R653" s="263"/>
      <c r="S653" s="263"/>
    </row>
    <row r="654" ht="15.75" customHeight="1">
      <c r="O654" s="263"/>
      <c r="P654" s="263"/>
      <c r="Q654" s="263"/>
      <c r="R654" s="263"/>
      <c r="S654" s="263"/>
    </row>
    <row r="655" ht="15.75" customHeight="1">
      <c r="O655" s="263"/>
      <c r="P655" s="263"/>
      <c r="Q655" s="263"/>
      <c r="R655" s="263"/>
      <c r="S655" s="263"/>
    </row>
    <row r="656" ht="15.75" customHeight="1">
      <c r="O656" s="263"/>
      <c r="P656" s="263"/>
      <c r="Q656" s="263"/>
      <c r="R656" s="263"/>
      <c r="S656" s="263"/>
    </row>
    <row r="657" ht="15.75" customHeight="1">
      <c r="O657" s="263"/>
      <c r="P657" s="263"/>
      <c r="Q657" s="263"/>
      <c r="R657" s="263"/>
      <c r="S657" s="263"/>
    </row>
    <row r="658" ht="15.75" customHeight="1">
      <c r="O658" s="263"/>
      <c r="P658" s="263"/>
      <c r="Q658" s="263"/>
      <c r="R658" s="263"/>
      <c r="S658" s="263"/>
    </row>
    <row r="659" ht="15.75" customHeight="1">
      <c r="O659" s="263"/>
      <c r="P659" s="263"/>
      <c r="Q659" s="263"/>
      <c r="R659" s="263"/>
      <c r="S659" s="263"/>
    </row>
    <row r="660" ht="15.75" customHeight="1">
      <c r="O660" s="263"/>
      <c r="P660" s="263"/>
      <c r="Q660" s="263"/>
      <c r="R660" s="263"/>
      <c r="S660" s="263"/>
    </row>
    <row r="661" ht="15.75" customHeight="1">
      <c r="O661" s="263"/>
      <c r="P661" s="263"/>
      <c r="Q661" s="263"/>
      <c r="R661" s="263"/>
      <c r="S661" s="263"/>
    </row>
    <row r="662" ht="15.75" customHeight="1">
      <c r="O662" s="263"/>
      <c r="P662" s="263"/>
      <c r="Q662" s="263"/>
      <c r="R662" s="263"/>
      <c r="S662" s="263"/>
    </row>
    <row r="663" ht="15.75" customHeight="1">
      <c r="O663" s="263"/>
      <c r="P663" s="263"/>
      <c r="Q663" s="263"/>
      <c r="R663" s="263"/>
      <c r="S663" s="263"/>
    </row>
    <row r="664" ht="15.75" customHeight="1">
      <c r="O664" s="263"/>
      <c r="P664" s="263"/>
      <c r="Q664" s="263"/>
      <c r="R664" s="263"/>
      <c r="S664" s="263"/>
    </row>
    <row r="665" ht="15.75" customHeight="1">
      <c r="O665" s="263"/>
      <c r="P665" s="263"/>
      <c r="Q665" s="263"/>
      <c r="R665" s="263"/>
      <c r="S665" s="263"/>
    </row>
    <row r="666" ht="15.75" customHeight="1">
      <c r="O666" s="263"/>
      <c r="P666" s="263"/>
      <c r="Q666" s="263"/>
      <c r="R666" s="263"/>
      <c r="S666" s="263"/>
    </row>
    <row r="667" ht="15.75" customHeight="1">
      <c r="O667" s="263"/>
      <c r="P667" s="263"/>
      <c r="Q667" s="263"/>
      <c r="R667" s="263"/>
      <c r="S667" s="263"/>
    </row>
    <row r="668" ht="15.75" customHeight="1">
      <c r="O668" s="263"/>
      <c r="P668" s="263"/>
      <c r="Q668" s="263"/>
      <c r="R668" s="263"/>
      <c r="S668" s="263"/>
    </row>
    <row r="669" ht="15.75" customHeight="1">
      <c r="O669" s="263"/>
      <c r="P669" s="263"/>
      <c r="Q669" s="263"/>
      <c r="R669" s="263"/>
      <c r="S669" s="263"/>
    </row>
    <row r="670" ht="15.75" customHeight="1">
      <c r="O670" s="263"/>
      <c r="P670" s="263"/>
      <c r="Q670" s="263"/>
      <c r="R670" s="263"/>
      <c r="S670" s="263"/>
    </row>
    <row r="671" ht="15.75" customHeight="1">
      <c r="O671" s="263"/>
      <c r="P671" s="263"/>
      <c r="Q671" s="263"/>
      <c r="R671" s="263"/>
      <c r="S671" s="263"/>
    </row>
    <row r="672" ht="15.75" customHeight="1">
      <c r="O672" s="263"/>
      <c r="P672" s="263"/>
      <c r="Q672" s="263"/>
      <c r="R672" s="263"/>
      <c r="S672" s="263"/>
    </row>
    <row r="673" ht="15.75" customHeight="1">
      <c r="O673" s="263"/>
      <c r="P673" s="263"/>
      <c r="Q673" s="263"/>
      <c r="R673" s="263"/>
      <c r="S673" s="263"/>
    </row>
    <row r="674" ht="15.75" customHeight="1">
      <c r="O674" s="263"/>
      <c r="P674" s="263"/>
      <c r="Q674" s="263"/>
      <c r="R674" s="263"/>
      <c r="S674" s="263"/>
    </row>
    <row r="675" ht="15.75" customHeight="1">
      <c r="O675" s="263"/>
      <c r="P675" s="263"/>
      <c r="Q675" s="263"/>
      <c r="R675" s="263"/>
      <c r="S675" s="263"/>
    </row>
    <row r="676" ht="15.75" customHeight="1">
      <c r="O676" s="263"/>
      <c r="P676" s="263"/>
      <c r="Q676" s="263"/>
      <c r="R676" s="263"/>
      <c r="S676" s="263"/>
    </row>
    <row r="677" ht="15.75" customHeight="1">
      <c r="O677" s="263"/>
      <c r="P677" s="263"/>
      <c r="Q677" s="263"/>
      <c r="R677" s="263"/>
      <c r="S677" s="263"/>
    </row>
    <row r="678" ht="15.75" customHeight="1">
      <c r="O678" s="263"/>
      <c r="P678" s="263"/>
      <c r="Q678" s="263"/>
      <c r="R678" s="263"/>
      <c r="S678" s="263"/>
    </row>
    <row r="679" ht="15.75" customHeight="1">
      <c r="O679" s="263"/>
      <c r="P679" s="263"/>
      <c r="Q679" s="263"/>
      <c r="R679" s="263"/>
      <c r="S679" s="263"/>
    </row>
    <row r="680" ht="15.75" customHeight="1">
      <c r="O680" s="263"/>
      <c r="P680" s="263"/>
      <c r="Q680" s="263"/>
      <c r="R680" s="263"/>
      <c r="S680" s="263"/>
    </row>
    <row r="681" ht="15.75" customHeight="1">
      <c r="O681" s="263"/>
      <c r="P681" s="263"/>
      <c r="Q681" s="263"/>
      <c r="R681" s="263"/>
      <c r="S681" s="263"/>
    </row>
    <row r="682" ht="15.75" customHeight="1">
      <c r="O682" s="263"/>
      <c r="P682" s="263"/>
      <c r="Q682" s="263"/>
      <c r="R682" s="263"/>
      <c r="S682" s="263"/>
    </row>
    <row r="683" ht="15.75" customHeight="1">
      <c r="O683" s="263"/>
      <c r="P683" s="263"/>
      <c r="Q683" s="263"/>
      <c r="R683" s="263"/>
      <c r="S683" s="263"/>
    </row>
    <row r="684" ht="15.75" customHeight="1">
      <c r="O684" s="263"/>
      <c r="P684" s="263"/>
      <c r="Q684" s="263"/>
      <c r="R684" s="263"/>
      <c r="S684" s="263"/>
    </row>
    <row r="685" ht="15.75" customHeight="1">
      <c r="O685" s="263"/>
      <c r="P685" s="263"/>
      <c r="Q685" s="263"/>
      <c r="R685" s="263"/>
      <c r="S685" s="263"/>
    </row>
    <row r="686" ht="15.75" customHeight="1">
      <c r="O686" s="263"/>
      <c r="P686" s="263"/>
      <c r="Q686" s="263"/>
      <c r="R686" s="263"/>
      <c r="S686" s="263"/>
    </row>
    <row r="687" ht="15.75" customHeight="1">
      <c r="O687" s="263"/>
      <c r="P687" s="263"/>
      <c r="Q687" s="263"/>
      <c r="R687" s="263"/>
      <c r="S687" s="263"/>
    </row>
    <row r="688" ht="15.75" customHeight="1">
      <c r="O688" s="263"/>
      <c r="P688" s="263"/>
      <c r="Q688" s="263"/>
      <c r="R688" s="263"/>
      <c r="S688" s="263"/>
    </row>
    <row r="689" ht="15.75" customHeight="1">
      <c r="O689" s="263"/>
      <c r="P689" s="263"/>
      <c r="Q689" s="263"/>
      <c r="R689" s="263"/>
      <c r="S689" s="263"/>
    </row>
    <row r="690" ht="15.75" customHeight="1">
      <c r="O690" s="263"/>
      <c r="P690" s="263"/>
      <c r="Q690" s="263"/>
      <c r="R690" s="263"/>
      <c r="S690" s="263"/>
    </row>
    <row r="691" ht="15.75" customHeight="1">
      <c r="O691" s="263"/>
      <c r="P691" s="263"/>
      <c r="Q691" s="263"/>
      <c r="R691" s="263"/>
      <c r="S691" s="263"/>
    </row>
    <row r="692" ht="15.75" customHeight="1">
      <c r="O692" s="263"/>
      <c r="P692" s="263"/>
      <c r="Q692" s="263"/>
      <c r="R692" s="263"/>
      <c r="S692" s="263"/>
    </row>
    <row r="693" ht="15.75" customHeight="1">
      <c r="O693" s="263"/>
      <c r="P693" s="263"/>
      <c r="Q693" s="263"/>
      <c r="R693" s="263"/>
      <c r="S693" s="263"/>
    </row>
    <row r="694" ht="15.75" customHeight="1">
      <c r="O694" s="263"/>
      <c r="P694" s="263"/>
      <c r="Q694" s="263"/>
      <c r="R694" s="263"/>
      <c r="S694" s="263"/>
    </row>
    <row r="695" ht="15.75" customHeight="1">
      <c r="O695" s="263"/>
      <c r="P695" s="263"/>
      <c r="Q695" s="263"/>
      <c r="R695" s="263"/>
      <c r="S695" s="263"/>
    </row>
    <row r="696" ht="15.75" customHeight="1">
      <c r="O696" s="263"/>
      <c r="P696" s="263"/>
      <c r="Q696" s="263"/>
      <c r="R696" s="263"/>
      <c r="S696" s="263"/>
    </row>
    <row r="697" ht="15.75" customHeight="1">
      <c r="O697" s="263"/>
      <c r="P697" s="263"/>
      <c r="Q697" s="263"/>
      <c r="R697" s="263"/>
      <c r="S697" s="263"/>
    </row>
    <row r="698" ht="15.75" customHeight="1">
      <c r="O698" s="263"/>
      <c r="P698" s="263"/>
      <c r="Q698" s="263"/>
      <c r="R698" s="263"/>
      <c r="S698" s="263"/>
    </row>
    <row r="699" ht="15.75" customHeight="1">
      <c r="O699" s="263"/>
      <c r="P699" s="263"/>
      <c r="Q699" s="263"/>
      <c r="R699" s="263"/>
      <c r="S699" s="263"/>
    </row>
    <row r="700" ht="15.75" customHeight="1">
      <c r="O700" s="263"/>
      <c r="P700" s="263"/>
      <c r="Q700" s="263"/>
      <c r="R700" s="263"/>
      <c r="S700" s="263"/>
    </row>
    <row r="701" ht="15.75" customHeight="1">
      <c r="O701" s="263"/>
      <c r="P701" s="263"/>
      <c r="Q701" s="263"/>
      <c r="R701" s="263"/>
      <c r="S701" s="263"/>
    </row>
    <row r="702" ht="15.75" customHeight="1">
      <c r="O702" s="263"/>
      <c r="P702" s="263"/>
      <c r="Q702" s="263"/>
      <c r="R702" s="263"/>
      <c r="S702" s="263"/>
    </row>
    <row r="703" ht="15.75" customHeight="1">
      <c r="O703" s="263"/>
      <c r="P703" s="263"/>
      <c r="Q703" s="263"/>
      <c r="R703" s="263"/>
      <c r="S703" s="263"/>
    </row>
    <row r="704" ht="15.75" customHeight="1">
      <c r="O704" s="263"/>
      <c r="P704" s="263"/>
      <c r="Q704" s="263"/>
      <c r="R704" s="263"/>
      <c r="S704" s="263"/>
    </row>
    <row r="705" ht="15.75" customHeight="1">
      <c r="O705" s="263"/>
      <c r="P705" s="263"/>
      <c r="Q705" s="263"/>
      <c r="R705" s="263"/>
      <c r="S705" s="263"/>
    </row>
    <row r="706" ht="15.75" customHeight="1">
      <c r="O706" s="263"/>
      <c r="P706" s="263"/>
      <c r="Q706" s="263"/>
      <c r="R706" s="263"/>
      <c r="S706" s="263"/>
    </row>
    <row r="707" ht="15.75" customHeight="1">
      <c r="O707" s="263"/>
      <c r="P707" s="263"/>
      <c r="Q707" s="263"/>
      <c r="R707" s="263"/>
      <c r="S707" s="263"/>
    </row>
    <row r="708" ht="15.75" customHeight="1">
      <c r="O708" s="263"/>
      <c r="P708" s="263"/>
      <c r="Q708" s="263"/>
      <c r="R708" s="263"/>
      <c r="S708" s="263"/>
    </row>
    <row r="709" ht="15.75" customHeight="1">
      <c r="O709" s="263"/>
      <c r="P709" s="263"/>
      <c r="Q709" s="263"/>
      <c r="R709" s="263"/>
      <c r="S709" s="263"/>
    </row>
    <row r="710" ht="15.75" customHeight="1">
      <c r="O710" s="263"/>
      <c r="P710" s="263"/>
      <c r="Q710" s="263"/>
      <c r="R710" s="263"/>
      <c r="S710" s="263"/>
    </row>
    <row r="711" ht="15.75" customHeight="1">
      <c r="O711" s="263"/>
      <c r="P711" s="263"/>
      <c r="Q711" s="263"/>
      <c r="R711" s="263"/>
      <c r="S711" s="263"/>
    </row>
    <row r="712" ht="15.75" customHeight="1">
      <c r="O712" s="263"/>
      <c r="P712" s="263"/>
      <c r="Q712" s="263"/>
      <c r="R712" s="263"/>
      <c r="S712" s="263"/>
    </row>
    <row r="713" ht="15.75" customHeight="1">
      <c r="O713" s="263"/>
      <c r="P713" s="263"/>
      <c r="Q713" s="263"/>
      <c r="R713" s="263"/>
      <c r="S713" s="263"/>
    </row>
    <row r="714" ht="15.75" customHeight="1">
      <c r="O714" s="263"/>
      <c r="P714" s="263"/>
      <c r="Q714" s="263"/>
      <c r="R714" s="263"/>
      <c r="S714" s="263"/>
    </row>
    <row r="715" ht="15.75" customHeight="1">
      <c r="O715" s="263"/>
      <c r="P715" s="263"/>
      <c r="Q715" s="263"/>
      <c r="R715" s="263"/>
      <c r="S715" s="263"/>
    </row>
    <row r="716" ht="15.75" customHeight="1">
      <c r="O716" s="263"/>
      <c r="P716" s="263"/>
      <c r="Q716" s="263"/>
      <c r="R716" s="263"/>
      <c r="S716" s="263"/>
    </row>
    <row r="717" ht="15.75" customHeight="1">
      <c r="O717" s="263"/>
      <c r="P717" s="263"/>
      <c r="Q717" s="263"/>
      <c r="R717" s="263"/>
      <c r="S717" s="263"/>
    </row>
    <row r="718" ht="15.75" customHeight="1">
      <c r="O718" s="263"/>
      <c r="P718" s="263"/>
      <c r="Q718" s="263"/>
      <c r="R718" s="263"/>
      <c r="S718" s="263"/>
    </row>
    <row r="719" ht="15.75" customHeight="1">
      <c r="O719" s="263"/>
      <c r="P719" s="263"/>
      <c r="Q719" s="263"/>
      <c r="R719" s="263"/>
      <c r="S719" s="263"/>
    </row>
    <row r="720" ht="15.75" customHeight="1">
      <c r="O720" s="263"/>
      <c r="P720" s="263"/>
      <c r="Q720" s="263"/>
      <c r="R720" s="263"/>
      <c r="S720" s="263"/>
    </row>
    <row r="721" ht="15.75" customHeight="1">
      <c r="O721" s="263"/>
      <c r="P721" s="263"/>
      <c r="Q721" s="263"/>
      <c r="R721" s="263"/>
      <c r="S721" s="263"/>
    </row>
    <row r="722" ht="15.75" customHeight="1">
      <c r="O722" s="263"/>
      <c r="P722" s="263"/>
      <c r="Q722" s="263"/>
      <c r="R722" s="263"/>
      <c r="S722" s="263"/>
    </row>
    <row r="723" ht="15.75" customHeight="1">
      <c r="O723" s="263"/>
      <c r="P723" s="263"/>
      <c r="Q723" s="263"/>
      <c r="R723" s="263"/>
      <c r="S723" s="263"/>
    </row>
    <row r="724" ht="15.75" customHeight="1">
      <c r="O724" s="263"/>
      <c r="P724" s="263"/>
      <c r="Q724" s="263"/>
      <c r="R724" s="263"/>
      <c r="S724" s="263"/>
    </row>
    <row r="725" ht="15.75" customHeight="1">
      <c r="O725" s="263"/>
      <c r="P725" s="263"/>
      <c r="Q725" s="263"/>
      <c r="R725" s="263"/>
      <c r="S725" s="263"/>
    </row>
    <row r="726" ht="15.75" customHeight="1">
      <c r="O726" s="263"/>
      <c r="P726" s="263"/>
      <c r="Q726" s="263"/>
      <c r="R726" s="263"/>
      <c r="S726" s="263"/>
    </row>
    <row r="727" ht="15.75" customHeight="1">
      <c r="O727" s="263"/>
      <c r="P727" s="263"/>
      <c r="Q727" s="263"/>
      <c r="R727" s="263"/>
      <c r="S727" s="263"/>
    </row>
    <row r="728" ht="15.75" customHeight="1">
      <c r="O728" s="263"/>
      <c r="P728" s="263"/>
      <c r="Q728" s="263"/>
      <c r="R728" s="263"/>
      <c r="S728" s="263"/>
    </row>
    <row r="729" ht="15.75" customHeight="1">
      <c r="O729" s="263"/>
      <c r="P729" s="263"/>
      <c r="Q729" s="263"/>
      <c r="R729" s="263"/>
      <c r="S729" s="263"/>
    </row>
    <row r="730" ht="15.75" customHeight="1">
      <c r="O730" s="263"/>
      <c r="P730" s="263"/>
      <c r="Q730" s="263"/>
      <c r="R730" s="263"/>
      <c r="S730" s="263"/>
    </row>
    <row r="731" ht="15.75" customHeight="1">
      <c r="O731" s="263"/>
      <c r="P731" s="263"/>
      <c r="Q731" s="263"/>
      <c r="R731" s="263"/>
      <c r="S731" s="263"/>
    </row>
    <row r="732" ht="15.75" customHeight="1">
      <c r="O732" s="263"/>
      <c r="P732" s="263"/>
      <c r="Q732" s="263"/>
      <c r="R732" s="263"/>
      <c r="S732" s="263"/>
    </row>
    <row r="733" ht="15.75" customHeight="1">
      <c r="O733" s="263"/>
      <c r="P733" s="263"/>
      <c r="Q733" s="263"/>
      <c r="R733" s="263"/>
      <c r="S733" s="263"/>
    </row>
    <row r="734" ht="15.75" customHeight="1">
      <c r="O734" s="263"/>
      <c r="P734" s="263"/>
      <c r="Q734" s="263"/>
      <c r="R734" s="263"/>
      <c r="S734" s="263"/>
    </row>
    <row r="735" ht="15.75" customHeight="1">
      <c r="O735" s="263"/>
      <c r="P735" s="263"/>
      <c r="Q735" s="263"/>
      <c r="R735" s="263"/>
      <c r="S735" s="263"/>
    </row>
    <row r="736" ht="15.75" customHeight="1">
      <c r="O736" s="263"/>
      <c r="P736" s="263"/>
      <c r="Q736" s="263"/>
      <c r="R736" s="263"/>
      <c r="S736" s="263"/>
    </row>
    <row r="737" ht="15.75" customHeight="1">
      <c r="O737" s="263"/>
      <c r="P737" s="263"/>
      <c r="Q737" s="263"/>
      <c r="R737" s="263"/>
      <c r="S737" s="263"/>
    </row>
    <row r="738" ht="15.75" customHeight="1">
      <c r="O738" s="263"/>
      <c r="P738" s="263"/>
      <c r="Q738" s="263"/>
      <c r="R738" s="263"/>
      <c r="S738" s="263"/>
    </row>
    <row r="739" ht="15.75" customHeight="1">
      <c r="O739" s="263"/>
      <c r="P739" s="263"/>
      <c r="Q739" s="263"/>
      <c r="R739" s="263"/>
      <c r="S739" s="263"/>
    </row>
    <row r="740" ht="15.75" customHeight="1">
      <c r="O740" s="263"/>
      <c r="P740" s="263"/>
      <c r="Q740" s="263"/>
      <c r="R740" s="263"/>
      <c r="S740" s="263"/>
    </row>
    <row r="741" ht="15.75" customHeight="1">
      <c r="O741" s="263"/>
      <c r="P741" s="263"/>
      <c r="Q741" s="263"/>
      <c r="R741" s="263"/>
      <c r="S741" s="263"/>
    </row>
    <row r="742" ht="15.75" customHeight="1">
      <c r="O742" s="263"/>
      <c r="P742" s="263"/>
      <c r="Q742" s="263"/>
      <c r="R742" s="263"/>
      <c r="S742" s="263"/>
    </row>
    <row r="743" ht="15.75" customHeight="1">
      <c r="O743" s="263"/>
      <c r="P743" s="263"/>
      <c r="Q743" s="263"/>
      <c r="R743" s="263"/>
      <c r="S743" s="263"/>
    </row>
    <row r="744" ht="15.75" customHeight="1">
      <c r="O744" s="263"/>
      <c r="P744" s="263"/>
      <c r="Q744" s="263"/>
      <c r="R744" s="263"/>
      <c r="S744" s="263"/>
    </row>
    <row r="745" ht="15.75" customHeight="1">
      <c r="O745" s="263"/>
      <c r="P745" s="263"/>
      <c r="Q745" s="263"/>
      <c r="R745" s="263"/>
      <c r="S745" s="263"/>
    </row>
    <row r="746" ht="15.75" customHeight="1">
      <c r="O746" s="263"/>
      <c r="P746" s="263"/>
      <c r="Q746" s="263"/>
      <c r="R746" s="263"/>
      <c r="S746" s="263"/>
    </row>
    <row r="747" ht="15.75" customHeight="1">
      <c r="O747" s="263"/>
      <c r="P747" s="263"/>
      <c r="Q747" s="263"/>
      <c r="R747" s="263"/>
      <c r="S747" s="263"/>
    </row>
    <row r="748" ht="15.75" customHeight="1">
      <c r="O748" s="263"/>
      <c r="P748" s="263"/>
      <c r="Q748" s="263"/>
      <c r="R748" s="263"/>
      <c r="S748" s="263"/>
    </row>
    <row r="749" ht="15.75" customHeight="1">
      <c r="O749" s="263"/>
      <c r="P749" s="263"/>
      <c r="Q749" s="263"/>
      <c r="R749" s="263"/>
      <c r="S749" s="263"/>
    </row>
    <row r="750" ht="15.75" customHeight="1">
      <c r="O750" s="263"/>
      <c r="P750" s="263"/>
      <c r="Q750" s="263"/>
      <c r="R750" s="263"/>
      <c r="S750" s="263"/>
    </row>
    <row r="751" ht="15.75" customHeight="1">
      <c r="O751" s="263"/>
      <c r="P751" s="263"/>
      <c r="Q751" s="263"/>
      <c r="R751" s="263"/>
      <c r="S751" s="263"/>
    </row>
    <row r="752" ht="15.75" customHeight="1">
      <c r="O752" s="263"/>
      <c r="P752" s="263"/>
      <c r="Q752" s="263"/>
      <c r="R752" s="263"/>
      <c r="S752" s="263"/>
    </row>
    <row r="753" ht="15.75" customHeight="1">
      <c r="O753" s="263"/>
      <c r="P753" s="263"/>
      <c r="Q753" s="263"/>
      <c r="R753" s="263"/>
      <c r="S753" s="263"/>
    </row>
    <row r="754" ht="15.75" customHeight="1">
      <c r="O754" s="263"/>
      <c r="P754" s="263"/>
      <c r="Q754" s="263"/>
      <c r="R754" s="263"/>
      <c r="S754" s="263"/>
    </row>
    <row r="755" ht="15.75" customHeight="1">
      <c r="O755" s="263"/>
      <c r="P755" s="263"/>
      <c r="Q755" s="263"/>
      <c r="R755" s="263"/>
      <c r="S755" s="263"/>
    </row>
    <row r="756" ht="15.75" customHeight="1">
      <c r="O756" s="263"/>
      <c r="P756" s="263"/>
      <c r="Q756" s="263"/>
      <c r="R756" s="263"/>
      <c r="S756" s="263"/>
    </row>
    <row r="757" ht="15.75" customHeight="1">
      <c r="O757" s="263"/>
      <c r="P757" s="263"/>
      <c r="Q757" s="263"/>
      <c r="R757" s="263"/>
      <c r="S757" s="263"/>
    </row>
    <row r="758" ht="15.75" customHeight="1">
      <c r="O758" s="263"/>
      <c r="P758" s="263"/>
      <c r="Q758" s="263"/>
      <c r="R758" s="263"/>
      <c r="S758" s="263"/>
    </row>
    <row r="759" ht="15.75" customHeight="1">
      <c r="O759" s="263"/>
      <c r="P759" s="263"/>
      <c r="Q759" s="263"/>
      <c r="R759" s="263"/>
      <c r="S759" s="263"/>
    </row>
    <row r="760" ht="15.75" customHeight="1">
      <c r="O760" s="263"/>
      <c r="P760" s="263"/>
      <c r="Q760" s="263"/>
      <c r="R760" s="263"/>
      <c r="S760" s="263"/>
    </row>
    <row r="761" ht="15.75" customHeight="1">
      <c r="O761" s="263"/>
      <c r="P761" s="263"/>
      <c r="Q761" s="263"/>
      <c r="R761" s="263"/>
      <c r="S761" s="263"/>
    </row>
    <row r="762" ht="15.75" customHeight="1">
      <c r="O762" s="263"/>
      <c r="P762" s="263"/>
      <c r="Q762" s="263"/>
      <c r="R762" s="263"/>
      <c r="S762" s="263"/>
    </row>
    <row r="763" ht="15.75" customHeight="1">
      <c r="O763" s="263"/>
      <c r="P763" s="263"/>
      <c r="Q763" s="263"/>
      <c r="R763" s="263"/>
      <c r="S763" s="263"/>
    </row>
    <row r="764" ht="15.75" customHeight="1">
      <c r="O764" s="263"/>
      <c r="P764" s="263"/>
      <c r="Q764" s="263"/>
      <c r="R764" s="263"/>
      <c r="S764" s="263"/>
    </row>
    <row r="765" ht="15.75" customHeight="1">
      <c r="O765" s="263"/>
      <c r="P765" s="263"/>
      <c r="Q765" s="263"/>
      <c r="R765" s="263"/>
      <c r="S765" s="263"/>
    </row>
    <row r="766" ht="15.75" customHeight="1">
      <c r="O766" s="263"/>
      <c r="P766" s="263"/>
      <c r="Q766" s="263"/>
      <c r="R766" s="263"/>
      <c r="S766" s="263"/>
    </row>
    <row r="767" ht="15.75" customHeight="1">
      <c r="O767" s="263"/>
      <c r="P767" s="263"/>
      <c r="Q767" s="263"/>
      <c r="R767" s="263"/>
      <c r="S767" s="263"/>
    </row>
    <row r="768" ht="15.75" customHeight="1">
      <c r="O768" s="263"/>
      <c r="P768" s="263"/>
      <c r="Q768" s="263"/>
      <c r="R768" s="263"/>
      <c r="S768" s="263"/>
    </row>
    <row r="769" ht="15.75" customHeight="1">
      <c r="O769" s="263"/>
      <c r="P769" s="263"/>
      <c r="Q769" s="263"/>
      <c r="R769" s="263"/>
      <c r="S769" s="263"/>
    </row>
    <row r="770" ht="15.75" customHeight="1">
      <c r="O770" s="263"/>
      <c r="P770" s="263"/>
      <c r="Q770" s="263"/>
      <c r="R770" s="263"/>
      <c r="S770" s="263"/>
    </row>
    <row r="771" ht="15.75" customHeight="1">
      <c r="O771" s="263"/>
      <c r="P771" s="263"/>
      <c r="Q771" s="263"/>
      <c r="R771" s="263"/>
      <c r="S771" s="263"/>
    </row>
    <row r="772" ht="15.75" customHeight="1">
      <c r="O772" s="263"/>
      <c r="P772" s="263"/>
      <c r="Q772" s="263"/>
      <c r="R772" s="263"/>
      <c r="S772" s="263"/>
    </row>
    <row r="773" ht="15.75" customHeight="1">
      <c r="O773" s="263"/>
      <c r="P773" s="263"/>
      <c r="Q773" s="263"/>
      <c r="R773" s="263"/>
      <c r="S773" s="263"/>
    </row>
    <row r="774" ht="15.75" customHeight="1">
      <c r="O774" s="263"/>
      <c r="P774" s="263"/>
      <c r="Q774" s="263"/>
      <c r="R774" s="263"/>
      <c r="S774" s="263"/>
    </row>
    <row r="775" ht="15.75" customHeight="1">
      <c r="O775" s="263"/>
      <c r="P775" s="263"/>
      <c r="Q775" s="263"/>
      <c r="R775" s="263"/>
      <c r="S775" s="263"/>
    </row>
    <row r="776" ht="15.75" customHeight="1">
      <c r="O776" s="263"/>
      <c r="P776" s="263"/>
      <c r="Q776" s="263"/>
      <c r="R776" s="263"/>
      <c r="S776" s="263"/>
    </row>
    <row r="777" ht="15.75" customHeight="1">
      <c r="O777" s="263"/>
      <c r="P777" s="263"/>
      <c r="Q777" s="263"/>
      <c r="R777" s="263"/>
      <c r="S777" s="263"/>
    </row>
    <row r="778" ht="15.75" customHeight="1">
      <c r="O778" s="263"/>
      <c r="P778" s="263"/>
      <c r="Q778" s="263"/>
      <c r="R778" s="263"/>
      <c r="S778" s="263"/>
    </row>
    <row r="779" ht="15.75" customHeight="1">
      <c r="O779" s="263"/>
      <c r="P779" s="263"/>
      <c r="Q779" s="263"/>
      <c r="R779" s="263"/>
      <c r="S779" s="263"/>
    </row>
    <row r="780" ht="15.75" customHeight="1">
      <c r="O780" s="263"/>
      <c r="P780" s="263"/>
      <c r="Q780" s="263"/>
      <c r="R780" s="263"/>
      <c r="S780" s="263"/>
    </row>
    <row r="781" ht="15.75" customHeight="1">
      <c r="O781" s="263"/>
      <c r="P781" s="263"/>
      <c r="Q781" s="263"/>
      <c r="R781" s="263"/>
      <c r="S781" s="263"/>
    </row>
    <row r="782" ht="15.75" customHeight="1">
      <c r="O782" s="263"/>
      <c r="P782" s="263"/>
      <c r="Q782" s="263"/>
      <c r="R782" s="263"/>
      <c r="S782" s="263"/>
    </row>
    <row r="783" ht="15.75" customHeight="1">
      <c r="O783" s="263"/>
      <c r="P783" s="263"/>
      <c r="Q783" s="263"/>
      <c r="R783" s="263"/>
      <c r="S783" s="263"/>
    </row>
    <row r="784" ht="15.75" customHeight="1">
      <c r="O784" s="263"/>
      <c r="P784" s="263"/>
      <c r="Q784" s="263"/>
      <c r="R784" s="263"/>
      <c r="S784" s="263"/>
    </row>
    <row r="785" ht="15.75" customHeight="1">
      <c r="O785" s="263"/>
      <c r="P785" s="263"/>
      <c r="Q785" s="263"/>
      <c r="R785" s="263"/>
      <c r="S785" s="263"/>
    </row>
    <row r="786" ht="15.75" customHeight="1">
      <c r="O786" s="263"/>
      <c r="P786" s="263"/>
      <c r="Q786" s="263"/>
      <c r="R786" s="263"/>
      <c r="S786" s="263"/>
    </row>
    <row r="787" ht="15.75" customHeight="1">
      <c r="O787" s="263"/>
      <c r="P787" s="263"/>
      <c r="Q787" s="263"/>
      <c r="R787" s="263"/>
      <c r="S787" s="263"/>
    </row>
    <row r="788" ht="15.75" customHeight="1">
      <c r="O788" s="263"/>
      <c r="P788" s="263"/>
      <c r="Q788" s="263"/>
      <c r="R788" s="263"/>
      <c r="S788" s="263"/>
    </row>
    <row r="789" ht="15.75" customHeight="1">
      <c r="O789" s="263"/>
      <c r="P789" s="263"/>
      <c r="Q789" s="263"/>
      <c r="R789" s="263"/>
      <c r="S789" s="263"/>
    </row>
    <row r="790" ht="15.75" customHeight="1">
      <c r="O790" s="263"/>
      <c r="P790" s="263"/>
      <c r="Q790" s="263"/>
      <c r="R790" s="263"/>
      <c r="S790" s="263"/>
    </row>
    <row r="791" ht="15.75" customHeight="1">
      <c r="O791" s="263"/>
      <c r="P791" s="263"/>
      <c r="Q791" s="263"/>
      <c r="R791" s="263"/>
      <c r="S791" s="263"/>
    </row>
    <row r="792" ht="15.75" customHeight="1">
      <c r="O792" s="263"/>
      <c r="P792" s="263"/>
      <c r="Q792" s="263"/>
      <c r="R792" s="263"/>
      <c r="S792" s="263"/>
    </row>
    <row r="793" ht="15.75" customHeight="1">
      <c r="O793" s="263"/>
      <c r="P793" s="263"/>
      <c r="Q793" s="263"/>
      <c r="R793" s="263"/>
      <c r="S793" s="263"/>
    </row>
    <row r="794" ht="15.75" customHeight="1">
      <c r="O794" s="263"/>
      <c r="P794" s="263"/>
      <c r="Q794" s="263"/>
      <c r="R794" s="263"/>
      <c r="S794" s="263"/>
    </row>
    <row r="795" ht="15.75" customHeight="1">
      <c r="O795" s="263"/>
      <c r="P795" s="263"/>
      <c r="Q795" s="263"/>
      <c r="R795" s="263"/>
      <c r="S795" s="263"/>
    </row>
    <row r="796" ht="15.75" customHeight="1">
      <c r="O796" s="263"/>
      <c r="P796" s="263"/>
      <c r="Q796" s="263"/>
      <c r="R796" s="263"/>
      <c r="S796" s="263"/>
    </row>
    <row r="797" ht="15.75" customHeight="1">
      <c r="O797" s="263"/>
      <c r="P797" s="263"/>
      <c r="Q797" s="263"/>
      <c r="R797" s="263"/>
      <c r="S797" s="263"/>
    </row>
    <row r="798" ht="15.75" customHeight="1">
      <c r="O798" s="263"/>
      <c r="P798" s="263"/>
      <c r="Q798" s="263"/>
      <c r="R798" s="263"/>
      <c r="S798" s="263"/>
    </row>
    <row r="799" ht="15.75" customHeight="1">
      <c r="O799" s="263"/>
      <c r="P799" s="263"/>
      <c r="Q799" s="263"/>
      <c r="R799" s="263"/>
      <c r="S799" s="263"/>
    </row>
    <row r="800" ht="15.75" customHeight="1">
      <c r="O800" s="263"/>
      <c r="P800" s="263"/>
      <c r="Q800" s="263"/>
      <c r="R800" s="263"/>
      <c r="S800" s="263"/>
    </row>
    <row r="801" ht="15.75" customHeight="1">
      <c r="O801" s="263"/>
      <c r="P801" s="263"/>
      <c r="Q801" s="263"/>
      <c r="R801" s="263"/>
      <c r="S801" s="263"/>
    </row>
    <row r="802" ht="15.75" customHeight="1">
      <c r="O802" s="263"/>
      <c r="P802" s="263"/>
      <c r="Q802" s="263"/>
      <c r="R802" s="263"/>
      <c r="S802" s="263"/>
    </row>
    <row r="803" ht="15.75" customHeight="1">
      <c r="O803" s="263"/>
      <c r="P803" s="263"/>
      <c r="Q803" s="263"/>
      <c r="R803" s="263"/>
      <c r="S803" s="263"/>
    </row>
    <row r="804" ht="15.75" customHeight="1">
      <c r="O804" s="263"/>
      <c r="P804" s="263"/>
      <c r="Q804" s="263"/>
      <c r="R804" s="263"/>
      <c r="S804" s="263"/>
    </row>
    <row r="805" ht="15.75" customHeight="1">
      <c r="O805" s="263"/>
      <c r="P805" s="263"/>
      <c r="Q805" s="263"/>
      <c r="R805" s="263"/>
      <c r="S805" s="263"/>
    </row>
    <row r="806" ht="15.75" customHeight="1">
      <c r="O806" s="263"/>
      <c r="P806" s="263"/>
      <c r="Q806" s="263"/>
      <c r="R806" s="263"/>
      <c r="S806" s="263"/>
    </row>
    <row r="807" ht="15.75" customHeight="1">
      <c r="O807" s="263"/>
      <c r="P807" s="263"/>
      <c r="Q807" s="263"/>
      <c r="R807" s="263"/>
      <c r="S807" s="263"/>
    </row>
    <row r="808" ht="15.75" customHeight="1">
      <c r="O808" s="263"/>
      <c r="P808" s="263"/>
      <c r="Q808" s="263"/>
      <c r="R808" s="263"/>
      <c r="S808" s="263"/>
    </row>
    <row r="809" ht="15.75" customHeight="1">
      <c r="O809" s="263"/>
      <c r="P809" s="263"/>
      <c r="Q809" s="263"/>
      <c r="R809" s="263"/>
      <c r="S809" s="263"/>
    </row>
    <row r="810" ht="15.75" customHeight="1">
      <c r="O810" s="263"/>
      <c r="P810" s="263"/>
      <c r="Q810" s="263"/>
      <c r="R810" s="263"/>
      <c r="S810" s="263"/>
    </row>
    <row r="811" ht="15.75" customHeight="1">
      <c r="O811" s="263"/>
      <c r="P811" s="263"/>
      <c r="Q811" s="263"/>
      <c r="R811" s="263"/>
      <c r="S811" s="263"/>
    </row>
    <row r="812" ht="15.75" customHeight="1">
      <c r="O812" s="263"/>
      <c r="P812" s="263"/>
      <c r="Q812" s="263"/>
      <c r="R812" s="263"/>
      <c r="S812" s="263"/>
    </row>
    <row r="813" ht="15.75" customHeight="1">
      <c r="O813" s="263"/>
      <c r="P813" s="263"/>
      <c r="Q813" s="263"/>
      <c r="R813" s="263"/>
      <c r="S813" s="263"/>
    </row>
    <row r="814" ht="15.75" customHeight="1">
      <c r="O814" s="263"/>
      <c r="P814" s="263"/>
      <c r="Q814" s="263"/>
      <c r="R814" s="263"/>
      <c r="S814" s="263"/>
    </row>
    <row r="815" ht="15.75" customHeight="1">
      <c r="O815" s="263"/>
      <c r="P815" s="263"/>
      <c r="Q815" s="263"/>
      <c r="R815" s="263"/>
      <c r="S815" s="263"/>
    </row>
    <row r="816" ht="15.75" customHeight="1">
      <c r="O816" s="263"/>
      <c r="P816" s="263"/>
      <c r="Q816" s="263"/>
      <c r="R816" s="263"/>
      <c r="S816" s="263"/>
    </row>
    <row r="817" ht="15.75" customHeight="1">
      <c r="O817" s="263"/>
      <c r="P817" s="263"/>
      <c r="Q817" s="263"/>
      <c r="R817" s="263"/>
      <c r="S817" s="263"/>
    </row>
    <row r="818" ht="15.75" customHeight="1">
      <c r="O818" s="263"/>
      <c r="P818" s="263"/>
      <c r="Q818" s="263"/>
      <c r="R818" s="263"/>
      <c r="S818" s="263"/>
    </row>
    <row r="819" ht="15.75" customHeight="1">
      <c r="O819" s="263"/>
      <c r="P819" s="263"/>
      <c r="Q819" s="263"/>
      <c r="R819" s="263"/>
      <c r="S819" s="263"/>
    </row>
    <row r="820" ht="15.75" customHeight="1">
      <c r="O820" s="263"/>
      <c r="P820" s="263"/>
      <c r="Q820" s="263"/>
      <c r="R820" s="263"/>
      <c r="S820" s="263"/>
    </row>
    <row r="821" ht="15.75" customHeight="1">
      <c r="O821" s="263"/>
      <c r="P821" s="263"/>
      <c r="Q821" s="263"/>
      <c r="R821" s="263"/>
      <c r="S821" s="263"/>
    </row>
    <row r="822" ht="15.75" customHeight="1">
      <c r="O822" s="263"/>
      <c r="P822" s="263"/>
      <c r="Q822" s="263"/>
      <c r="R822" s="263"/>
      <c r="S822" s="263"/>
    </row>
    <row r="823" ht="15.75" customHeight="1">
      <c r="O823" s="263"/>
      <c r="P823" s="263"/>
      <c r="Q823" s="263"/>
      <c r="R823" s="263"/>
      <c r="S823" s="263"/>
    </row>
    <row r="824" ht="15.75" customHeight="1">
      <c r="O824" s="263"/>
      <c r="P824" s="263"/>
      <c r="Q824" s="263"/>
      <c r="R824" s="263"/>
      <c r="S824" s="263"/>
    </row>
    <row r="825" ht="15.75" customHeight="1">
      <c r="O825" s="263"/>
      <c r="P825" s="263"/>
      <c r="Q825" s="263"/>
      <c r="R825" s="263"/>
      <c r="S825" s="263"/>
    </row>
    <row r="826" ht="15.75" customHeight="1">
      <c r="O826" s="263"/>
      <c r="P826" s="263"/>
      <c r="Q826" s="263"/>
      <c r="R826" s="263"/>
      <c r="S826" s="263"/>
    </row>
    <row r="827" ht="15.75" customHeight="1">
      <c r="O827" s="263"/>
      <c r="P827" s="263"/>
      <c r="Q827" s="263"/>
      <c r="R827" s="263"/>
      <c r="S827" s="263"/>
    </row>
    <row r="828" ht="15.75" customHeight="1">
      <c r="O828" s="263"/>
      <c r="P828" s="263"/>
      <c r="Q828" s="263"/>
      <c r="R828" s="263"/>
      <c r="S828" s="263"/>
    </row>
    <row r="829" ht="15.75" customHeight="1">
      <c r="O829" s="263"/>
      <c r="P829" s="263"/>
      <c r="Q829" s="263"/>
      <c r="R829" s="263"/>
      <c r="S829" s="263"/>
    </row>
    <row r="830" ht="15.75" customHeight="1">
      <c r="O830" s="263"/>
      <c r="P830" s="263"/>
      <c r="Q830" s="263"/>
      <c r="R830" s="263"/>
      <c r="S830" s="263"/>
    </row>
    <row r="831" ht="15.75" customHeight="1">
      <c r="O831" s="263"/>
      <c r="P831" s="263"/>
      <c r="Q831" s="263"/>
      <c r="R831" s="263"/>
      <c r="S831" s="263"/>
    </row>
    <row r="832" ht="15.75" customHeight="1">
      <c r="O832" s="263"/>
      <c r="P832" s="263"/>
      <c r="Q832" s="263"/>
      <c r="R832" s="263"/>
      <c r="S832" s="263"/>
    </row>
    <row r="833" ht="15.75" customHeight="1">
      <c r="O833" s="263"/>
      <c r="P833" s="263"/>
      <c r="Q833" s="263"/>
      <c r="R833" s="263"/>
      <c r="S833" s="263"/>
    </row>
    <row r="834" ht="15.75" customHeight="1">
      <c r="O834" s="263"/>
      <c r="P834" s="263"/>
      <c r="Q834" s="263"/>
      <c r="R834" s="263"/>
      <c r="S834" s="263"/>
    </row>
    <row r="835" ht="15.75" customHeight="1">
      <c r="O835" s="263"/>
      <c r="P835" s="263"/>
      <c r="Q835" s="263"/>
      <c r="R835" s="263"/>
      <c r="S835" s="263"/>
    </row>
    <row r="836" ht="15.75" customHeight="1">
      <c r="O836" s="263"/>
      <c r="P836" s="263"/>
      <c r="Q836" s="263"/>
      <c r="R836" s="263"/>
      <c r="S836" s="263"/>
    </row>
    <row r="837" ht="15.75" customHeight="1">
      <c r="O837" s="263"/>
      <c r="P837" s="263"/>
      <c r="Q837" s="263"/>
      <c r="R837" s="263"/>
      <c r="S837" s="263"/>
    </row>
    <row r="838" ht="15.75" customHeight="1">
      <c r="O838" s="263"/>
      <c r="P838" s="263"/>
      <c r="Q838" s="263"/>
      <c r="R838" s="263"/>
      <c r="S838" s="263"/>
    </row>
    <row r="839" ht="15.75" customHeight="1">
      <c r="O839" s="263"/>
      <c r="P839" s="263"/>
      <c r="Q839" s="263"/>
      <c r="R839" s="263"/>
      <c r="S839" s="263"/>
    </row>
    <row r="840" ht="15.75" customHeight="1">
      <c r="O840" s="263"/>
      <c r="P840" s="263"/>
      <c r="Q840" s="263"/>
      <c r="R840" s="263"/>
      <c r="S840" s="263"/>
    </row>
    <row r="841" ht="15.75" customHeight="1">
      <c r="O841" s="263"/>
      <c r="P841" s="263"/>
      <c r="Q841" s="263"/>
      <c r="R841" s="263"/>
      <c r="S841" s="263"/>
    </row>
    <row r="842" ht="15.75" customHeight="1">
      <c r="O842" s="263"/>
      <c r="P842" s="263"/>
      <c r="Q842" s="263"/>
      <c r="R842" s="263"/>
      <c r="S842" s="263"/>
    </row>
    <row r="843" ht="15.75" customHeight="1">
      <c r="O843" s="263"/>
      <c r="P843" s="263"/>
      <c r="Q843" s="263"/>
      <c r="R843" s="263"/>
      <c r="S843" s="263"/>
    </row>
    <row r="844" ht="15.75" customHeight="1">
      <c r="O844" s="263"/>
      <c r="P844" s="263"/>
      <c r="Q844" s="263"/>
      <c r="R844" s="263"/>
      <c r="S844" s="263"/>
    </row>
    <row r="845" ht="15.75" customHeight="1">
      <c r="O845" s="263"/>
      <c r="P845" s="263"/>
      <c r="Q845" s="263"/>
      <c r="R845" s="263"/>
      <c r="S845" s="263"/>
    </row>
    <row r="846" ht="15.75" customHeight="1">
      <c r="O846" s="263"/>
      <c r="P846" s="263"/>
      <c r="Q846" s="263"/>
      <c r="R846" s="263"/>
      <c r="S846" s="263"/>
    </row>
    <row r="847" ht="15.75" customHeight="1">
      <c r="O847" s="263"/>
      <c r="P847" s="263"/>
      <c r="Q847" s="263"/>
      <c r="R847" s="263"/>
      <c r="S847" s="263"/>
    </row>
    <row r="848" ht="15.75" customHeight="1">
      <c r="O848" s="263"/>
      <c r="P848" s="263"/>
      <c r="Q848" s="263"/>
      <c r="R848" s="263"/>
      <c r="S848" s="263"/>
    </row>
    <row r="849" ht="15.75" customHeight="1">
      <c r="O849" s="263"/>
      <c r="P849" s="263"/>
      <c r="Q849" s="263"/>
      <c r="R849" s="263"/>
      <c r="S849" s="263"/>
    </row>
    <row r="850" ht="15.75" customHeight="1">
      <c r="O850" s="263"/>
      <c r="P850" s="263"/>
      <c r="Q850" s="263"/>
      <c r="R850" s="263"/>
      <c r="S850" s="263"/>
    </row>
    <row r="851" ht="15.75" customHeight="1">
      <c r="O851" s="263"/>
      <c r="P851" s="263"/>
      <c r="Q851" s="263"/>
      <c r="R851" s="263"/>
      <c r="S851" s="263"/>
    </row>
    <row r="852" ht="15.75" customHeight="1">
      <c r="O852" s="263"/>
      <c r="P852" s="263"/>
      <c r="Q852" s="263"/>
      <c r="R852" s="263"/>
      <c r="S852" s="263"/>
    </row>
    <row r="853" ht="15.75" customHeight="1">
      <c r="O853" s="263"/>
      <c r="P853" s="263"/>
      <c r="Q853" s="263"/>
      <c r="R853" s="263"/>
      <c r="S853" s="263"/>
    </row>
    <row r="854" ht="15.75" customHeight="1">
      <c r="O854" s="263"/>
      <c r="P854" s="263"/>
      <c r="Q854" s="263"/>
      <c r="R854" s="263"/>
      <c r="S854" s="263"/>
    </row>
    <row r="855" ht="15.75" customHeight="1">
      <c r="O855" s="263"/>
      <c r="P855" s="263"/>
      <c r="Q855" s="263"/>
      <c r="R855" s="263"/>
      <c r="S855" s="263"/>
    </row>
    <row r="856" ht="15.75" customHeight="1">
      <c r="O856" s="263"/>
      <c r="P856" s="263"/>
      <c r="Q856" s="263"/>
      <c r="R856" s="263"/>
      <c r="S856" s="263"/>
    </row>
    <row r="857" ht="15.75" customHeight="1">
      <c r="O857" s="263"/>
      <c r="P857" s="263"/>
      <c r="Q857" s="263"/>
      <c r="R857" s="263"/>
      <c r="S857" s="263"/>
    </row>
    <row r="858" ht="15.75" customHeight="1">
      <c r="O858" s="263"/>
      <c r="P858" s="263"/>
      <c r="Q858" s="263"/>
      <c r="R858" s="263"/>
      <c r="S858" s="263"/>
    </row>
    <row r="859" ht="15.75" customHeight="1">
      <c r="O859" s="263"/>
      <c r="P859" s="263"/>
      <c r="Q859" s="263"/>
      <c r="R859" s="263"/>
      <c r="S859" s="263"/>
    </row>
    <row r="860" ht="15.75" customHeight="1">
      <c r="O860" s="263"/>
      <c r="P860" s="263"/>
      <c r="Q860" s="263"/>
      <c r="R860" s="263"/>
      <c r="S860" s="263"/>
    </row>
    <row r="861" ht="15.75" customHeight="1">
      <c r="O861" s="263"/>
      <c r="P861" s="263"/>
      <c r="Q861" s="263"/>
      <c r="R861" s="263"/>
      <c r="S861" s="263"/>
    </row>
    <row r="862" ht="15.75" customHeight="1">
      <c r="O862" s="263"/>
      <c r="P862" s="263"/>
      <c r="Q862" s="263"/>
      <c r="R862" s="263"/>
      <c r="S862" s="263"/>
    </row>
    <row r="863" ht="15.75" customHeight="1">
      <c r="O863" s="263"/>
      <c r="P863" s="263"/>
      <c r="Q863" s="263"/>
      <c r="R863" s="263"/>
      <c r="S863" s="263"/>
    </row>
    <row r="864" ht="15.75" customHeight="1">
      <c r="O864" s="263"/>
      <c r="P864" s="263"/>
      <c r="Q864" s="263"/>
      <c r="R864" s="263"/>
      <c r="S864" s="263"/>
    </row>
    <row r="865" ht="15.75" customHeight="1">
      <c r="O865" s="263"/>
      <c r="P865" s="263"/>
      <c r="Q865" s="263"/>
      <c r="R865" s="263"/>
      <c r="S865" s="263"/>
    </row>
    <row r="866" ht="15.75" customHeight="1">
      <c r="O866" s="263"/>
      <c r="P866" s="263"/>
      <c r="Q866" s="263"/>
      <c r="R866" s="263"/>
      <c r="S866" s="263"/>
    </row>
    <row r="867" ht="15.75" customHeight="1">
      <c r="O867" s="263"/>
      <c r="P867" s="263"/>
      <c r="Q867" s="263"/>
      <c r="R867" s="263"/>
      <c r="S867" s="263"/>
    </row>
    <row r="868" ht="15.75" customHeight="1">
      <c r="O868" s="263"/>
      <c r="P868" s="263"/>
      <c r="Q868" s="263"/>
      <c r="R868" s="263"/>
      <c r="S868" s="263"/>
    </row>
    <row r="869" ht="15.75" customHeight="1">
      <c r="O869" s="263"/>
      <c r="P869" s="263"/>
      <c r="Q869" s="263"/>
      <c r="R869" s="263"/>
      <c r="S869" s="263"/>
    </row>
    <row r="870" ht="15.75" customHeight="1">
      <c r="O870" s="263"/>
      <c r="P870" s="263"/>
      <c r="Q870" s="263"/>
      <c r="R870" s="263"/>
      <c r="S870" s="263"/>
    </row>
    <row r="871" ht="15.75" customHeight="1">
      <c r="O871" s="263"/>
      <c r="P871" s="263"/>
      <c r="Q871" s="263"/>
      <c r="R871" s="263"/>
      <c r="S871" s="263"/>
    </row>
    <row r="872" ht="15.75" customHeight="1">
      <c r="O872" s="263"/>
      <c r="P872" s="263"/>
      <c r="Q872" s="263"/>
      <c r="R872" s="263"/>
      <c r="S872" s="263"/>
    </row>
    <row r="873" ht="15.75" customHeight="1">
      <c r="O873" s="263"/>
      <c r="P873" s="263"/>
      <c r="Q873" s="263"/>
      <c r="R873" s="263"/>
      <c r="S873" s="263"/>
    </row>
    <row r="874" ht="15.75" customHeight="1">
      <c r="O874" s="263"/>
      <c r="P874" s="263"/>
      <c r="Q874" s="263"/>
      <c r="R874" s="263"/>
      <c r="S874" s="263"/>
    </row>
    <row r="875" ht="15.75" customHeight="1">
      <c r="O875" s="263"/>
      <c r="P875" s="263"/>
      <c r="Q875" s="263"/>
      <c r="R875" s="263"/>
      <c r="S875" s="263"/>
    </row>
    <row r="876" ht="15.75" customHeight="1">
      <c r="O876" s="263"/>
      <c r="P876" s="263"/>
      <c r="Q876" s="263"/>
      <c r="R876" s="263"/>
      <c r="S876" s="263"/>
    </row>
    <row r="877" ht="15.75" customHeight="1">
      <c r="O877" s="263"/>
      <c r="P877" s="263"/>
      <c r="Q877" s="263"/>
      <c r="R877" s="263"/>
      <c r="S877" s="263"/>
    </row>
    <row r="878" ht="15.75" customHeight="1">
      <c r="O878" s="263"/>
      <c r="P878" s="263"/>
      <c r="Q878" s="263"/>
      <c r="R878" s="263"/>
      <c r="S878" s="263"/>
    </row>
    <row r="879" ht="15.75" customHeight="1">
      <c r="O879" s="263"/>
      <c r="P879" s="263"/>
      <c r="Q879" s="263"/>
      <c r="R879" s="263"/>
      <c r="S879" s="263"/>
    </row>
    <row r="880" ht="15.75" customHeight="1">
      <c r="O880" s="263"/>
      <c r="P880" s="263"/>
      <c r="Q880" s="263"/>
      <c r="R880" s="263"/>
      <c r="S880" s="263"/>
    </row>
    <row r="881" ht="15.75" customHeight="1">
      <c r="O881" s="263"/>
      <c r="P881" s="263"/>
      <c r="Q881" s="263"/>
      <c r="R881" s="263"/>
      <c r="S881" s="263"/>
    </row>
    <row r="882" ht="15.75" customHeight="1">
      <c r="O882" s="263"/>
      <c r="P882" s="263"/>
      <c r="Q882" s="263"/>
      <c r="R882" s="263"/>
      <c r="S882" s="263"/>
    </row>
    <row r="883" ht="15.75" customHeight="1">
      <c r="O883" s="263"/>
      <c r="P883" s="263"/>
      <c r="Q883" s="263"/>
      <c r="R883" s="263"/>
      <c r="S883" s="263"/>
    </row>
    <row r="884" ht="15.75" customHeight="1">
      <c r="O884" s="263"/>
      <c r="P884" s="263"/>
      <c r="Q884" s="263"/>
      <c r="R884" s="263"/>
      <c r="S884" s="263"/>
    </row>
    <row r="885" ht="15.75" customHeight="1">
      <c r="O885" s="263"/>
      <c r="P885" s="263"/>
      <c r="Q885" s="263"/>
      <c r="R885" s="263"/>
      <c r="S885" s="263"/>
    </row>
    <row r="886" ht="15.75" customHeight="1">
      <c r="O886" s="263"/>
      <c r="P886" s="263"/>
      <c r="Q886" s="263"/>
      <c r="R886" s="263"/>
      <c r="S886" s="263"/>
    </row>
    <row r="887" ht="15.75" customHeight="1">
      <c r="O887" s="263"/>
      <c r="P887" s="263"/>
      <c r="Q887" s="263"/>
      <c r="R887" s="263"/>
      <c r="S887" s="263"/>
    </row>
    <row r="888" ht="15.75" customHeight="1">
      <c r="O888" s="263"/>
      <c r="P888" s="263"/>
      <c r="Q888" s="263"/>
      <c r="R888" s="263"/>
      <c r="S888" s="263"/>
    </row>
    <row r="889" ht="15.75" customHeight="1">
      <c r="O889" s="263"/>
      <c r="P889" s="263"/>
      <c r="Q889" s="263"/>
      <c r="R889" s="263"/>
      <c r="S889" s="263"/>
    </row>
    <row r="890" ht="15.75" customHeight="1">
      <c r="O890" s="263"/>
      <c r="P890" s="263"/>
      <c r="Q890" s="263"/>
      <c r="R890" s="263"/>
      <c r="S890" s="263"/>
    </row>
    <row r="891" ht="15.75" customHeight="1">
      <c r="O891" s="263"/>
      <c r="P891" s="263"/>
      <c r="Q891" s="263"/>
      <c r="R891" s="263"/>
      <c r="S891" s="263"/>
    </row>
    <row r="892" ht="15.75" customHeight="1">
      <c r="O892" s="263"/>
      <c r="P892" s="263"/>
      <c r="Q892" s="263"/>
      <c r="R892" s="263"/>
      <c r="S892" s="263"/>
    </row>
    <row r="893" ht="15.75" customHeight="1">
      <c r="O893" s="263"/>
      <c r="P893" s="263"/>
      <c r="Q893" s="263"/>
      <c r="R893" s="263"/>
      <c r="S893" s="263"/>
    </row>
    <row r="894" ht="15.75" customHeight="1">
      <c r="O894" s="263"/>
      <c r="P894" s="263"/>
      <c r="Q894" s="263"/>
      <c r="R894" s="263"/>
      <c r="S894" s="263"/>
    </row>
    <row r="895" ht="15.75" customHeight="1">
      <c r="O895" s="263"/>
      <c r="P895" s="263"/>
      <c r="Q895" s="263"/>
      <c r="R895" s="263"/>
      <c r="S895" s="263"/>
    </row>
    <row r="896" ht="15.75" customHeight="1">
      <c r="O896" s="263"/>
      <c r="P896" s="263"/>
      <c r="Q896" s="263"/>
      <c r="R896" s="263"/>
      <c r="S896" s="263"/>
    </row>
    <row r="897" ht="15.75" customHeight="1">
      <c r="O897" s="263"/>
      <c r="P897" s="263"/>
      <c r="Q897" s="263"/>
      <c r="R897" s="263"/>
      <c r="S897" s="263"/>
    </row>
    <row r="898" ht="15.75" customHeight="1">
      <c r="O898" s="263"/>
      <c r="P898" s="263"/>
      <c r="Q898" s="263"/>
      <c r="R898" s="263"/>
      <c r="S898" s="263"/>
    </row>
    <row r="899" ht="15.75" customHeight="1">
      <c r="O899" s="263"/>
      <c r="P899" s="263"/>
      <c r="Q899" s="263"/>
      <c r="R899" s="263"/>
      <c r="S899" s="263"/>
    </row>
    <row r="900" ht="15.75" customHeight="1">
      <c r="O900" s="263"/>
      <c r="P900" s="263"/>
      <c r="Q900" s="263"/>
      <c r="R900" s="263"/>
      <c r="S900" s="263"/>
    </row>
    <row r="901" ht="15.75" customHeight="1">
      <c r="O901" s="263"/>
      <c r="P901" s="263"/>
      <c r="Q901" s="263"/>
      <c r="R901" s="263"/>
      <c r="S901" s="263"/>
    </row>
    <row r="902" ht="15.75" customHeight="1">
      <c r="O902" s="263"/>
      <c r="P902" s="263"/>
      <c r="Q902" s="263"/>
      <c r="R902" s="263"/>
      <c r="S902" s="263"/>
    </row>
    <row r="903" ht="15.75" customHeight="1">
      <c r="O903" s="263"/>
      <c r="P903" s="263"/>
      <c r="Q903" s="263"/>
      <c r="R903" s="263"/>
      <c r="S903" s="263"/>
    </row>
    <row r="904" ht="15.75" customHeight="1">
      <c r="O904" s="263"/>
      <c r="P904" s="263"/>
      <c r="Q904" s="263"/>
      <c r="R904" s="263"/>
      <c r="S904" s="263"/>
    </row>
    <row r="905" ht="15.75" customHeight="1">
      <c r="O905" s="263"/>
      <c r="P905" s="263"/>
      <c r="Q905" s="263"/>
      <c r="R905" s="263"/>
      <c r="S905" s="263"/>
    </row>
    <row r="906" ht="15.75" customHeight="1">
      <c r="O906" s="263"/>
      <c r="P906" s="263"/>
      <c r="Q906" s="263"/>
      <c r="R906" s="263"/>
      <c r="S906" s="263"/>
    </row>
    <row r="907" ht="15.75" customHeight="1">
      <c r="O907" s="263"/>
      <c r="P907" s="263"/>
      <c r="Q907" s="263"/>
      <c r="R907" s="263"/>
      <c r="S907" s="263"/>
    </row>
    <row r="908" ht="15.75" customHeight="1">
      <c r="O908" s="263"/>
      <c r="P908" s="263"/>
      <c r="Q908" s="263"/>
      <c r="R908" s="263"/>
      <c r="S908" s="263"/>
    </row>
    <row r="909" ht="15.75" customHeight="1">
      <c r="O909" s="263"/>
      <c r="P909" s="263"/>
      <c r="Q909" s="263"/>
      <c r="R909" s="263"/>
      <c r="S909" s="263"/>
    </row>
    <row r="910" ht="15.75" customHeight="1">
      <c r="O910" s="263"/>
      <c r="P910" s="263"/>
      <c r="Q910" s="263"/>
      <c r="R910" s="263"/>
      <c r="S910" s="263"/>
    </row>
    <row r="911" ht="15.75" customHeight="1">
      <c r="O911" s="263"/>
      <c r="P911" s="263"/>
      <c r="Q911" s="263"/>
      <c r="R911" s="263"/>
      <c r="S911" s="263"/>
    </row>
    <row r="912" ht="15.75" customHeight="1">
      <c r="O912" s="263"/>
      <c r="P912" s="263"/>
      <c r="Q912" s="263"/>
      <c r="R912" s="263"/>
      <c r="S912" s="263"/>
    </row>
    <row r="913" ht="15.75" customHeight="1">
      <c r="O913" s="263"/>
      <c r="P913" s="263"/>
      <c r="Q913" s="263"/>
      <c r="R913" s="263"/>
      <c r="S913" s="263"/>
    </row>
    <row r="914" ht="15.75" customHeight="1">
      <c r="O914" s="263"/>
      <c r="P914" s="263"/>
      <c r="Q914" s="263"/>
      <c r="R914" s="263"/>
      <c r="S914" s="263"/>
    </row>
    <row r="915" ht="15.75" customHeight="1">
      <c r="O915" s="263"/>
      <c r="P915" s="263"/>
      <c r="Q915" s="263"/>
      <c r="R915" s="263"/>
      <c r="S915" s="263"/>
    </row>
    <row r="916" ht="15.75" customHeight="1">
      <c r="O916" s="263"/>
      <c r="P916" s="263"/>
      <c r="Q916" s="263"/>
      <c r="R916" s="263"/>
      <c r="S916" s="263"/>
    </row>
    <row r="917" ht="15.75" customHeight="1">
      <c r="O917" s="263"/>
      <c r="P917" s="263"/>
      <c r="Q917" s="263"/>
      <c r="R917" s="263"/>
      <c r="S917" s="263"/>
    </row>
    <row r="918" ht="15.75" customHeight="1">
      <c r="O918" s="263"/>
      <c r="P918" s="263"/>
      <c r="Q918" s="263"/>
      <c r="R918" s="263"/>
      <c r="S918" s="263"/>
    </row>
    <row r="919" ht="15.75" customHeight="1">
      <c r="O919" s="263"/>
      <c r="P919" s="263"/>
      <c r="Q919" s="263"/>
      <c r="R919" s="263"/>
      <c r="S919" s="263"/>
    </row>
    <row r="920" ht="15.75" customHeight="1">
      <c r="O920" s="263"/>
      <c r="P920" s="263"/>
      <c r="Q920" s="263"/>
      <c r="R920" s="263"/>
      <c r="S920" s="263"/>
    </row>
    <row r="921" ht="15.75" customHeight="1">
      <c r="O921" s="263"/>
      <c r="P921" s="263"/>
      <c r="Q921" s="263"/>
      <c r="R921" s="263"/>
      <c r="S921" s="263"/>
    </row>
    <row r="922" ht="15.75" customHeight="1">
      <c r="O922" s="263"/>
      <c r="P922" s="263"/>
      <c r="Q922" s="263"/>
      <c r="R922" s="263"/>
      <c r="S922" s="263"/>
    </row>
    <row r="923" ht="15.75" customHeight="1">
      <c r="O923" s="263"/>
      <c r="P923" s="263"/>
      <c r="Q923" s="263"/>
      <c r="R923" s="263"/>
      <c r="S923" s="263"/>
    </row>
    <row r="924" ht="15.75" customHeight="1">
      <c r="O924" s="263"/>
      <c r="P924" s="263"/>
      <c r="Q924" s="263"/>
      <c r="R924" s="263"/>
      <c r="S924" s="263"/>
    </row>
    <row r="925" ht="15.75" customHeight="1">
      <c r="O925" s="263"/>
      <c r="P925" s="263"/>
      <c r="Q925" s="263"/>
      <c r="R925" s="263"/>
      <c r="S925" s="263"/>
    </row>
    <row r="926" ht="15.75" customHeight="1">
      <c r="O926" s="263"/>
      <c r="P926" s="263"/>
      <c r="Q926" s="263"/>
      <c r="R926" s="263"/>
      <c r="S926" s="263"/>
    </row>
    <row r="927" ht="15.75" customHeight="1">
      <c r="O927" s="263"/>
      <c r="P927" s="263"/>
      <c r="Q927" s="263"/>
      <c r="R927" s="263"/>
      <c r="S927" s="263"/>
    </row>
    <row r="928" ht="15.75" customHeight="1">
      <c r="O928" s="263"/>
      <c r="P928" s="263"/>
      <c r="Q928" s="263"/>
      <c r="R928" s="263"/>
      <c r="S928" s="263"/>
    </row>
    <row r="929" ht="15.75" customHeight="1">
      <c r="O929" s="263"/>
      <c r="P929" s="263"/>
      <c r="Q929" s="263"/>
      <c r="R929" s="263"/>
      <c r="S929" s="263"/>
    </row>
    <row r="930" ht="15.75" customHeight="1">
      <c r="O930" s="263"/>
      <c r="P930" s="263"/>
      <c r="Q930" s="263"/>
      <c r="R930" s="263"/>
      <c r="S930" s="263"/>
    </row>
    <row r="931" ht="15.75" customHeight="1">
      <c r="O931" s="263"/>
      <c r="P931" s="263"/>
      <c r="Q931" s="263"/>
      <c r="R931" s="263"/>
      <c r="S931" s="263"/>
    </row>
    <row r="932" ht="15.75" customHeight="1">
      <c r="O932" s="263"/>
      <c r="P932" s="263"/>
      <c r="Q932" s="263"/>
      <c r="R932" s="263"/>
      <c r="S932" s="263"/>
    </row>
    <row r="933" ht="15.75" customHeight="1">
      <c r="O933" s="263"/>
      <c r="P933" s="263"/>
      <c r="Q933" s="263"/>
      <c r="R933" s="263"/>
      <c r="S933" s="263"/>
    </row>
    <row r="934" ht="15.75" customHeight="1">
      <c r="O934" s="263"/>
      <c r="P934" s="263"/>
      <c r="Q934" s="263"/>
      <c r="R934" s="263"/>
      <c r="S934" s="263"/>
    </row>
    <row r="935" ht="15.75" customHeight="1">
      <c r="O935" s="263"/>
      <c r="P935" s="263"/>
      <c r="Q935" s="263"/>
      <c r="R935" s="263"/>
      <c r="S935" s="263"/>
    </row>
    <row r="936" ht="15.75" customHeight="1">
      <c r="O936" s="263"/>
      <c r="P936" s="263"/>
      <c r="Q936" s="263"/>
      <c r="R936" s="263"/>
      <c r="S936" s="263"/>
    </row>
    <row r="937" ht="15.75" customHeight="1">
      <c r="O937" s="263"/>
      <c r="P937" s="263"/>
      <c r="Q937" s="263"/>
      <c r="R937" s="263"/>
      <c r="S937" s="263"/>
    </row>
    <row r="938" ht="15.75" customHeight="1">
      <c r="O938" s="263"/>
      <c r="P938" s="263"/>
      <c r="Q938" s="263"/>
      <c r="R938" s="263"/>
      <c r="S938" s="263"/>
    </row>
    <row r="939" ht="15.75" customHeight="1">
      <c r="O939" s="263"/>
      <c r="P939" s="263"/>
      <c r="Q939" s="263"/>
      <c r="R939" s="263"/>
      <c r="S939" s="263"/>
    </row>
    <row r="940" ht="15.75" customHeight="1">
      <c r="O940" s="263"/>
      <c r="P940" s="263"/>
      <c r="Q940" s="263"/>
      <c r="R940" s="263"/>
      <c r="S940" s="263"/>
    </row>
    <row r="941" ht="15.75" customHeight="1">
      <c r="O941" s="263"/>
      <c r="P941" s="263"/>
      <c r="Q941" s="263"/>
      <c r="R941" s="263"/>
      <c r="S941" s="263"/>
    </row>
    <row r="942" ht="15.75" customHeight="1">
      <c r="O942" s="263"/>
      <c r="P942" s="263"/>
      <c r="Q942" s="263"/>
      <c r="R942" s="263"/>
      <c r="S942" s="263"/>
    </row>
    <row r="943" ht="15.75" customHeight="1">
      <c r="O943" s="263"/>
      <c r="P943" s="263"/>
      <c r="Q943" s="263"/>
      <c r="R943" s="263"/>
      <c r="S943" s="263"/>
    </row>
    <row r="944" ht="15.75" customHeight="1">
      <c r="O944" s="263"/>
      <c r="P944" s="263"/>
      <c r="Q944" s="263"/>
      <c r="R944" s="263"/>
      <c r="S944" s="263"/>
    </row>
    <row r="945" ht="15.75" customHeight="1">
      <c r="O945" s="263"/>
      <c r="P945" s="263"/>
      <c r="Q945" s="263"/>
      <c r="R945" s="263"/>
      <c r="S945" s="263"/>
    </row>
    <row r="946" ht="15.75" customHeight="1">
      <c r="O946" s="263"/>
      <c r="P946" s="263"/>
      <c r="Q946" s="263"/>
      <c r="R946" s="263"/>
      <c r="S946" s="263"/>
    </row>
    <row r="947" ht="15.75" customHeight="1">
      <c r="O947" s="263"/>
      <c r="P947" s="263"/>
      <c r="Q947" s="263"/>
      <c r="R947" s="263"/>
      <c r="S947" s="263"/>
    </row>
    <row r="948" ht="15.75" customHeight="1">
      <c r="O948" s="263"/>
      <c r="P948" s="263"/>
      <c r="Q948" s="263"/>
      <c r="R948" s="263"/>
      <c r="S948" s="263"/>
    </row>
    <row r="949" ht="15.75" customHeight="1">
      <c r="O949" s="263"/>
      <c r="P949" s="263"/>
      <c r="Q949" s="263"/>
      <c r="R949" s="263"/>
      <c r="S949" s="263"/>
    </row>
    <row r="950" ht="15.75" customHeight="1">
      <c r="O950" s="263"/>
      <c r="P950" s="263"/>
      <c r="Q950" s="263"/>
      <c r="R950" s="263"/>
      <c r="S950" s="263"/>
    </row>
    <row r="951" ht="15.75" customHeight="1">
      <c r="O951" s="263"/>
      <c r="P951" s="263"/>
      <c r="Q951" s="263"/>
      <c r="R951" s="263"/>
      <c r="S951" s="263"/>
    </row>
    <row r="952" ht="15.75" customHeight="1">
      <c r="O952" s="263"/>
      <c r="P952" s="263"/>
      <c r="Q952" s="263"/>
      <c r="R952" s="263"/>
      <c r="S952" s="263"/>
    </row>
    <row r="953" ht="15.75" customHeight="1">
      <c r="O953" s="263"/>
      <c r="P953" s="263"/>
      <c r="Q953" s="263"/>
      <c r="R953" s="263"/>
      <c r="S953" s="263"/>
    </row>
    <row r="954" ht="15.75" customHeight="1">
      <c r="O954" s="263"/>
      <c r="P954" s="263"/>
      <c r="Q954" s="263"/>
      <c r="R954" s="263"/>
      <c r="S954" s="263"/>
    </row>
    <row r="955" ht="15.75" customHeight="1">
      <c r="O955" s="263"/>
      <c r="P955" s="263"/>
      <c r="Q955" s="263"/>
      <c r="R955" s="263"/>
      <c r="S955" s="263"/>
    </row>
    <row r="956" ht="15.75" customHeight="1">
      <c r="O956" s="263"/>
      <c r="P956" s="263"/>
      <c r="Q956" s="263"/>
      <c r="R956" s="263"/>
      <c r="S956" s="263"/>
    </row>
    <row r="957" ht="15.75" customHeight="1">
      <c r="O957" s="263"/>
      <c r="P957" s="263"/>
      <c r="Q957" s="263"/>
      <c r="R957" s="263"/>
      <c r="S957" s="263"/>
    </row>
    <row r="958" ht="15.75" customHeight="1">
      <c r="O958" s="263"/>
      <c r="P958" s="263"/>
      <c r="Q958" s="263"/>
      <c r="R958" s="263"/>
      <c r="S958" s="263"/>
    </row>
    <row r="959" ht="15.75" customHeight="1">
      <c r="O959" s="263"/>
      <c r="P959" s="263"/>
      <c r="Q959" s="263"/>
      <c r="R959" s="263"/>
      <c r="S959" s="263"/>
    </row>
    <row r="960" ht="15.75" customHeight="1">
      <c r="O960" s="263"/>
      <c r="P960" s="263"/>
      <c r="Q960" s="263"/>
      <c r="R960" s="263"/>
      <c r="S960" s="263"/>
    </row>
    <row r="961" ht="15.75" customHeight="1">
      <c r="O961" s="263"/>
      <c r="P961" s="263"/>
      <c r="Q961" s="263"/>
      <c r="R961" s="263"/>
      <c r="S961" s="263"/>
    </row>
    <row r="962" ht="15.75" customHeight="1">
      <c r="O962" s="263"/>
      <c r="P962" s="263"/>
      <c r="Q962" s="263"/>
      <c r="R962" s="263"/>
      <c r="S962" s="263"/>
    </row>
    <row r="963" ht="15.75" customHeight="1">
      <c r="O963" s="263"/>
      <c r="P963" s="263"/>
      <c r="Q963" s="263"/>
      <c r="R963" s="263"/>
      <c r="S963" s="263"/>
    </row>
    <row r="964" ht="15.75" customHeight="1">
      <c r="O964" s="263"/>
      <c r="P964" s="263"/>
      <c r="Q964" s="263"/>
      <c r="R964" s="263"/>
      <c r="S964" s="263"/>
    </row>
    <row r="965" ht="15.75" customHeight="1">
      <c r="O965" s="263"/>
      <c r="P965" s="263"/>
      <c r="Q965" s="263"/>
      <c r="R965" s="263"/>
      <c r="S965" s="263"/>
    </row>
    <row r="966" ht="15.75" customHeight="1">
      <c r="O966" s="263"/>
      <c r="P966" s="263"/>
      <c r="Q966" s="263"/>
      <c r="R966" s="263"/>
      <c r="S966" s="263"/>
    </row>
    <row r="967" ht="15.75" customHeight="1">
      <c r="O967" s="263"/>
      <c r="P967" s="263"/>
      <c r="Q967" s="263"/>
      <c r="R967" s="263"/>
      <c r="S967" s="263"/>
    </row>
    <row r="968" ht="15.75" customHeight="1">
      <c r="O968" s="263"/>
      <c r="P968" s="263"/>
      <c r="Q968" s="263"/>
      <c r="R968" s="263"/>
      <c r="S968" s="263"/>
    </row>
    <row r="969" ht="15.75" customHeight="1">
      <c r="O969" s="263"/>
      <c r="P969" s="263"/>
      <c r="Q969" s="263"/>
      <c r="R969" s="263"/>
      <c r="S969" s="263"/>
    </row>
    <row r="970" ht="15.75" customHeight="1">
      <c r="O970" s="263"/>
      <c r="P970" s="263"/>
      <c r="Q970" s="263"/>
      <c r="R970" s="263"/>
      <c r="S970" s="263"/>
    </row>
    <row r="971" ht="15.75" customHeight="1">
      <c r="O971" s="263"/>
      <c r="P971" s="263"/>
      <c r="Q971" s="263"/>
      <c r="R971" s="263"/>
      <c r="S971" s="263"/>
    </row>
    <row r="972" ht="15.75" customHeight="1">
      <c r="O972" s="263"/>
      <c r="P972" s="263"/>
      <c r="Q972" s="263"/>
      <c r="R972" s="263"/>
      <c r="S972" s="263"/>
    </row>
    <row r="973" ht="15.75" customHeight="1">
      <c r="O973" s="263"/>
      <c r="P973" s="263"/>
      <c r="Q973" s="263"/>
      <c r="R973" s="263"/>
      <c r="S973" s="263"/>
    </row>
    <row r="974" ht="15.75" customHeight="1">
      <c r="O974" s="263"/>
      <c r="P974" s="263"/>
      <c r="Q974" s="263"/>
      <c r="R974" s="263"/>
      <c r="S974" s="263"/>
    </row>
    <row r="975" ht="15.75" customHeight="1">
      <c r="O975" s="263"/>
      <c r="P975" s="263"/>
      <c r="Q975" s="263"/>
      <c r="R975" s="263"/>
      <c r="S975" s="263"/>
    </row>
    <row r="976" ht="15.75" customHeight="1">
      <c r="O976" s="263"/>
      <c r="P976" s="263"/>
      <c r="Q976" s="263"/>
      <c r="R976" s="263"/>
      <c r="S976" s="263"/>
    </row>
    <row r="977" ht="15.75" customHeight="1">
      <c r="O977" s="263"/>
      <c r="P977" s="263"/>
      <c r="Q977" s="263"/>
      <c r="R977" s="263"/>
      <c r="S977" s="263"/>
    </row>
    <row r="978" ht="15.75" customHeight="1">
      <c r="O978" s="263"/>
      <c r="P978" s="263"/>
      <c r="Q978" s="263"/>
      <c r="R978" s="263"/>
      <c r="S978" s="263"/>
    </row>
    <row r="979" ht="15.75" customHeight="1">
      <c r="O979" s="263"/>
      <c r="P979" s="263"/>
      <c r="Q979" s="263"/>
      <c r="R979" s="263"/>
      <c r="S979" s="263"/>
    </row>
    <row r="980" ht="15.75" customHeight="1">
      <c r="O980" s="263"/>
      <c r="P980" s="263"/>
      <c r="Q980" s="263"/>
      <c r="R980" s="263"/>
      <c r="S980" s="263"/>
    </row>
    <row r="981" ht="15.75" customHeight="1">
      <c r="O981" s="263"/>
      <c r="P981" s="263"/>
      <c r="Q981" s="263"/>
      <c r="R981" s="263"/>
      <c r="S981" s="263"/>
    </row>
    <row r="982" ht="15.75" customHeight="1">
      <c r="O982" s="263"/>
      <c r="P982" s="263"/>
      <c r="Q982" s="263"/>
      <c r="R982" s="263"/>
      <c r="S982" s="263"/>
    </row>
    <row r="983" ht="15.75" customHeight="1">
      <c r="O983" s="263"/>
      <c r="P983" s="263"/>
      <c r="Q983" s="263"/>
      <c r="R983" s="263"/>
      <c r="S983" s="263"/>
    </row>
    <row r="984" ht="15.75" customHeight="1">
      <c r="O984" s="263"/>
      <c r="P984" s="263"/>
      <c r="Q984" s="263"/>
      <c r="R984" s="263"/>
      <c r="S984" s="263"/>
    </row>
    <row r="985" ht="15.75" customHeight="1">
      <c r="O985" s="263"/>
      <c r="P985" s="263"/>
      <c r="Q985" s="263"/>
      <c r="R985" s="263"/>
      <c r="S985" s="263"/>
    </row>
    <row r="986" ht="15.75" customHeight="1">
      <c r="O986" s="263"/>
      <c r="P986" s="263"/>
      <c r="Q986" s="263"/>
      <c r="R986" s="263"/>
      <c r="S986" s="263"/>
    </row>
    <row r="987" ht="15.75" customHeight="1">
      <c r="O987" s="263"/>
      <c r="P987" s="263"/>
      <c r="Q987" s="263"/>
      <c r="R987" s="263"/>
      <c r="S987" s="263"/>
    </row>
    <row r="988" ht="15.75" customHeight="1">
      <c r="O988" s="263"/>
      <c r="P988" s="263"/>
      <c r="Q988" s="263"/>
      <c r="R988" s="263"/>
      <c r="S988" s="263"/>
    </row>
    <row r="989" ht="15.75" customHeight="1">
      <c r="O989" s="263"/>
      <c r="P989" s="263"/>
      <c r="Q989" s="263"/>
      <c r="R989" s="263"/>
      <c r="S989" s="263"/>
    </row>
    <row r="990" ht="15.75" customHeight="1">
      <c r="O990" s="263"/>
      <c r="P990" s="263"/>
      <c r="Q990" s="263"/>
      <c r="R990" s="263"/>
      <c r="S990" s="263"/>
    </row>
    <row r="991" ht="15.75" customHeight="1">
      <c r="O991" s="263"/>
      <c r="P991" s="263"/>
      <c r="Q991" s="263"/>
      <c r="R991" s="263"/>
      <c r="S991" s="263"/>
    </row>
    <row r="992" ht="15.75" customHeight="1">
      <c r="O992" s="263"/>
      <c r="P992" s="263"/>
      <c r="Q992" s="263"/>
      <c r="R992" s="263"/>
      <c r="S992" s="263"/>
    </row>
    <row r="993" ht="15.75" customHeight="1">
      <c r="O993" s="263"/>
      <c r="P993" s="263"/>
      <c r="Q993" s="263"/>
      <c r="R993" s="263"/>
      <c r="S993" s="263"/>
    </row>
    <row r="994" ht="15.75" customHeight="1">
      <c r="O994" s="263"/>
      <c r="P994" s="263"/>
      <c r="Q994" s="263"/>
      <c r="R994" s="263"/>
      <c r="S994" s="263"/>
    </row>
    <row r="995" ht="15.75" customHeight="1">
      <c r="O995" s="263"/>
      <c r="P995" s="263"/>
      <c r="Q995" s="263"/>
      <c r="R995" s="263"/>
      <c r="S995" s="263"/>
    </row>
    <row r="996" ht="15.75" customHeight="1">
      <c r="O996" s="263"/>
      <c r="P996" s="263"/>
      <c r="Q996" s="263"/>
      <c r="R996" s="263"/>
      <c r="S996" s="263"/>
    </row>
    <row r="997" ht="15.75" customHeight="1">
      <c r="O997" s="263"/>
      <c r="P997" s="263"/>
      <c r="Q997" s="263"/>
      <c r="R997" s="263"/>
      <c r="S997" s="263"/>
    </row>
  </sheetData>
  <mergeCells count="3">
    <mergeCell ref="B2:F2"/>
    <mergeCell ref="G36:H36"/>
    <mergeCell ref="G37:H37"/>
  </mergeCells>
  <printOptions/>
  <pageMargins bottom="0.75" footer="0.0" header="0.0" left="0.7" right="0.7" top="0.75"/>
  <pageSetup orientation="landscape"/>
  <drawing r:id="rId1"/>
</worksheet>
</file>