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schmidt/Documents/Masterarbeit/"/>
    </mc:Choice>
  </mc:AlternateContent>
  <xr:revisionPtr revIDLastSave="0" documentId="8_{6AAE7490-4C91-934B-B4B1-68DC9AA74488}" xr6:coauthVersionLast="47" xr6:coauthVersionMax="47" xr10:uidLastSave="{00000000-0000-0000-0000-000000000000}"/>
  <bookViews>
    <workbookView xWindow="-4580" yWindow="-23500" windowWidth="38400" windowHeight="23500" xr2:uid="{35C55BB6-3657-3F49-8814-269AC90734E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0" i="1"/>
  <c r="F20" i="1"/>
  <c r="G19" i="1"/>
  <c r="G18" i="1"/>
  <c r="G17" i="1"/>
  <c r="F19" i="1"/>
  <c r="F18" i="1"/>
  <c r="F17" i="1"/>
  <c r="E19" i="1"/>
  <c r="E18" i="1"/>
  <c r="E17" i="1"/>
  <c r="G10" i="1"/>
  <c r="G9" i="1"/>
  <c r="F10" i="1"/>
  <c r="F9" i="1"/>
  <c r="E11" i="1"/>
  <c r="E10" i="1"/>
  <c r="E9" i="1"/>
  <c r="G14" i="1"/>
  <c r="G13" i="1"/>
  <c r="F13" i="1"/>
  <c r="F14" i="1"/>
  <c r="E15" i="1"/>
  <c r="E14" i="1"/>
  <c r="E13" i="1"/>
  <c r="D19" i="1"/>
  <c r="D18" i="1"/>
  <c r="D17" i="1"/>
  <c r="D15" i="1"/>
  <c r="D14" i="1"/>
  <c r="D13" i="1"/>
  <c r="D11" i="1"/>
  <c r="D10" i="1"/>
  <c r="D9" i="1"/>
  <c r="E20" i="1"/>
  <c r="E16" i="1"/>
  <c r="E12" i="1"/>
  <c r="E8" i="1"/>
  <c r="D20" i="1"/>
  <c r="D16" i="1"/>
  <c r="D12" i="1"/>
  <c r="D8" i="1"/>
  <c r="D26" i="1"/>
  <c r="C8" i="1"/>
  <c r="C12" i="1"/>
  <c r="C16" i="1"/>
  <c r="C20" i="1"/>
  <c r="C21" i="1"/>
  <c r="C25" i="1"/>
  <c r="E26" i="1" l="1"/>
</calcChain>
</file>

<file path=xl/sharedStrings.xml><?xml version="1.0" encoding="utf-8"?>
<sst xmlns="http://schemas.openxmlformats.org/spreadsheetml/2006/main" count="29" uniqueCount="29">
  <si>
    <t>Bargeld und Einlagen</t>
  </si>
  <si>
    <t>Bargeld und Sichteinlagen</t>
  </si>
  <si>
    <t>Termineinlagen</t>
  </si>
  <si>
    <t>Spareinlagen und Sparbriefe</t>
  </si>
  <si>
    <t>Schuldverschreibunungen</t>
  </si>
  <si>
    <t>inländischer Kapitalgesellschaften</t>
  </si>
  <si>
    <t>des Staates</t>
  </si>
  <si>
    <t>des Auslands</t>
  </si>
  <si>
    <t>Aktien und sonstige Anteilsrechte</t>
  </si>
  <si>
    <t>börsennotierter Aktien inländischer Kapitalgesellschaften</t>
  </si>
  <si>
    <t>börsennotierte Aktien des Auslands</t>
  </si>
  <si>
    <t>nicht-börsennotierte Aktien und Sonstige Anteilsrechte</t>
  </si>
  <si>
    <t>Anteile an Investmentfonds</t>
  </si>
  <si>
    <t>Versicherungen-, Alterssicherungs- und Standardgarantie-Systeme</t>
  </si>
  <si>
    <t>Ansprüche aus Rückstellungen bei Nichtlebensversicherungen</t>
  </si>
  <si>
    <t>Ansprüche aus Rückstellungen bei Lebensversicherungen</t>
  </si>
  <si>
    <t>Ansprüche gegenüber Alterssicherungssystemen</t>
  </si>
  <si>
    <t>Sonstige Forderungen</t>
  </si>
  <si>
    <t>Insgesamt</t>
  </si>
  <si>
    <t>Anlageform</t>
  </si>
  <si>
    <t>Geldvermögen</t>
  </si>
  <si>
    <t>Nicht-gebundene Finanzanlagen</t>
  </si>
  <si>
    <t>-&gt; Cash (no risk/return)</t>
  </si>
  <si>
    <t>-&gt; Fixed-term and savings deposit</t>
  </si>
  <si>
    <t>-&gt; DAX index</t>
  </si>
  <si>
    <t>-&gt; S&amp;P 500</t>
  </si>
  <si>
    <t>-&gt; Nasdaq 100 (as proxy for higher risk equity index)</t>
  </si>
  <si>
    <t>-&gt; Government bonds (US T-bond)</t>
  </si>
  <si>
    <t>-&gt; Corporate bonds (Baa Corporate Bonds)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</si>
</sst>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2" fontId="2" fillId="0" borderId="0" xfId="0" applyNumberFormat="1" applyFont="1"/>
    <xf numFmtId="9" fontId="0" fillId="0" borderId="0" xfId="0" applyNumberFormat="1"/>
    <xf numFmtId="2" fontId="2" fillId="0" borderId="1" xfId="0" applyNumberFormat="1" applyFont="1" applyBorder="1"/>
    <xf numFmtId="2" fontId="0" fillId="2" borderId="0" xfId="0" applyNumberFormat="1" applyFill="1"/>
    <xf numFmtId="2" fontId="2" fillId="2" borderId="1" xfId="0" applyNumberFormat="1" applyFont="1" applyFill="1" applyBorder="1"/>
    <xf numFmtId="0" fontId="0" fillId="0" borderId="0" xfId="0" quotePrefix="1"/>
    <xf numFmtId="169" fontId="0" fillId="0" borderId="0" xfId="0" applyNumberFormat="1"/>
    <xf numFmtId="169" fontId="2" fillId="0" borderId="0" xfId="0" applyNumberFormat="1" applyFont="1"/>
    <xf numFmtId="10" fontId="2" fillId="0" borderId="0" xfId="0" applyNumberFormat="1" applyFont="1"/>
    <xf numFmtId="169" fontId="0" fillId="0" borderId="0" xfId="1" applyNumberFormat="1" applyFont="1"/>
    <xf numFmtId="9" fontId="0" fillId="0" borderId="0" xfId="0" applyNumberForma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0" fontId="0" fillId="0" borderId="0" xfId="0" quotePrefix="1" applyAlignment="1">
      <alignment horizontal="left" vertical="center"/>
    </xf>
    <xf numFmtId="169" fontId="2" fillId="0" borderId="0" xfId="0" applyNumberFormat="1" applyFont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BA90-EECB-434F-BEFF-2146AC9D6506}">
  <dimension ref="A7:J26"/>
  <sheetViews>
    <sheetView tabSelected="1" workbookViewId="0">
      <selection activeCell="H25" sqref="H25"/>
    </sheetView>
  </sheetViews>
  <sheetFormatPr baseColWidth="10" defaultRowHeight="16" x14ac:dyDescent="0.2"/>
  <cols>
    <col min="1" max="1" width="56.83203125" bestFit="1" customWidth="1"/>
  </cols>
  <sheetData>
    <row r="7" spans="1:10" x14ac:dyDescent="0.2">
      <c r="A7" s="2" t="s">
        <v>19</v>
      </c>
      <c r="B7" s="2" t="s">
        <v>20</v>
      </c>
      <c r="D7" s="2" t="s">
        <v>21</v>
      </c>
    </row>
    <row r="8" spans="1:10" x14ac:dyDescent="0.2">
      <c r="A8" s="2" t="s">
        <v>0</v>
      </c>
      <c r="B8" s="4">
        <v>3004.6</v>
      </c>
      <c r="C8" s="3">
        <f>B8/$B$26</f>
        <v>0.39442351365897843</v>
      </c>
      <c r="D8" s="8">
        <f>B8</f>
        <v>3004.6</v>
      </c>
      <c r="E8" s="15">
        <f>D8/$D$26</f>
        <v>0.59902707444475456</v>
      </c>
    </row>
    <row r="9" spans="1:10" x14ac:dyDescent="0.2">
      <c r="A9" t="s">
        <v>1</v>
      </c>
      <c r="B9" s="4">
        <v>2148.6999999999998</v>
      </c>
      <c r="D9" s="9">
        <f>B9</f>
        <v>2148.6999999999998</v>
      </c>
      <c r="E9" s="3">
        <f>D9/$D$8</f>
        <v>0.71513679025494237</v>
      </c>
      <c r="F9" s="7">
        <f>E9</f>
        <v>0.71513679025494237</v>
      </c>
      <c r="G9" s="13">
        <f>F9*E8</f>
        <v>0.42838629929423017</v>
      </c>
      <c r="H9" s="11" t="s">
        <v>22</v>
      </c>
    </row>
    <row r="10" spans="1:10" x14ac:dyDescent="0.2">
      <c r="A10" t="s">
        <v>2</v>
      </c>
      <c r="B10" s="4">
        <v>297.10000000000002</v>
      </c>
      <c r="D10" s="9">
        <f>B10</f>
        <v>297.10000000000002</v>
      </c>
      <c r="E10" s="3">
        <f>D10/$D$8</f>
        <v>9.8881714704120355E-2</v>
      </c>
      <c r="F10" s="16">
        <f>E10+E11</f>
        <v>0.28486320974505758</v>
      </c>
      <c r="G10" s="19">
        <f>F10*E8</f>
        <v>0.17064077515052434</v>
      </c>
      <c r="H10" s="18" t="s">
        <v>23</v>
      </c>
      <c r="I10" s="18"/>
      <c r="J10" s="18"/>
    </row>
    <row r="11" spans="1:10" x14ac:dyDescent="0.2">
      <c r="A11" t="s">
        <v>3</v>
      </c>
      <c r="B11" s="4">
        <v>558.79999999999995</v>
      </c>
      <c r="C11" s="2"/>
      <c r="D11" s="9">
        <f>B11</f>
        <v>558.79999999999995</v>
      </c>
      <c r="E11" s="3">
        <f>D11/$D$8</f>
        <v>0.18598149504093722</v>
      </c>
      <c r="F11" s="16"/>
      <c r="G11" s="19"/>
      <c r="H11" s="18"/>
      <c r="I11" s="18"/>
      <c r="J11" s="18"/>
    </row>
    <row r="12" spans="1:10" x14ac:dyDescent="0.2">
      <c r="A12" s="2" t="s">
        <v>4</v>
      </c>
      <c r="B12" s="5">
        <v>109.7</v>
      </c>
      <c r="C12" s="3">
        <f>B12/$B$26</f>
        <v>1.4400672118881028E-2</v>
      </c>
      <c r="D12" s="8">
        <f>B12</f>
        <v>109.7</v>
      </c>
      <c r="E12" s="15">
        <f>D12/$D$26</f>
        <v>2.1870887993939152E-2</v>
      </c>
    </row>
    <row r="13" spans="1:10" x14ac:dyDescent="0.2">
      <c r="A13" t="s">
        <v>5</v>
      </c>
      <c r="B13" s="5">
        <v>73.099999999999994</v>
      </c>
      <c r="D13" s="9">
        <f>B13</f>
        <v>73.099999999999994</v>
      </c>
      <c r="E13" s="3">
        <f>D13/$D$12</f>
        <v>0.66636280765724698</v>
      </c>
      <c r="F13" s="7">
        <f>E13</f>
        <v>0.66636280765724698</v>
      </c>
      <c r="G13" s="14">
        <f>F13*E12</f>
        <v>1.4573946329598467E-2</v>
      </c>
      <c r="H13" s="11" t="s">
        <v>28</v>
      </c>
    </row>
    <row r="14" spans="1:10" ht="17" x14ac:dyDescent="0.2">
      <c r="A14" s="1" t="s">
        <v>6</v>
      </c>
      <c r="B14" s="5">
        <v>2.2000000000000002</v>
      </c>
      <c r="D14" s="9">
        <f>B14</f>
        <v>2.2000000000000002</v>
      </c>
      <c r="E14" s="3">
        <f>D14/$D$12</f>
        <v>2.0054694621695533E-2</v>
      </c>
      <c r="F14" s="16">
        <f>E14+E15</f>
        <v>0.33363719234275291</v>
      </c>
      <c r="G14" s="17">
        <f>F14*E12</f>
        <v>7.2969416643406818E-3</v>
      </c>
      <c r="H14" s="18" t="s">
        <v>27</v>
      </c>
      <c r="I14" s="18"/>
      <c r="J14" s="18"/>
    </row>
    <row r="15" spans="1:10" x14ac:dyDescent="0.2">
      <c r="A15" t="s">
        <v>7</v>
      </c>
      <c r="B15" s="5">
        <v>34.4</v>
      </c>
      <c r="D15" s="9">
        <f>B15</f>
        <v>34.4</v>
      </c>
      <c r="E15" s="3">
        <f>D15/$D$12</f>
        <v>0.3135824977210574</v>
      </c>
      <c r="F15" s="16"/>
      <c r="G15" s="17"/>
      <c r="H15" s="18"/>
      <c r="I15" s="18"/>
      <c r="J15" s="18"/>
    </row>
    <row r="16" spans="1:10" x14ac:dyDescent="0.2">
      <c r="A16" s="2" t="s">
        <v>8</v>
      </c>
      <c r="B16" s="5">
        <v>969</v>
      </c>
      <c r="C16" s="3">
        <f>B16/$B$26</f>
        <v>0.12720374916313323</v>
      </c>
      <c r="D16" s="10">
        <f>B16</f>
        <v>969</v>
      </c>
      <c r="E16" s="15">
        <f>D16/$D$26</f>
        <v>0.19318952111328203</v>
      </c>
    </row>
    <row r="17" spans="1:8" x14ac:dyDescent="0.2">
      <c r="A17" t="s">
        <v>9</v>
      </c>
      <c r="B17" s="4">
        <v>296</v>
      </c>
      <c r="D17" s="4">
        <f>B17</f>
        <v>296</v>
      </c>
      <c r="E17" s="3">
        <f>D17/$D$16</f>
        <v>0.30546955624355004</v>
      </c>
      <c r="F17" s="12">
        <f>E17</f>
        <v>0.30546955624355004</v>
      </c>
      <c r="G17" s="13">
        <f>F17*$E$16</f>
        <v>5.9013517285378202E-2</v>
      </c>
      <c r="H17" s="11" t="s">
        <v>24</v>
      </c>
    </row>
    <row r="18" spans="1:8" x14ac:dyDescent="0.2">
      <c r="A18" t="s">
        <v>10</v>
      </c>
      <c r="B18" s="4">
        <v>249.3</v>
      </c>
      <c r="D18" s="4">
        <f>B18</f>
        <v>249.3</v>
      </c>
      <c r="E18" s="3">
        <f>D18/$D$16</f>
        <v>0.25727554179566564</v>
      </c>
      <c r="F18" s="12">
        <f>E18</f>
        <v>0.25727554179566564</v>
      </c>
      <c r="G18" s="13">
        <f>F18*$E$16</f>
        <v>4.9702938713664817E-2</v>
      </c>
      <c r="H18" s="11" t="s">
        <v>25</v>
      </c>
    </row>
    <row r="19" spans="1:8" x14ac:dyDescent="0.2">
      <c r="A19" t="s">
        <v>11</v>
      </c>
      <c r="B19" s="4">
        <v>423.8</v>
      </c>
      <c r="D19" s="4">
        <f>B19</f>
        <v>423.8</v>
      </c>
      <c r="E19" s="3">
        <f>D19/$D$16</f>
        <v>0.43735810113519091</v>
      </c>
      <c r="F19" s="12">
        <f>E19</f>
        <v>0.43735810113519091</v>
      </c>
      <c r="G19" s="13">
        <f>F19*$E$16</f>
        <v>8.4493002113321905E-2</v>
      </c>
      <c r="H19" s="11" t="s">
        <v>26</v>
      </c>
    </row>
    <row r="20" spans="1:8" x14ac:dyDescent="0.2">
      <c r="A20" s="2" t="s">
        <v>12</v>
      </c>
      <c r="B20" s="4">
        <v>932.5</v>
      </c>
      <c r="C20" s="3">
        <f>B20/$B$26</f>
        <v>0.12241227667143627</v>
      </c>
      <c r="D20" s="8">
        <f>B20</f>
        <v>932.5</v>
      </c>
      <c r="E20" s="15">
        <f>D20/$D$26</f>
        <v>0.18591251644802423</v>
      </c>
      <c r="F20" s="12">
        <f>E20</f>
        <v>0.18591251644802423</v>
      </c>
      <c r="G20" s="13">
        <f>F20</f>
        <v>0.18591251644802423</v>
      </c>
    </row>
    <row r="21" spans="1:8" x14ac:dyDescent="0.2">
      <c r="A21" s="2" t="s">
        <v>13</v>
      </c>
      <c r="B21" s="4">
        <v>2574</v>
      </c>
      <c r="C21" s="3">
        <f>B21/$B$26</f>
        <v>0.33789726557884925</v>
      </c>
    </row>
    <row r="22" spans="1:8" x14ac:dyDescent="0.2">
      <c r="A22" t="s">
        <v>14</v>
      </c>
      <c r="B22" s="4">
        <v>432.5</v>
      </c>
    </row>
    <row r="23" spans="1:8" x14ac:dyDescent="0.2">
      <c r="A23" t="s">
        <v>15</v>
      </c>
      <c r="B23" s="4">
        <v>1162.2</v>
      </c>
    </row>
    <row r="24" spans="1:8" x14ac:dyDescent="0.2">
      <c r="A24" t="s">
        <v>16</v>
      </c>
      <c r="B24" s="4">
        <v>979.4</v>
      </c>
    </row>
    <row r="25" spans="1:8" x14ac:dyDescent="0.2">
      <c r="A25" s="2" t="s">
        <v>17</v>
      </c>
      <c r="B25" s="4">
        <v>27.9</v>
      </c>
      <c r="C25" s="3">
        <f>B25/$B$26</f>
        <v>3.6625228087217927E-3</v>
      </c>
    </row>
    <row r="26" spans="1:8" x14ac:dyDescent="0.2">
      <c r="A26" s="2" t="s">
        <v>18</v>
      </c>
      <c r="B26" s="6">
        <v>7617.7</v>
      </c>
      <c r="D26" s="6">
        <f>B20+B16+B12+B8</f>
        <v>5015.8</v>
      </c>
      <c r="E26" s="7">
        <f>SUM(E8:E24)</f>
        <v>4.0001031991744069</v>
      </c>
      <c r="G26" s="13">
        <f>SUM(G9:G25)</f>
        <v>1.000019936999083</v>
      </c>
    </row>
  </sheetData>
  <mergeCells count="6">
    <mergeCell ref="F10:F11"/>
    <mergeCell ref="F14:F15"/>
    <mergeCell ref="G14:G15"/>
    <mergeCell ref="G10:G11"/>
    <mergeCell ref="H10:J11"/>
    <mergeCell ref="H14:J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Schmidt</dc:creator>
  <cp:lastModifiedBy>Johannes Schmidt</cp:lastModifiedBy>
  <dcterms:created xsi:type="dcterms:W3CDTF">2023-05-26T09:26:20Z</dcterms:created>
  <dcterms:modified xsi:type="dcterms:W3CDTF">2023-05-29T11:13:17Z</dcterms:modified>
</cp:coreProperties>
</file>