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pivotCache/pivotCacheDefinition21.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slicers/slicer2.xml" ContentType="application/vnd.ms-excel.slicer+xml"/>
  <Override PartName="/xl/timelines/timeline2.xml" ContentType="application/vnd.ms-excel.timelin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slicers/slicer3.xml" ContentType="application/vnd.ms-excel.slicer+xml"/>
  <Override PartName="/xl/timelines/timeline3.xml" ContentType="application/vnd.ms-excel.timelin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defaultThemeVersion="166925"/>
  <mc:AlternateContent xmlns:mc="http://schemas.openxmlformats.org/markup-compatibility/2006">
    <mc:Choice Requires="x15">
      <x15ac:absPath xmlns:x15ac="http://schemas.microsoft.com/office/spreadsheetml/2010/11/ac" url="C:\Users\Brendan\Desktop\Data Stuff\Projects\"/>
    </mc:Choice>
  </mc:AlternateContent>
  <xr:revisionPtr revIDLastSave="0" documentId="13_ncr:1_{ED919638-43C4-429D-8CE8-1BAE604022C7}" xr6:coauthVersionLast="47" xr6:coauthVersionMax="47" xr10:uidLastSave="{00000000-0000-0000-0000-000000000000}"/>
  <bookViews>
    <workbookView xWindow="28680" yWindow="-120" windowWidth="29040" windowHeight="15720" activeTab="1" xr2:uid="{00000000-000D-0000-FFFF-FFFF00000000}"/>
  </bookViews>
  <sheets>
    <sheet name="READ ME" sheetId="10" r:id="rId1"/>
    <sheet name="Main Dashboard" sheetId="9" r:id="rId2"/>
    <sheet name="Sales Dashboard" sheetId="3" r:id="rId3"/>
    <sheet name="Profit Dashboard" sheetId="8" r:id="rId4"/>
    <sheet name="Pivots" sheetId="6" r:id="rId5"/>
    <sheet name="Sales_Table" sheetId="2" state="hidden" r:id="rId6"/>
    <sheet name="Sample - Superstore" sheetId="1" state="hidden" r:id="rId7"/>
  </sheets>
  <definedNames>
    <definedName name="_xlcn.WorksheetConnection_SampleSuperstore.csvSales1" hidden="1">Sales[]</definedName>
    <definedName name="Count_of_Sales">Pivots!$G$9</definedName>
    <definedName name="Slicer_Category1">#N/A</definedName>
    <definedName name="Slicer_Region1">#N/A</definedName>
    <definedName name="Slicer_Segment1">#N/A</definedName>
    <definedName name="Slicer_Ship_Mode1">#N/A</definedName>
    <definedName name="Slicer_State1">#N/A</definedName>
    <definedName name="Slicer_Sub_Category1">#N/A</definedName>
    <definedName name="Timeline_Order_Date2">#N/A</definedName>
  </definedNames>
  <calcPr calcId="191029"/>
  <pivotCaches>
    <pivotCache cacheId="773" r:id="rId8"/>
    <pivotCache cacheId="776" r:id="rId9"/>
    <pivotCache cacheId="779" r:id="rId10"/>
    <pivotCache cacheId="782" r:id="rId11"/>
    <pivotCache cacheId="785" r:id="rId12"/>
    <pivotCache cacheId="788" r:id="rId13"/>
    <pivotCache cacheId="791" r:id="rId14"/>
    <pivotCache cacheId="794" r:id="rId15"/>
    <pivotCache cacheId="797" r:id="rId16"/>
    <pivotCache cacheId="800" r:id="rId17"/>
    <pivotCache cacheId="803" r:id="rId18"/>
    <pivotCache cacheId="806" r:id="rId19"/>
    <pivotCache cacheId="809" r:id="rId20"/>
    <pivotCache cacheId="812" r:id="rId21"/>
    <pivotCache cacheId="815" r:id="rId22"/>
    <pivotCache cacheId="818" r:id="rId23"/>
    <pivotCache cacheId="827" r:id="rId24"/>
    <pivotCache cacheId="836" r:id="rId25"/>
    <pivotCache cacheId="842" r:id="rId26"/>
  </pivotCaches>
  <extLst>
    <ext xmlns:x14="http://schemas.microsoft.com/office/spreadsheetml/2009/9/main" uri="{876F7934-8845-4945-9796-88D515C7AA90}">
      <x14:pivotCaches>
        <pivotCache cacheId="19" r:id="rId27"/>
      </x14:pivotCaches>
    </ext>
    <ext xmlns:x14="http://schemas.microsoft.com/office/spreadsheetml/2009/9/main" uri="{BBE1A952-AA13-448e-AADC-164F8A28A991}">
      <x14:slicerCaches>
        <x14:slicerCache r:id="rId28"/>
        <x14:slicerCache r:id="rId29"/>
        <x14:slicerCache r:id="rId30"/>
        <x14:slicerCache r:id="rId31"/>
        <x14:slicerCache r:id="rId32"/>
        <x14:slicerCache r:id="rId33"/>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20" r:id="rId34"/>
      </x15:timelineCachePivotCaches>
    </ext>
    <ext xmlns:x15="http://schemas.microsoft.com/office/spreadsheetml/2010/11/main" uri="{D0CA8CA8-9F24-4464-BF8E-62219DCF47F9}">
      <x15:timelineCacheRefs>
        <x15:timelineCacheRef r:id="rId35"/>
      </x15:timelineCacheRefs>
    </ext>
    <ext xmlns:x15="http://schemas.microsoft.com/office/spreadsheetml/2010/11/main" uri="{FCE2AD5D-F65C-4FA6-A056-5C36A1767C68}">
      <x15:dataModel>
        <x15:modelTables>
          <x15:modelTable id="Sales" name="Sales" connection="WorksheetConnection_Sample - Superstore.csv!Sales"/>
        </x15:modelTables>
        <x15:extLst>
          <ext xmlns:x16="http://schemas.microsoft.com/office/spreadsheetml/2014/11/main" uri="{9835A34E-60A6-4A7C-AAB8-D5F71C897F49}">
            <x16:modelTimeGroupings>
              <x16:modelTimeGrouping tableName="Sale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 tableName="Sales" columnName="Ship Date" columnId="Ship Date">
                <x16:calculatedTimeColumn columnName="Ship Date (Year)" columnId="Ship Date (Year)" contentType="years" isSelected="1"/>
                <x16:calculatedTimeColumn columnName="Ship Date (Quarter)" columnId="Ship Date (Quarter)" contentType="quarters" isSelected="1"/>
                <x16:calculatedTimeColumn columnName="Ship Date (Month Index)" columnId="Ship Date (Month Index)" contentType="monthsindex" isSelected="1"/>
                <x16:calculatedTimeColumn columnName="Ship Date (Month)" columnId="Ship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46" i="6" l="1"/>
  <c r="H3" i="6"/>
  <c r="H9" i="6"/>
  <c r="W9" i="2"/>
  <c r="W8" i="2"/>
  <c r="W5" i="2"/>
  <c r="W7" i="2" s="1"/>
  <c r="W6" i="2"/>
  <c r="X10" i="1"/>
  <c r="X12" i="1" a="1"/>
  <c r="X12" i="1" s="1"/>
  <c r="Q13" i="6"/>
  <c r="G30" i="6"/>
  <c r="G35" i="6"/>
  <c r="Q20" i="6"/>
  <c r="G16" i="6"/>
  <c r="G49" i="6"/>
  <c r="G6" i="6"/>
  <c r="G40" i="6"/>
  <c r="I3" i="6"/>
  <c r="Q7" i="6"/>
  <c r="I9" i="6"/>
  <c r="G11" i="6"/>
  <c r="G25" i="6"/>
  <c r="J46" i="6"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924A836-53B5-4DDE-B981-BD621F6E4FD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2000000}" name="WorksheetConnection_Sample - Superstore.csv!Sales" type="102" refreshedVersion="8" minRefreshableVersion="5">
    <extLst>
      <ext xmlns:x15="http://schemas.microsoft.com/office/spreadsheetml/2010/11/main" uri="{DE250136-89BD-433C-8126-D09CA5730AF9}">
        <x15:connection id="Sales">
          <x15:rangePr sourceName="_xlcn.WorksheetConnection_SampleSuperstore.csvSales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<sst xmlns="http://schemas.openxmlformats.org/spreadsheetml/2006/main" count="260045" uniqueCount="10976">
  <si>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</si>
  <si>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</si>
  <si>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</si>
  <si>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</si>
  <si>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</si>
  <si>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</si>
  <si>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</si>
  <si>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</si>
  <si>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</si>
  <si>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</si>
  <si>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</si>
  <si>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</si>
  <si>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</si>
  <si>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</si>
  <si>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</si>
  <si>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</si>
  <si>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</si>
  <si>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</si>
  <si>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</si>
  <si>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</si>
  <si>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</si>
  <si>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</si>
  <si>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</si>
  <si>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</si>
  <si>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</si>
  <si>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</si>
  <si>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</si>
  <si>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</si>
  <si>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</si>
  <si>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</si>
  <si>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</si>
  <si>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</si>
  <si>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</si>
  <si>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</si>
  <si>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</si>
  <si>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</si>
  <si>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</si>
  <si>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</si>
  <si>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</si>
  <si>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</si>
  <si>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</si>
  <si>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</si>
  <si>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</si>
  <si>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</si>
  <si>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</si>
  <si>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</si>
  <si>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</si>
  <si>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</si>
  <si>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</si>
  <si>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</si>
  <si>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</si>
  <si>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</si>
  <si>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</si>
  <si>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</si>
  <si>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</si>
  <si>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</si>
  <si>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</si>
  <si>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</si>
  <si>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</si>
  <si>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</si>
  <si>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</si>
  <si>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</si>
  <si>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</si>
  <si>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</si>
  <si>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</si>
  <si>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</si>
  <si>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</si>
  <si>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</si>
  <si>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</si>
  <si>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</si>
  <si>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</si>
  <si>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</si>
  <si>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</si>
  <si>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</si>
  <si>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</si>
  <si>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</si>
  <si>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</si>
  <si>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</si>
  <si>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</si>
  <si>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</si>
  <si>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</si>
  <si>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</si>
  <si>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</si>
  <si>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</si>
  <si>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</si>
  <si>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</si>
  <si>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</si>
  <si>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</si>
  <si>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</si>
  <si>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</si>
  <si>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</si>
  <si>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</si>
  <si>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</si>
  <si>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</si>
  <si>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</si>
  <si>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</si>
  <si>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</si>
  <si>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</si>
  <si>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</si>
  <si>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</si>
  <si>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</si>
  <si>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</si>
  <si>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</si>
  <si>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</si>
  <si>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</si>
  <si>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</si>
  <si>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</si>
  <si>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</si>
  <si>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</si>
  <si>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</si>
  <si>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</si>
  <si>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</si>
  <si>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</si>
  <si>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</si>
  <si>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</si>
  <si>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</si>
  <si>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</si>
  <si>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</si>
  <si>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</si>
  <si>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</si>
  <si>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</si>
  <si>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</si>
  <si>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</si>
  <si>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</si>
  <si>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</si>
  <si>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</si>
  <si>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</si>
  <si>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</si>
  <si>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</si>
  <si>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</si>
  <si>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</si>
  <si>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</si>
  <si>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</si>
  <si>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</si>
  <si>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</si>
  <si>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</si>
  <si>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</si>
  <si>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</si>
  <si>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</si>
  <si>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</si>
  <si>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</si>
  <si>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</si>
  <si>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</si>
  <si>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</si>
  <si>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</si>
  <si>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</si>
  <si>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</si>
  <si>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</si>
  <si>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</si>
  <si>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</si>
  <si>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</si>
  <si>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</si>
  <si>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</si>
  <si>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</si>
  <si>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</si>
  <si>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</si>
  <si>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</si>
  <si>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</si>
  <si>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</si>
  <si>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</si>
  <si>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</si>
  <si>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</si>
  <si>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</si>
  <si>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</si>
  <si>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</si>
  <si>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</si>
  <si>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</si>
  <si>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</si>
  <si>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</si>
  <si>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</si>
  <si>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</si>
  <si>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</si>
  <si>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</si>
  <si>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</si>
  <si>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</si>
  <si>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</si>
  <si>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</si>
  <si>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</si>
  <si>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</si>
  <si>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</si>
  <si>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</si>
  <si>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</si>
  <si>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</si>
  <si>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</si>
  <si>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</si>
  <si>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</si>
  <si>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</si>
  <si>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</si>
  <si>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</si>
  <si>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</si>
  <si>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</si>
  <si>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</si>
  <si>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</si>
  <si>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</si>
  <si>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</si>
  <si>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</si>
  <si>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</si>
  <si>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</si>
  <si>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</si>
  <si>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</si>
  <si>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</si>
  <si>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</si>
  <si>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</si>
  <si>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</si>
  <si>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</si>
  <si>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</si>
  <si>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</si>
  <si>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</si>
  <si>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</si>
  <si>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</si>
  <si>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</si>
  <si>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</si>
  <si>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</si>
  <si>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</si>
  <si>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</si>
  <si>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</si>
  <si>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</si>
  <si>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</si>
  <si>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</si>
  <si>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</si>
  <si>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</si>
  <si>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</si>
  <si>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</si>
  <si>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</si>
  <si>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</si>
  <si>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</si>
  <si>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</si>
  <si>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</si>
  <si>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</si>
  <si>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</si>
  <si>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</si>
  <si>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</si>
  <si>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</si>
  <si>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</si>
  <si>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</si>
  <si>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</si>
  <si>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</si>
  <si>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</si>
  <si>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</si>
  <si>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</si>
  <si>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</si>
  <si>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</si>
  <si>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</si>
  <si>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</si>
  <si>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</si>
  <si>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</si>
  <si>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</si>
  <si>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</si>
  <si>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</si>
  <si>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</si>
  <si>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</si>
  <si>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</si>
  <si>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</si>
  <si>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</si>
  <si>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</si>
  <si>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</si>
  <si>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</si>
  <si>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</si>
  <si>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</si>
  <si>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</si>
  <si>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</si>
  <si>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</si>
  <si>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</si>
  <si>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</si>
  <si>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</si>
  <si>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</si>
  <si>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</si>
  <si>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</si>
  <si>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</si>
  <si>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</si>
  <si>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</si>
  <si>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</si>
  <si>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</si>
  <si>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</si>
  <si>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</si>
  <si>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</si>
  <si>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</si>
  <si>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</si>
  <si>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</si>
  <si>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</si>
  <si>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</si>
  <si>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</si>
  <si>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</si>
  <si>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</si>
  <si>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</si>
  <si>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</si>
  <si>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</si>
  <si>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</si>
  <si>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</si>
  <si>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</si>
  <si>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</si>
  <si>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</si>
  <si>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</si>
  <si>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</si>
  <si>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</si>
  <si>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</si>
  <si>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</si>
  <si>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</si>
  <si>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</si>
  <si>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</si>
  <si>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</si>
  <si>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</si>
  <si>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</si>
  <si>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</si>
  <si>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</si>
  <si>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</si>
  <si>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</si>
  <si>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</si>
  <si>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</si>
  <si>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</si>
  <si>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</si>
  <si>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</si>
  <si>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</si>
  <si>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</si>
  <si>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</si>
  <si>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</si>
  <si>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</si>
  <si>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</si>
  <si>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</si>
  <si>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</si>
  <si>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</si>
  <si>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</si>
  <si>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</si>
  <si>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</si>
  <si>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</si>
  <si>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</si>
  <si>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</si>
  <si>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</si>
  <si>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</si>
  <si>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</si>
  <si>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</si>
  <si>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</si>
  <si>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</si>
  <si>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</si>
  <si>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</si>
  <si>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</si>
  <si>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</si>
  <si>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</si>
  <si>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</si>
  <si>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</si>
  <si>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</si>
  <si>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</si>
  <si>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</si>
  <si>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</si>
  <si>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</si>
  <si>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</si>
  <si>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</si>
  <si>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</si>
  <si>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</si>
  <si>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</si>
  <si>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</si>
  <si>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</si>
  <si>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</si>
  <si>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</si>
  <si>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</si>
  <si>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</si>
  <si>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</si>
  <si>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</si>
  <si>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</si>
  <si>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</si>
  <si>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</si>
  <si>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</si>
  <si>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</si>
  <si>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</si>
  <si>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</si>
  <si>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</si>
  <si>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</si>
  <si>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</si>
  <si>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</si>
  <si>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</si>
  <si>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</si>
  <si>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</si>
  <si>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</si>
  <si>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</si>
  <si>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</si>
  <si>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</si>
  <si>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</si>
  <si>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</si>
  <si>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</si>
  <si>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</si>
  <si>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</si>
  <si>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</si>
  <si>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</si>
  <si>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</si>
  <si>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</si>
  <si>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</si>
  <si>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</si>
  <si>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</si>
  <si>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</si>
  <si>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</si>
  <si>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</si>
  <si>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</si>
  <si>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</si>
  <si>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</si>
  <si>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</si>
  <si>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</si>
  <si>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</si>
  <si>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</si>
  <si>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</si>
  <si>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</si>
  <si>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</si>
  <si>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</si>
  <si>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</si>
  <si>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</si>
  <si>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</si>
  <si>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</si>
  <si>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</si>
  <si>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</si>
  <si>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</si>
  <si>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</si>
  <si>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</si>
  <si>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</si>
  <si>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</si>
  <si>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</si>
  <si>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</si>
  <si>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</si>
  <si>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</si>
  <si>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</si>
  <si>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</si>
  <si>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</si>
  <si>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</si>
  <si>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</si>
  <si>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</si>
  <si>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</si>
  <si>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</si>
  <si>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</si>
  <si>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</si>
  <si>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</si>
  <si>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</si>
  <si>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</si>
  <si>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</si>
  <si>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</si>
  <si>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</si>
  <si>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</si>
  <si>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</si>
  <si>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</si>
  <si>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</si>
  <si>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</si>
  <si>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</si>
  <si>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</si>
  <si>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</si>
  <si>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</si>
  <si>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</si>
  <si>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</si>
  <si>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</si>
  <si>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</si>
  <si>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</si>
  <si>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</si>
  <si>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</si>
  <si>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</si>
  <si>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</si>
  <si>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</si>
  <si>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</si>
  <si>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</si>
  <si>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</si>
  <si>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</si>
  <si>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</si>
  <si>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</si>
  <si>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</si>
  <si>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</si>
  <si>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</si>
  <si>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</si>
  <si>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</si>
  <si>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</si>
  <si>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</si>
  <si>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</si>
  <si>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</si>
  <si>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</si>
  <si>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</si>
  <si>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</si>
  <si>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</si>
  <si>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</si>
  <si>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</si>
  <si>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</si>
  <si>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</si>
  <si>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</si>
  <si>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</si>
  <si>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</si>
  <si>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</si>
  <si>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</si>
  <si>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</si>
  <si>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</si>
  <si>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</si>
  <si>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</si>
  <si>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</si>
  <si>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</si>
  <si>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</si>
  <si>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</si>
  <si>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</si>
  <si>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</si>
  <si>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</si>
  <si>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</si>
  <si>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</si>
  <si>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</si>
  <si>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</si>
  <si>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</si>
  <si>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</si>
  <si>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</si>
  <si>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</si>
  <si>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</si>
  <si>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</si>
  <si>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</si>
  <si>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</si>
  <si>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</si>
  <si>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</si>
  <si>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</si>
  <si>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</si>
  <si>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</si>
  <si>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</si>
  <si>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</si>
  <si>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</si>
  <si>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</si>
  <si>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</si>
  <si>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</si>
  <si>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</si>
  <si>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</si>
  <si>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</si>
  <si>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</si>
  <si>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</si>
  <si>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</si>
  <si>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</si>
  <si>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</si>
  <si>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</si>
  <si>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</si>
  <si>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</si>
  <si>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</si>
  <si>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</si>
  <si>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</si>
  <si>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</si>
  <si>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</si>
  <si>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</si>
  <si>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</si>
  <si>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</si>
  <si>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</si>
  <si>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</si>
  <si>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</si>
  <si>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</si>
  <si>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</si>
  <si>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</si>
  <si>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</si>
  <si>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</si>
  <si>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</si>
  <si>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</si>
  <si>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</si>
  <si>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</si>
  <si>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</si>
  <si>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</si>
  <si>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</si>
  <si>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</si>
  <si>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</si>
  <si>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</si>
  <si>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</si>
  <si>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</si>
  <si>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</si>
  <si>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</si>
  <si>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</si>
  <si>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</si>
  <si>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</si>
  <si>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</si>
  <si>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</si>
  <si>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</si>
  <si>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</si>
  <si>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</si>
  <si>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</si>
  <si>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</si>
  <si>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</si>
  <si>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</si>
  <si>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</si>
  <si>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</si>
  <si>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</si>
  <si>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</si>
  <si>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</si>
  <si>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</si>
  <si>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</si>
  <si>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</si>
  <si>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</si>
  <si>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</si>
  <si>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</si>
  <si>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</si>
  <si>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</si>
  <si>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</si>
  <si>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</si>
  <si>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</si>
  <si>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</si>
  <si>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</si>
  <si>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</si>
  <si>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</si>
  <si>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</si>
  <si>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</si>
  <si>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</si>
  <si>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</si>
  <si>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</si>
  <si>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</si>
  <si>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</si>
  <si>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</si>
  <si>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</si>
  <si>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</si>
  <si>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</si>
  <si>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</si>
  <si>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</si>
  <si>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</si>
  <si>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</si>
  <si>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</si>
  <si>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</si>
  <si>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</si>
  <si>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</si>
  <si>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</si>
  <si>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</si>
  <si>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</si>
  <si>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</si>
  <si>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</si>
  <si>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</si>
  <si>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</si>
  <si>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</si>
  <si>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</si>
  <si>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</si>
  <si>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</si>
  <si>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</si>
  <si>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</si>
  <si>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</si>
  <si>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</si>
  <si>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</si>
  <si>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</si>
  <si>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</si>
  <si>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</si>
  <si>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</si>
  <si>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</si>
  <si>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</si>
  <si>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</si>
  <si>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</si>
  <si>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</si>
  <si>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</si>
  <si>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</si>
  <si>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</si>
  <si>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</si>
  <si>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</si>
  <si>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</si>
  <si>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</si>
  <si>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</si>
  <si>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</si>
  <si>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</si>
  <si>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</si>
  <si>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</si>
  <si>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</si>
  <si>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</si>
  <si>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</si>
  <si>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</si>
  <si>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</si>
  <si>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</si>
  <si>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</si>
  <si>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</si>
  <si>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</si>
  <si>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</si>
  <si>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</si>
  <si>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</si>
  <si>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</si>
  <si>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</si>
  <si>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</si>
  <si>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</si>
  <si>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</si>
  <si>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</si>
  <si>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</si>
  <si>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</si>
  <si>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</si>
  <si>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</si>
  <si>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</si>
  <si>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</si>
  <si>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</si>
  <si>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</si>
  <si>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</si>
  <si>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</si>
  <si>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</si>
  <si>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</si>
  <si>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</si>
  <si>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</si>
  <si>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</si>
  <si>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</si>
  <si>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</si>
  <si>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</si>
  <si>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</si>
  <si>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</si>
  <si>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</si>
  <si>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</si>
  <si>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</si>
  <si>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</si>
  <si>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</si>
  <si>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</si>
  <si>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</si>
  <si>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</si>
  <si>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</si>
  <si>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</si>
  <si>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</si>
  <si>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</si>
  <si>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</si>
  <si>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</si>
  <si>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</si>
  <si>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</si>
  <si>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</si>
  <si>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</si>
  <si>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</si>
  <si>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</si>
  <si>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</si>
  <si>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</si>
  <si>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</si>
  <si>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</si>
  <si>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</si>
  <si>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</si>
  <si>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</si>
  <si>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</si>
  <si>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</si>
  <si>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</si>
  <si>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</si>
  <si>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</si>
  <si>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</si>
  <si>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</si>
  <si>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</si>
  <si>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</si>
  <si>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</si>
  <si>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</si>
  <si>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</si>
  <si>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</si>
  <si>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</si>
  <si>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</si>
  <si>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</si>
  <si>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</si>
  <si>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</si>
  <si>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</si>
  <si>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</si>
  <si>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</si>
  <si>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</si>
  <si>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</si>
  <si>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</si>
  <si>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</si>
  <si>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</si>
  <si>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</si>
  <si>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</si>
  <si>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</si>
  <si>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</si>
  <si>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</si>
  <si>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</si>
  <si>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</si>
  <si>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</si>
  <si>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</si>
  <si>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</si>
  <si>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</si>
  <si>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</si>
  <si>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</si>
  <si>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</si>
  <si>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</si>
  <si>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</si>
  <si>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</si>
  <si>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</si>
  <si>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</si>
  <si>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</si>
  <si>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</si>
  <si>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</si>
  <si>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</si>
  <si>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</si>
  <si>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</si>
  <si>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</si>
  <si>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</si>
  <si>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</si>
  <si>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</si>
  <si>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</si>
  <si>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</si>
  <si>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</si>
  <si>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</si>
  <si>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</si>
  <si>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</si>
  <si>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</si>
  <si>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</si>
  <si>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</si>
  <si>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</si>
  <si>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</si>
  <si>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</si>
  <si>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</si>
  <si>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</si>
  <si>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</si>
  <si>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</si>
  <si>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</si>
  <si>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</si>
  <si>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</si>
  <si>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</si>
  <si>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</si>
  <si>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</si>
  <si>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</si>
  <si>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</si>
  <si>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</si>
  <si>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</si>
  <si>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</si>
  <si>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</si>
  <si>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</si>
  <si>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</si>
  <si>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</si>
  <si>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</si>
  <si>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</si>
  <si>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</si>
  <si>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</si>
  <si>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</si>
  <si>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</si>
  <si>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</si>
  <si>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</si>
  <si>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</si>
  <si>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</si>
  <si>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</si>
  <si>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</si>
  <si>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</si>
  <si>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</si>
  <si>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</si>
  <si>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</si>
  <si>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</si>
  <si>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</si>
  <si>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</si>
  <si>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</si>
  <si>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</si>
  <si>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</si>
  <si>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</si>
  <si>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</si>
  <si>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</si>
  <si>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</si>
  <si>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</si>
  <si>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</si>
  <si>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</si>
  <si>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</si>
  <si>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</si>
  <si>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</si>
  <si>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</si>
  <si>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</si>
  <si>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</si>
  <si>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</si>
  <si>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</si>
  <si>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</si>
  <si>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</si>
  <si>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</si>
  <si>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</si>
  <si>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</si>
  <si>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</si>
  <si>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</si>
  <si>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</si>
  <si>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</si>
  <si>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</si>
  <si>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</si>
  <si>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</si>
  <si>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</si>
  <si>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</si>
  <si>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</si>
  <si>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</si>
  <si>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</si>
  <si>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</si>
  <si>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</si>
  <si>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</si>
  <si>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</si>
  <si>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</si>
  <si>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</si>
  <si>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</si>
  <si>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</si>
  <si>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</si>
  <si>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</si>
  <si>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</si>
  <si>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</si>
  <si>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</si>
  <si>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</si>
  <si>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</si>
  <si>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</si>
  <si>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</si>
  <si>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</si>
  <si>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</si>
  <si>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</si>
  <si>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</si>
  <si>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</si>
  <si>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</si>
  <si>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</si>
  <si>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</si>
  <si>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</si>
  <si>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</si>
  <si>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</si>
  <si>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</si>
  <si>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</si>
  <si>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</si>
  <si>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</si>
  <si>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</si>
  <si>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</si>
  <si>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</si>
  <si>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</si>
  <si>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</si>
  <si>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</si>
  <si>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</si>
  <si>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</si>
  <si>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</si>
  <si>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</si>
  <si>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</si>
  <si>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</si>
  <si>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</si>
  <si>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</si>
  <si>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</si>
  <si>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</si>
  <si>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</si>
  <si>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</si>
  <si>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</si>
  <si>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</si>
  <si>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</si>
  <si>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</si>
  <si>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</si>
  <si>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</si>
  <si>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</si>
  <si>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</si>
  <si>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</si>
  <si>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</si>
  <si>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</si>
  <si>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</si>
  <si>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</si>
  <si>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</si>
  <si>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</si>
  <si>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</si>
  <si>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</si>
  <si>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</si>
  <si>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</si>
  <si>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</si>
  <si>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</si>
  <si>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</si>
  <si>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</si>
  <si>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</si>
  <si>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</si>
  <si>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</si>
  <si>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</si>
  <si>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</si>
  <si>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</si>
  <si>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</si>
  <si>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</si>
  <si>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</si>
  <si>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</si>
  <si>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</si>
  <si>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</si>
  <si>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</si>
  <si>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</si>
  <si>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</si>
  <si>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</si>
  <si>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</si>
  <si>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</si>
  <si>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</si>
  <si>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</si>
  <si>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</si>
  <si>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</si>
  <si>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</si>
  <si>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</si>
  <si>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</si>
  <si>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</si>
  <si>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</si>
  <si>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</si>
  <si>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</si>
  <si>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</si>
  <si>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</si>
  <si>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</si>
  <si>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</si>
  <si>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</si>
  <si>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</si>
  <si>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</si>
  <si>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</si>
  <si>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</si>
  <si>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</si>
  <si>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</si>
  <si>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</si>
  <si>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</si>
  <si>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</si>
  <si>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</si>
  <si>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</si>
  <si>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</si>
  <si>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</si>
  <si>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</si>
  <si>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</si>
  <si>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</si>
  <si>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</si>
  <si>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</si>
  <si>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</si>
  <si>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</si>
  <si>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</si>
  <si>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</si>
  <si>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</si>
  <si>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</si>
  <si>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</si>
  <si>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</si>
  <si>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</si>
  <si>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</si>
  <si>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</si>
  <si>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</si>
  <si>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</si>
  <si>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</si>
  <si>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</si>
  <si>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</si>
  <si>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</si>
  <si>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</si>
  <si>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</si>
  <si>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</si>
  <si>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</si>
  <si>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</si>
  <si>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</si>
  <si>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</si>
  <si>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</si>
  <si>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</si>
  <si>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</si>
  <si>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</si>
  <si>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</si>
  <si>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</si>
  <si>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</si>
  <si>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</si>
  <si>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</si>
  <si>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</si>
  <si>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</si>
  <si>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</si>
  <si>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</si>
  <si>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</si>
  <si>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</si>
  <si>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</si>
  <si>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</si>
  <si>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</si>
  <si>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</si>
  <si>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</si>
  <si>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</si>
  <si>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</si>
  <si>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</si>
  <si>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</si>
  <si>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</si>
  <si>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</si>
  <si>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</si>
  <si>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</si>
  <si>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</si>
  <si>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</si>
  <si>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</si>
  <si>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</si>
  <si>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</si>
  <si>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</si>
  <si>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</si>
  <si>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</si>
  <si>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</si>
  <si>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</si>
  <si>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</si>
  <si>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</si>
  <si>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</si>
  <si>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</si>
  <si>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</si>
  <si>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</si>
  <si>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</si>
  <si>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</si>
  <si>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</si>
  <si>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</si>
  <si>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</si>
  <si>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</si>
  <si>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</si>
  <si>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</si>
  <si>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</si>
  <si>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</si>
  <si>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</si>
  <si>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</si>
  <si>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</si>
  <si>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</si>
  <si>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</si>
  <si>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</si>
  <si>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</si>
  <si>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</si>
  <si>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</si>
  <si>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</si>
  <si>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</si>
  <si>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</si>
  <si>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</si>
  <si>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</si>
  <si>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</si>
  <si>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</si>
  <si>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</si>
  <si>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</si>
  <si>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</si>
  <si>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</si>
  <si>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</si>
  <si>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</si>
  <si>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</si>
  <si>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</si>
  <si>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</si>
  <si>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</si>
  <si>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</si>
  <si>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</si>
  <si>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</si>
  <si>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</si>
  <si>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</si>
  <si>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</si>
  <si>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</si>
  <si>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</si>
  <si>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</si>
  <si>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</si>
  <si>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</si>
  <si>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</si>
  <si>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</si>
  <si>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</si>
  <si>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</si>
  <si>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</si>
  <si>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</si>
  <si>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</si>
  <si>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</si>
  <si>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</si>
  <si>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</si>
  <si>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</si>
  <si>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</si>
  <si>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</si>
  <si>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</si>
  <si>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</si>
  <si>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</si>
  <si>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</si>
  <si>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</si>
  <si>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</si>
  <si>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</si>
  <si>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</si>
  <si>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</si>
  <si>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</si>
  <si>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</si>
  <si>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</si>
  <si>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</si>
  <si>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</si>
  <si>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</si>
  <si>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</si>
  <si>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</si>
  <si>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</si>
  <si>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</si>
  <si>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</si>
  <si>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</si>
  <si>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</si>
  <si>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</si>
  <si>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</si>
  <si>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</si>
  <si>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</si>
  <si>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</si>
  <si>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</si>
  <si>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</si>
  <si>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</si>
  <si>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</si>
  <si>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</si>
  <si>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</si>
  <si>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</si>
  <si>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</si>
  <si>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</si>
  <si>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</si>
  <si>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</si>
  <si>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</si>
  <si>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</si>
  <si>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</si>
  <si>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</si>
  <si>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</si>
  <si>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</si>
  <si>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</si>
  <si>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</si>
  <si>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</si>
  <si>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</si>
  <si>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</si>
  <si>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</si>
  <si>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</si>
  <si>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</si>
  <si>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</si>
  <si>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</si>
  <si>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</si>
  <si>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</si>
  <si>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</si>
  <si>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</si>
  <si>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</si>
  <si>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</si>
  <si>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</si>
  <si>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</si>
  <si>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</si>
  <si>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</si>
  <si>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</si>
  <si>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</si>
  <si>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</si>
  <si>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</si>
  <si>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</si>
  <si>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</si>
  <si>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</si>
  <si>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</si>
  <si>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</si>
  <si>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</si>
  <si>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</si>
  <si>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</si>
  <si>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</si>
  <si>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</si>
  <si>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</si>
  <si>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</si>
  <si>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</si>
  <si>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</si>
  <si>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</si>
  <si>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</si>
  <si>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</si>
  <si>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</si>
  <si>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</si>
  <si>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</si>
  <si>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</si>
  <si>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</si>
  <si>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</si>
  <si>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</si>
  <si>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</si>
  <si>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</si>
  <si>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</si>
  <si>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</si>
  <si>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</si>
  <si>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</si>
  <si>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</si>
  <si>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</si>
  <si>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</si>
  <si>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</si>
  <si>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</si>
  <si>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</si>
  <si>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</si>
  <si>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</si>
  <si>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</si>
  <si>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</si>
  <si>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</si>
  <si>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</si>
  <si>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</si>
  <si>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</si>
  <si>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</si>
  <si>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</si>
  <si>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</si>
  <si>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</si>
  <si>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</si>
  <si>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</si>
  <si>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</si>
  <si>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</si>
  <si>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</si>
  <si>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</si>
  <si>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</si>
  <si>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</si>
  <si>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</si>
  <si>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</si>
  <si>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</si>
  <si>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</si>
  <si>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</si>
  <si>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</si>
  <si>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</si>
  <si>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</si>
  <si>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</si>
  <si>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</si>
  <si>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</si>
  <si>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</si>
  <si>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</si>
  <si>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</si>
  <si>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</si>
  <si>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</si>
  <si>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</si>
  <si>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</si>
  <si>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</si>
  <si>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</si>
  <si>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</si>
  <si>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</si>
  <si>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</si>
  <si>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</si>
  <si>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</si>
  <si>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</si>
  <si>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</si>
  <si>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</si>
  <si>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</si>
  <si>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</si>
  <si>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</si>
  <si>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</si>
  <si>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</si>
  <si>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</si>
  <si>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</si>
  <si>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</si>
  <si>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</si>
  <si>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</si>
  <si>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</si>
  <si>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</si>
  <si>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</si>
  <si>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</si>
  <si>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</si>
  <si>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</si>
  <si>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</si>
  <si>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</si>
  <si>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</si>
  <si>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</si>
  <si>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</si>
  <si>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</si>
  <si>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</si>
  <si>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</si>
  <si>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</si>
  <si>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</si>
  <si>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</si>
  <si>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</si>
  <si>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</si>
  <si>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</si>
  <si>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</si>
  <si>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</si>
  <si>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</si>
  <si>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</si>
  <si>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</si>
  <si>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</si>
  <si>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</si>
  <si>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</si>
  <si>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</si>
  <si>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</si>
  <si>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</si>
  <si>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</si>
  <si>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</si>
  <si>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</si>
  <si>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</si>
  <si>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</si>
  <si>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</si>
  <si>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</si>
  <si>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</si>
  <si>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</si>
  <si>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</si>
  <si>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</si>
  <si>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</si>
  <si>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</si>
  <si>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</si>
  <si>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</si>
  <si>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</si>
  <si>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</si>
  <si>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</si>
  <si>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</si>
  <si>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</si>
  <si>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</si>
  <si>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</si>
  <si>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</si>
  <si>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</si>
  <si>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</si>
  <si>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</si>
  <si>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</si>
  <si>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</si>
  <si>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</si>
  <si>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</si>
  <si>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</si>
  <si>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</si>
  <si>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</si>
  <si>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</si>
  <si>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</si>
  <si>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</si>
  <si>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</si>
  <si>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</si>
  <si>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</si>
  <si>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</si>
  <si>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</si>
  <si>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</si>
  <si>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</si>
  <si>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</si>
  <si>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</si>
  <si>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</si>
  <si>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</si>
  <si>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</si>
  <si>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</si>
  <si>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</si>
  <si>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</si>
  <si>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</si>
  <si>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</si>
  <si>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</si>
  <si>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</si>
  <si>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</si>
  <si>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</si>
  <si>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</si>
  <si>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</si>
  <si>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</si>
  <si>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</si>
  <si>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</si>
  <si>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</si>
  <si>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</si>
  <si>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</si>
  <si>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</si>
  <si>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</si>
  <si>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</si>
  <si>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</si>
  <si>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</si>
  <si>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</si>
  <si>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</si>
  <si>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</si>
  <si>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</si>
  <si>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</si>
  <si>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</si>
  <si>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</si>
  <si>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</si>
  <si>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</si>
  <si>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</si>
  <si>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</si>
  <si>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</si>
  <si>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</si>
  <si>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</si>
  <si>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</si>
  <si>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</si>
  <si>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</si>
  <si>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</si>
  <si>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</si>
  <si>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</si>
  <si>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</si>
  <si>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</si>
  <si>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</si>
  <si>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</si>
  <si>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</si>
  <si>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</si>
  <si>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</si>
  <si>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</si>
  <si>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</si>
  <si>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</si>
  <si>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</si>
  <si>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</si>
  <si>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</si>
  <si>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</si>
  <si>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</si>
  <si>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</si>
  <si>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</si>
  <si>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</si>
  <si>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</si>
  <si>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</si>
  <si>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</si>
  <si>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</si>
  <si>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</si>
  <si>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</si>
  <si>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</si>
  <si>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</si>
  <si>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</si>
  <si>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</si>
  <si>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</si>
  <si>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</si>
  <si>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</si>
  <si>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</si>
  <si>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</si>
  <si>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</si>
  <si>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</si>
  <si>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</si>
  <si>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</si>
  <si>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</si>
  <si>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</si>
  <si>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</si>
  <si>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</si>
  <si>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</si>
  <si>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</si>
  <si>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</si>
  <si>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</si>
  <si>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</si>
  <si>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</si>
  <si>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</si>
  <si>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</si>
  <si>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</si>
  <si>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</si>
  <si>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</si>
  <si>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</si>
  <si>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</si>
  <si>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</si>
  <si>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</si>
  <si>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</si>
  <si>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</si>
  <si>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</si>
  <si>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</si>
  <si>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</si>
  <si>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</si>
  <si>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</si>
  <si>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</si>
  <si>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</si>
  <si>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</si>
  <si>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</si>
  <si>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</si>
  <si>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</si>
  <si>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</si>
  <si>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</si>
  <si>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</si>
  <si>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</si>
  <si>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</si>
  <si>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</si>
  <si>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</si>
  <si>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</si>
  <si>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</si>
  <si>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</si>
  <si>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</si>
  <si>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</si>
  <si>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</si>
  <si>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</si>
  <si>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</si>
  <si>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</si>
  <si>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</si>
  <si>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</si>
  <si>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</si>
  <si>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</si>
  <si>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</si>
  <si>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</si>
  <si>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</si>
  <si>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</si>
  <si>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</si>
  <si>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</si>
  <si>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</si>
  <si>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</si>
  <si>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</si>
  <si>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</si>
  <si>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</si>
  <si>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</si>
  <si>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</si>
  <si>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</si>
  <si>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</si>
  <si>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</si>
  <si>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</si>
  <si>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</si>
  <si>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</si>
  <si>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</si>
  <si>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</si>
  <si>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</si>
  <si>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</si>
  <si>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</si>
  <si>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</si>
  <si>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</si>
  <si>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</si>
  <si>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</si>
  <si>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</si>
  <si>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</si>
  <si>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</si>
  <si>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</si>
  <si>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</si>
  <si>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</si>
  <si>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</si>
  <si>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</si>
  <si>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</si>
  <si>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</si>
  <si>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</si>
  <si>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</si>
  <si>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</si>
  <si>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</si>
  <si>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</si>
  <si>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</si>
  <si>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</si>
  <si>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</si>
  <si>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</si>
  <si>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</si>
  <si>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</si>
  <si>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</si>
  <si>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</si>
  <si>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</si>
  <si>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</si>
  <si>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</si>
  <si>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</si>
  <si>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</si>
  <si>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</si>
  <si>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</si>
  <si>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</si>
  <si>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</si>
  <si>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</si>
  <si>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</si>
  <si>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</si>
  <si>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</si>
  <si>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</si>
  <si>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</si>
  <si>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</si>
  <si>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</si>
  <si>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</si>
  <si>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</si>
  <si>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</si>
  <si>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</si>
  <si>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</si>
  <si>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</si>
  <si>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</si>
  <si>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</si>
  <si>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</si>
  <si>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</si>
  <si>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</si>
  <si>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</si>
  <si>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</si>
  <si>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</si>
  <si>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</si>
  <si>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</si>
  <si>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</si>
  <si>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</si>
  <si>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</si>
  <si>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</si>
  <si>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</si>
  <si>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</si>
  <si>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</si>
  <si>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</si>
  <si>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</si>
  <si>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</si>
  <si>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</si>
  <si>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</si>
  <si>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</si>
  <si>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</si>
  <si>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</si>
  <si>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</si>
  <si>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</si>
  <si>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</si>
  <si>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</si>
  <si>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</si>
  <si>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</si>
  <si>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</si>
  <si>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</si>
  <si>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</si>
  <si>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</si>
  <si>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</si>
  <si>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</si>
  <si>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</si>
  <si>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</si>
  <si>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</si>
  <si>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</si>
  <si>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</si>
  <si>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</si>
  <si>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</si>
  <si>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</si>
  <si>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</si>
  <si>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</si>
  <si>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</si>
  <si>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</si>
  <si>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</si>
  <si>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</si>
  <si>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</si>
  <si>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</si>
  <si>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</si>
  <si>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</si>
  <si>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</si>
  <si>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</si>
  <si>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</si>
  <si>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</si>
  <si>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</si>
  <si>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</si>
  <si>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</si>
  <si>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</si>
  <si>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</si>
  <si>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</si>
  <si>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</si>
  <si>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</si>
  <si>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</si>
  <si>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</si>
  <si>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</si>
  <si>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</si>
  <si>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</si>
  <si>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</si>
  <si>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</si>
  <si>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</si>
  <si>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</si>
  <si>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</si>
  <si>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</si>
  <si>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</si>
  <si>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</si>
  <si>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</si>
  <si>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</si>
  <si>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</si>
  <si>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</si>
  <si>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</si>
  <si>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</si>
  <si>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</si>
  <si>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</si>
  <si>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</si>
  <si>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</si>
  <si>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</si>
  <si>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</si>
  <si>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</si>
  <si>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</si>
  <si>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</si>
  <si>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</si>
  <si>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</si>
  <si>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</si>
  <si>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</si>
  <si>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</si>
  <si>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</si>
  <si>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</si>
  <si>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</si>
  <si>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</si>
  <si>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</si>
  <si>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</si>
  <si>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</si>
  <si>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</si>
  <si>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</si>
  <si>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</si>
  <si>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</si>
  <si>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</si>
  <si>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</si>
  <si>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</si>
  <si>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</si>
  <si>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</si>
  <si>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</si>
  <si>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</si>
  <si>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</si>
  <si>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</si>
  <si>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</si>
  <si>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</si>
  <si>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</si>
  <si>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</si>
  <si>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</si>
  <si>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</si>
  <si>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</si>
  <si>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</si>
  <si>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</si>
  <si>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</si>
  <si>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</si>
  <si>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</si>
  <si>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</si>
  <si>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</si>
  <si>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</si>
  <si>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</si>
  <si>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</si>
  <si>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</si>
  <si>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</si>
  <si>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</si>
  <si>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</si>
  <si>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</si>
  <si>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</si>
  <si>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</si>
  <si>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</si>
  <si>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</si>
  <si>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</si>
  <si>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</si>
  <si>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</si>
  <si>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</si>
  <si>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</si>
  <si>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</si>
  <si>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</si>
  <si>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</si>
  <si>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</si>
  <si>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</si>
  <si>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</si>
  <si>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</si>
  <si>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</si>
  <si>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</si>
  <si>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</si>
  <si>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</si>
  <si>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</si>
  <si>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</si>
  <si>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</si>
  <si>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</si>
  <si>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</si>
  <si>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</si>
  <si>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</si>
  <si>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</si>
  <si>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</si>
  <si>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</si>
  <si>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</si>
  <si>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</si>
  <si>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</si>
  <si>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</si>
  <si>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</si>
  <si>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</si>
  <si>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</si>
  <si>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</si>
  <si>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</si>
  <si>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</si>
  <si>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</si>
  <si>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</si>
  <si>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</si>
  <si>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</si>
  <si>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</si>
  <si>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</si>
  <si>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</si>
  <si>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</si>
  <si>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</si>
  <si>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</si>
  <si>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</si>
  <si>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</si>
  <si>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</si>
  <si>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</si>
  <si>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</si>
  <si>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</si>
  <si>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</si>
  <si>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</si>
  <si>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</si>
  <si>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</si>
  <si>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</si>
  <si>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</si>
  <si>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</si>
  <si>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</si>
  <si>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</si>
  <si>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</si>
  <si>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</si>
  <si>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</si>
  <si>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</si>
  <si>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</si>
  <si>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</si>
  <si>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</si>
  <si>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</si>
  <si>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</si>
  <si>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</si>
  <si>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</si>
  <si>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</si>
  <si>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</si>
  <si>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</si>
  <si>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</si>
  <si>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</si>
  <si>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</si>
  <si>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</si>
  <si>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</si>
  <si>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</si>
  <si>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</si>
  <si>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</si>
  <si>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</si>
  <si>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</si>
  <si>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</si>
  <si>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</si>
  <si>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</si>
  <si>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</si>
  <si>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</si>
  <si>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</si>
  <si>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</si>
  <si>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</si>
  <si>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</si>
  <si>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</si>
  <si>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</si>
  <si>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</si>
  <si>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</si>
  <si>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</si>
  <si>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</si>
  <si>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</si>
  <si>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</si>
  <si>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</si>
  <si>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</si>
  <si>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</si>
  <si>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</si>
  <si>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</si>
  <si>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</si>
  <si>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</si>
  <si>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</si>
  <si>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</si>
  <si>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</si>
  <si>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</si>
  <si>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</si>
  <si>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</si>
  <si>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</si>
  <si>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</si>
  <si>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</si>
  <si>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</si>
  <si>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</si>
  <si>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</si>
  <si>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</si>
  <si>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</si>
  <si>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</si>
  <si>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</si>
  <si>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</si>
  <si>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</si>
  <si>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</si>
  <si>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</si>
  <si>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</si>
  <si>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</si>
  <si>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</si>
  <si>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</si>
  <si>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</si>
  <si>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</si>
  <si>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</si>
  <si>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</si>
  <si>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</si>
  <si>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</si>
  <si>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</si>
  <si>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</si>
  <si>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</si>
  <si>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</si>
  <si>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</si>
  <si>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</si>
  <si>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</si>
  <si>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</si>
  <si>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</si>
  <si>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</si>
  <si>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</si>
  <si>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</si>
  <si>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</si>
  <si>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</si>
  <si>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</si>
  <si>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</si>
  <si>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</si>
  <si>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</si>
  <si>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</si>
  <si>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</si>
  <si>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</si>
  <si>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</si>
  <si>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</si>
  <si>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</si>
  <si>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</si>
  <si>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</si>
  <si>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</si>
  <si>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</si>
  <si>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</si>
  <si>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</si>
  <si>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</si>
  <si>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</si>
  <si>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</si>
  <si>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</si>
  <si>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</si>
  <si>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</si>
  <si>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</si>
  <si>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</si>
  <si>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</si>
  <si>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</si>
  <si>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</si>
  <si>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</si>
  <si>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</si>
  <si>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</si>
  <si>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</si>
  <si>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</si>
  <si>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</si>
  <si>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</si>
  <si>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</si>
  <si>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</si>
  <si>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</si>
  <si>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</si>
  <si>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</si>
  <si>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</si>
  <si>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</si>
  <si>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</si>
  <si>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</si>
  <si>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</si>
  <si>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</si>
  <si>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</si>
  <si>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</si>
  <si>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</si>
  <si>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</si>
  <si>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</si>
  <si>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</si>
  <si>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</si>
  <si>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</si>
  <si>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</si>
  <si>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</si>
  <si>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</si>
  <si>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</si>
  <si>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</si>
  <si>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</si>
  <si>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</si>
  <si>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</si>
  <si>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</si>
  <si>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</si>
  <si>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</si>
  <si>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</si>
  <si>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</si>
  <si>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</si>
  <si>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</si>
  <si>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</si>
  <si>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</si>
  <si>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</si>
  <si>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</si>
  <si>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</si>
  <si>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</si>
  <si>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</si>
  <si>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</si>
  <si>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</si>
  <si>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</si>
  <si>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</si>
  <si>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</si>
  <si>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</si>
  <si>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</si>
  <si>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</si>
  <si>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</si>
  <si>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</si>
  <si>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</si>
  <si>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</si>
  <si>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</si>
  <si>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</si>
  <si>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</si>
  <si>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</si>
  <si>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</si>
  <si>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</si>
  <si>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</si>
  <si>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</si>
  <si>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</si>
  <si>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</si>
  <si>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</si>
  <si>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</si>
  <si>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</si>
  <si>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</si>
  <si>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</si>
  <si>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</si>
  <si>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</si>
  <si>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</si>
  <si>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</si>
  <si>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</si>
  <si>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</si>
  <si>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</si>
  <si>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</si>
  <si>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</si>
  <si>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</si>
  <si>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</si>
  <si>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</si>
  <si>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</si>
  <si>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</si>
  <si>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</si>
  <si>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</si>
  <si>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</si>
  <si>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</si>
  <si>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</si>
  <si>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</si>
  <si>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</si>
  <si>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</si>
  <si>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</si>
  <si>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</si>
  <si>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</si>
  <si>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</si>
  <si>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</si>
  <si>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</si>
  <si>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</si>
  <si>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</si>
  <si>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</si>
  <si>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</si>
  <si>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</si>
  <si>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</si>
  <si>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</si>
  <si>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</si>
  <si>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</si>
  <si>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</si>
  <si>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</si>
  <si>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</si>
  <si>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</si>
  <si>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</si>
  <si>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</si>
  <si>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</si>
  <si>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</si>
  <si>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</si>
  <si>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</si>
  <si>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</si>
  <si>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</si>
  <si>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</si>
  <si>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</si>
  <si>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</si>
  <si>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</si>
  <si>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</si>
  <si>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</si>
  <si>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</si>
  <si>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</si>
  <si>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</si>
  <si>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</si>
  <si>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</si>
  <si>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</si>
  <si>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</si>
  <si>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</si>
  <si>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</si>
  <si>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</si>
  <si>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</si>
  <si>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</si>
  <si>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</si>
  <si>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</si>
  <si>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</si>
  <si>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</si>
  <si>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</si>
  <si>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</si>
  <si>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</si>
  <si>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</si>
  <si>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</si>
  <si>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</si>
  <si>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</si>
  <si>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</si>
  <si>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</si>
  <si>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</si>
  <si>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</si>
  <si>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</si>
  <si>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</si>
  <si>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</si>
  <si>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</si>
  <si>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</si>
  <si>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</si>
  <si>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</si>
  <si>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</si>
  <si>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</si>
  <si>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</si>
  <si>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</si>
  <si>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</si>
  <si>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</si>
  <si>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</si>
  <si>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</si>
  <si>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</si>
  <si>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</si>
  <si>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</si>
  <si>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</si>
  <si>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</si>
  <si>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</si>
  <si>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</si>
  <si>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</si>
  <si>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</si>
  <si>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</si>
  <si>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</si>
  <si>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</si>
  <si>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</si>
  <si>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</si>
  <si>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</si>
  <si>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</si>
  <si>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</si>
  <si>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</si>
  <si>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</si>
  <si>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</si>
  <si>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</si>
  <si>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</si>
  <si>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</si>
  <si>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</si>
  <si>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</si>
  <si>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</si>
  <si>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</si>
  <si>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</si>
  <si>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</si>
  <si>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</si>
  <si>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</si>
  <si>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</si>
  <si>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</si>
  <si>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</si>
  <si>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</si>
  <si>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</si>
  <si>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</si>
  <si>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</si>
  <si>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</si>
  <si>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</si>
  <si>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</si>
  <si>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</si>
  <si>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</si>
  <si>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</si>
  <si>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</si>
  <si>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</si>
  <si>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</si>
  <si>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</si>
  <si>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</si>
  <si>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</si>
  <si>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</si>
  <si>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</si>
  <si>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</si>
  <si>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</si>
  <si>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</si>
  <si>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</si>
  <si>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</si>
  <si>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</si>
  <si>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</si>
  <si>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</si>
  <si>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</si>
  <si>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</si>
  <si>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</si>
  <si>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</si>
  <si>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</si>
  <si>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</si>
  <si>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</si>
  <si>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</si>
  <si>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</si>
  <si>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</si>
  <si>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</si>
  <si>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</si>
  <si>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</si>
  <si>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</si>
  <si>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</si>
  <si>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</si>
  <si>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</si>
  <si>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</si>
  <si>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</si>
  <si>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</si>
  <si>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</si>
  <si>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</si>
  <si>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</si>
  <si>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</si>
  <si>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</si>
  <si>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</si>
  <si>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</si>
  <si>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</si>
  <si>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</si>
  <si>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</si>
  <si>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</si>
  <si>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</si>
  <si>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</si>
  <si>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</si>
  <si>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</si>
  <si>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</si>
  <si>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</si>
  <si>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</si>
  <si>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</si>
  <si>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</si>
  <si>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</si>
  <si>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</si>
  <si>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</si>
  <si>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</si>
  <si>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</si>
  <si>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</si>
  <si>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</si>
  <si>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</si>
  <si>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</si>
  <si>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</si>
  <si>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</si>
  <si>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</si>
  <si>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</si>
  <si>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</si>
  <si>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</si>
  <si>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</si>
  <si>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</si>
  <si>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</si>
  <si>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</si>
  <si>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</si>
  <si>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</si>
  <si>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</si>
  <si>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</si>
  <si>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</si>
  <si>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</si>
  <si>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</si>
  <si>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</si>
  <si>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</si>
  <si>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</si>
  <si>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</si>
  <si>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</si>
  <si>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</si>
  <si>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</si>
  <si>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</si>
  <si>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</si>
  <si>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</si>
  <si>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</si>
  <si>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</si>
  <si>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</si>
  <si>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</si>
  <si>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</si>
  <si>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</si>
  <si>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</si>
  <si>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</si>
  <si>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</si>
  <si>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</si>
  <si>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</si>
  <si>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</si>
  <si>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</si>
  <si>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</si>
  <si>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</si>
  <si>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</si>
  <si>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</si>
  <si>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</si>
  <si>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</si>
  <si>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</si>
  <si>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</si>
  <si>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</si>
  <si>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</si>
  <si>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</si>
  <si>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</si>
  <si>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</si>
  <si>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</si>
  <si>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</si>
  <si>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</si>
  <si>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</si>
  <si>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</si>
  <si>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</si>
  <si>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</si>
  <si>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</si>
  <si>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</si>
  <si>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</si>
  <si>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</si>
  <si>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</si>
  <si>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</si>
  <si>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</si>
  <si>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</si>
  <si>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</si>
  <si>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</si>
  <si>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</si>
  <si>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</si>
  <si>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</si>
  <si>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</si>
  <si>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</si>
  <si>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</si>
  <si>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</si>
  <si>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</si>
  <si>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</si>
  <si>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</si>
  <si>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</si>
  <si>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</si>
  <si>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</si>
  <si>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</si>
  <si>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</si>
  <si>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</si>
  <si>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</si>
  <si>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</si>
  <si>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</si>
  <si>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</si>
  <si>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</si>
  <si>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</si>
  <si>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</si>
  <si>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</si>
  <si>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</si>
  <si>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</si>
  <si>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</si>
  <si>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</si>
  <si>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</si>
  <si>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</si>
  <si>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</si>
  <si>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</si>
  <si>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</si>
  <si>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</si>
  <si>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</si>
  <si>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</si>
  <si>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</si>
  <si>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</si>
  <si>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</si>
  <si>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</si>
  <si>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</si>
  <si>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</si>
  <si>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</si>
  <si>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</si>
  <si>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</si>
  <si>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</si>
  <si>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</si>
  <si>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</si>
  <si>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</si>
  <si>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</si>
  <si>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</si>
  <si>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</si>
  <si>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</si>
  <si>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</si>
  <si>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</si>
  <si>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</si>
  <si>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</si>
  <si>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</si>
  <si>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</si>
  <si>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</si>
  <si>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</si>
  <si>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</si>
  <si>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</si>
  <si>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</si>
  <si>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</si>
  <si>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</si>
  <si>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</si>
  <si>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</si>
  <si>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</si>
  <si>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</si>
  <si>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</si>
  <si>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</si>
  <si>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</si>
  <si>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</si>
  <si>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</si>
  <si>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</si>
  <si>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</si>
  <si>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</si>
  <si>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</si>
  <si>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</si>
  <si>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</si>
  <si>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</si>
  <si>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</si>
  <si>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</si>
  <si>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</si>
  <si>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</si>
  <si>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</si>
  <si>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</si>
  <si>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</si>
  <si>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</si>
  <si>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</si>
  <si>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</si>
  <si>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</si>
  <si>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</si>
  <si>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</si>
  <si>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</si>
  <si>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</si>
  <si>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</si>
  <si>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</si>
  <si>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</si>
  <si>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</si>
  <si>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</si>
  <si>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</si>
  <si>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</si>
  <si>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</si>
  <si>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</si>
  <si>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</si>
  <si>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</si>
  <si>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</si>
  <si>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</si>
  <si>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</si>
  <si>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</si>
  <si>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</si>
  <si>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</si>
  <si>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</si>
  <si>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</si>
  <si>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</si>
  <si>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</si>
  <si>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</si>
  <si>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</si>
  <si>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</si>
  <si>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</si>
  <si>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</si>
  <si>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</si>
  <si>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</si>
  <si>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</si>
  <si>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</si>
  <si>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</si>
  <si>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</si>
  <si>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</si>
  <si>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</si>
  <si>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</si>
  <si>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</si>
  <si>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</si>
  <si>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</si>
  <si>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</si>
  <si>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</si>
  <si>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</si>
  <si>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</si>
  <si>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</si>
  <si>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</si>
  <si>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</si>
  <si>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</si>
  <si>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</si>
  <si>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</si>
  <si>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</si>
  <si>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</si>
  <si>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</si>
  <si>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</si>
  <si>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</si>
  <si>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</si>
  <si>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</si>
  <si>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</si>
  <si>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</si>
  <si>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</si>
  <si>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</si>
  <si>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</si>
  <si>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</si>
  <si>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</si>
  <si>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</si>
  <si>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</si>
  <si>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</si>
  <si>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</si>
  <si>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</si>
  <si>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</si>
  <si>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</si>
  <si>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</si>
  <si>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</si>
  <si>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</si>
  <si>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</si>
  <si>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</si>
  <si>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</si>
  <si>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</si>
  <si>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</si>
  <si>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</si>
  <si>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</si>
  <si>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</si>
  <si>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</si>
  <si>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</si>
  <si>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</si>
  <si>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</si>
  <si>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</si>
  <si>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</si>
  <si>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</si>
  <si>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</si>
  <si>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</si>
  <si>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</si>
  <si>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</si>
  <si>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</si>
  <si>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</si>
  <si>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</si>
  <si>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</si>
  <si>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</si>
  <si>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</si>
  <si>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</si>
  <si>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</si>
  <si>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</si>
  <si>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</si>
  <si>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</si>
  <si>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</si>
  <si>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</si>
  <si>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</si>
  <si>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</si>
  <si>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</si>
  <si>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</si>
  <si>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</si>
  <si>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</si>
  <si>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</si>
  <si>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</si>
  <si>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</si>
  <si>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</si>
  <si>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</si>
  <si>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</si>
  <si>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</si>
  <si>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</si>
  <si>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</si>
  <si>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</si>
  <si>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</si>
  <si>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</si>
  <si>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</si>
  <si>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</si>
  <si>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</si>
  <si>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</si>
  <si>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</si>
  <si>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</si>
  <si>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</si>
  <si>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</si>
  <si>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</si>
  <si>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</si>
  <si>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</si>
  <si>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</si>
  <si>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</si>
  <si>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</si>
  <si>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</si>
  <si>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</si>
  <si>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</si>
  <si>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</si>
  <si>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</si>
  <si>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</si>
  <si>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</si>
  <si>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</si>
  <si>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</si>
  <si>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</si>
  <si>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</si>
  <si>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</si>
  <si>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</si>
  <si>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</si>
  <si>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</si>
  <si>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</si>
  <si>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</si>
  <si>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</si>
  <si>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</si>
  <si>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</si>
  <si>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</si>
  <si>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</si>
  <si>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</si>
  <si>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</si>
  <si>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</si>
  <si>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</si>
  <si>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</si>
  <si>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</si>
  <si>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</si>
  <si>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</si>
  <si>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</si>
  <si>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</si>
  <si>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</si>
  <si>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</si>
  <si>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</si>
  <si>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</si>
  <si>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</si>
  <si>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</si>
  <si>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</si>
  <si>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</si>
  <si>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</si>
  <si>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</si>
  <si>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</si>
  <si>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</si>
  <si>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</si>
  <si>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</si>
  <si>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</si>
  <si>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</si>
  <si>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</si>
  <si>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</si>
  <si>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</si>
  <si>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</si>
  <si>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</si>
  <si>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</si>
  <si>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</si>
  <si>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</si>
  <si>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</si>
  <si>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</si>
  <si>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</si>
  <si>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</si>
  <si>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</si>
  <si>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</si>
  <si>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</si>
  <si>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</si>
  <si>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</si>
  <si>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</si>
  <si>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</si>
  <si>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</si>
  <si>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</si>
  <si>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</si>
  <si>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</si>
  <si>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</si>
  <si>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</si>
  <si>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</si>
  <si>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</si>
  <si>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</si>
  <si>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</si>
  <si>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</si>
  <si>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</si>
  <si>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</si>
  <si>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</si>
  <si>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</si>
  <si>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</si>
  <si>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</si>
  <si>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</si>
  <si>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</si>
  <si>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</si>
  <si>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</si>
  <si>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</si>
  <si>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</si>
  <si>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</si>
  <si>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</si>
  <si>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</si>
  <si>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</si>
  <si>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</si>
  <si>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</si>
  <si>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</si>
  <si>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</si>
  <si>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</si>
  <si>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</si>
  <si>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</si>
  <si>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</si>
  <si>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</si>
  <si>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</si>
  <si>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</si>
  <si>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</si>
  <si>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</si>
  <si>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</si>
  <si>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</si>
  <si>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</si>
  <si>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</si>
  <si>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</si>
  <si>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</si>
  <si>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</si>
  <si>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</si>
  <si>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</si>
  <si>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</si>
  <si>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</si>
  <si>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</si>
  <si>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</si>
  <si>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</si>
  <si>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</si>
  <si>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</si>
  <si>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</si>
  <si>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</si>
  <si>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</si>
  <si>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</si>
  <si>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</si>
  <si>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</si>
  <si>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</si>
  <si>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</si>
  <si>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</si>
  <si>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</si>
  <si>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</si>
  <si>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</si>
  <si>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</si>
  <si>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</si>
  <si>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</si>
  <si>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</si>
  <si>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</si>
  <si>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</si>
  <si>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</si>
  <si>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</si>
  <si>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</si>
  <si>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</si>
  <si>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</si>
  <si>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</si>
  <si>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</si>
  <si>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</si>
  <si>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</si>
  <si>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</si>
  <si>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</si>
  <si>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</si>
  <si>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</si>
  <si>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</si>
  <si>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</si>
  <si>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</si>
  <si>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</si>
  <si>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</si>
  <si>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</si>
  <si>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</si>
  <si>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</si>
  <si>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</si>
  <si>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</si>
  <si>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</si>
  <si>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</si>
  <si>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</si>
  <si>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</si>
  <si>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</si>
  <si>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</si>
  <si>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</si>
  <si>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</si>
  <si>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</si>
  <si>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</si>
  <si>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</si>
  <si>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</si>
  <si>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</si>
  <si>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</si>
  <si>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</si>
  <si>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</si>
  <si>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</si>
  <si>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</si>
  <si>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</si>
  <si>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</si>
  <si>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</si>
  <si>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</si>
  <si>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</si>
  <si>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</si>
  <si>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</si>
  <si>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</si>
  <si>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</si>
  <si>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</si>
  <si>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</si>
  <si>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</si>
  <si>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</si>
  <si>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</si>
  <si>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</si>
  <si>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</si>
  <si>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</si>
  <si>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</si>
  <si>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</si>
  <si>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</si>
  <si>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</si>
  <si>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</si>
  <si>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</si>
  <si>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</si>
  <si>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</si>
  <si>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</si>
  <si>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</si>
  <si>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</si>
  <si>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</si>
  <si>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</si>
  <si>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</si>
  <si>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</si>
  <si>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</si>
  <si>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</si>
  <si>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</si>
  <si>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</si>
  <si>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</si>
  <si>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</si>
  <si>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</si>
  <si>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</si>
  <si>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</si>
  <si>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</si>
  <si>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</si>
  <si>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</si>
  <si>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</si>
  <si>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</si>
  <si>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</si>
  <si>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</si>
  <si>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</si>
  <si>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</si>
  <si>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</si>
  <si>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</si>
  <si>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</si>
  <si>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</si>
  <si>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</si>
  <si>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</si>
  <si>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</si>
  <si>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</si>
  <si>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</si>
  <si>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</si>
  <si>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</si>
  <si>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</si>
  <si>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</si>
  <si>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</si>
  <si>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</si>
  <si>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</si>
  <si>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</si>
  <si>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</si>
  <si>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</si>
  <si>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</si>
  <si>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</si>
  <si>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</si>
  <si>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</si>
  <si>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</si>
  <si>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</si>
  <si>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</si>
  <si>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</si>
  <si>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</si>
  <si>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</si>
  <si>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</si>
  <si>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</si>
  <si>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</si>
  <si>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</si>
  <si>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</si>
  <si>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</si>
  <si>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</si>
  <si>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</si>
  <si>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</si>
  <si>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</si>
  <si>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</si>
  <si>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</si>
  <si>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</si>
  <si>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</si>
  <si>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</si>
  <si>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</si>
  <si>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</si>
  <si>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</si>
  <si>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</si>
  <si>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</si>
  <si>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</si>
  <si>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</si>
  <si>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</si>
  <si>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</si>
  <si>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</si>
  <si>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</si>
  <si>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</si>
  <si>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</si>
  <si>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</si>
  <si>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</si>
  <si>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</si>
  <si>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</si>
  <si>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</si>
  <si>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</si>
  <si>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</si>
  <si>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</si>
  <si>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</si>
  <si>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</si>
  <si>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</si>
  <si>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</si>
  <si>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</si>
  <si>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</si>
  <si>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</si>
  <si>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</si>
  <si>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</si>
  <si>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</si>
  <si>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</si>
  <si>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</si>
  <si>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</si>
  <si>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</si>
  <si>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</si>
  <si>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</si>
  <si>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</si>
  <si>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</si>
  <si>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</si>
  <si>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</si>
  <si>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</si>
  <si>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</si>
  <si>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</si>
  <si>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</si>
  <si>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</si>
  <si>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</si>
  <si>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</si>
  <si>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</si>
  <si>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</si>
  <si>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</si>
  <si>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</si>
  <si>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</si>
  <si>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</si>
  <si>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</si>
  <si>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</si>
  <si>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</si>
  <si>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</si>
  <si>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</si>
  <si>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</si>
  <si>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</si>
  <si>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</si>
  <si>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</si>
  <si>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</si>
  <si>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</si>
  <si>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</si>
  <si>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</si>
  <si>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</si>
  <si>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</si>
  <si>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</si>
  <si>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</si>
  <si>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</si>
  <si>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</si>
  <si>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</si>
  <si>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</si>
  <si>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</si>
  <si>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</si>
  <si>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</si>
  <si>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</si>
  <si>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</si>
  <si>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</si>
  <si>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</si>
  <si>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</si>
  <si>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</si>
  <si>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</si>
  <si>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</si>
  <si>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</si>
  <si>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</si>
  <si>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</si>
  <si>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</si>
  <si>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</si>
  <si>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</si>
  <si>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</si>
  <si>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</si>
  <si>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</si>
  <si>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</si>
  <si>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</si>
  <si>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</si>
  <si>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</si>
  <si>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</si>
  <si>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</si>
  <si>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</si>
  <si>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</si>
  <si>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</si>
  <si>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</si>
  <si>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</si>
  <si>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</si>
  <si>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</si>
  <si>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</si>
  <si>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</si>
  <si>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</si>
  <si>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</si>
  <si>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</si>
  <si>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</si>
  <si>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</si>
  <si>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</si>
  <si>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</si>
  <si>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</si>
  <si>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</si>
  <si>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</si>
  <si>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</si>
  <si>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</si>
  <si>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</si>
  <si>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</si>
  <si>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</si>
  <si>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</si>
  <si>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</si>
  <si>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</si>
  <si>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</si>
  <si>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</si>
  <si>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</si>
  <si>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</si>
  <si>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</si>
  <si>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</si>
  <si>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</si>
  <si>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</si>
  <si>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</si>
  <si>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</si>
  <si>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</si>
  <si>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</si>
  <si>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</si>
  <si>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</si>
  <si>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</si>
  <si>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</si>
  <si>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</si>
  <si>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</si>
  <si>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</si>
  <si>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</si>
  <si>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</si>
  <si>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</si>
  <si>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</si>
  <si>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</si>
  <si>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</si>
  <si>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</si>
  <si>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</si>
  <si>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</si>
  <si>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</si>
  <si>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</si>
  <si>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</si>
  <si>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</si>
  <si>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</si>
  <si>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</si>
  <si>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</si>
  <si>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</si>
  <si>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</si>
  <si>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</si>
  <si>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</si>
  <si>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</si>
  <si>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</si>
  <si>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</si>
  <si>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</si>
  <si>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</si>
  <si>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</si>
  <si>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</si>
  <si>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</si>
  <si>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</si>
  <si>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</si>
  <si>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</si>
  <si>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</si>
  <si>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</si>
  <si>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</si>
  <si>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</si>
  <si>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</si>
  <si>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</si>
  <si>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</si>
  <si>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</si>
  <si>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</si>
  <si>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</si>
  <si>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</si>
  <si>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</si>
  <si>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</si>
  <si>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</si>
  <si>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</si>
  <si>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</si>
  <si>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</si>
  <si>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</si>
  <si>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</si>
  <si>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</si>
  <si>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</si>
  <si>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</si>
  <si>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</si>
  <si>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</si>
  <si>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</si>
  <si>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</si>
  <si>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</si>
  <si>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</si>
  <si>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</si>
  <si>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</si>
  <si>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</si>
  <si>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</si>
  <si>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</si>
  <si>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</si>
  <si>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</si>
  <si>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</si>
  <si>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</si>
  <si>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</si>
  <si>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</si>
  <si>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</si>
  <si>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</si>
  <si>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</si>
  <si>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</si>
  <si>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</si>
  <si>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</si>
  <si>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</si>
  <si>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</si>
  <si>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</si>
  <si>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</si>
  <si>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</si>
  <si>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</si>
  <si>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</si>
  <si>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</si>
  <si>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</si>
  <si>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</si>
  <si>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</si>
  <si>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</si>
  <si>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</si>
  <si>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</si>
  <si>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</si>
  <si>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</si>
  <si>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</si>
  <si>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</si>
  <si>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</si>
  <si>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</si>
  <si>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</si>
  <si>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</si>
  <si>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</si>
  <si>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</si>
  <si>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</si>
  <si>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</si>
  <si>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</si>
  <si>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</si>
  <si>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</si>
  <si>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</si>
  <si>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</si>
  <si>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</si>
  <si>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</si>
  <si>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</si>
  <si>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</si>
  <si>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</si>
  <si>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</si>
  <si>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</si>
  <si>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</si>
  <si>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</si>
  <si>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</si>
  <si>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</si>
  <si>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</si>
  <si>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</si>
  <si>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</si>
  <si>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</si>
  <si>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</si>
  <si>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</si>
  <si>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</si>
  <si>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</si>
  <si>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</si>
  <si>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</si>
  <si>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</si>
  <si>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</si>
  <si>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</si>
  <si>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</si>
  <si>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</si>
  <si>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</si>
  <si>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</si>
  <si>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</si>
  <si>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</si>
  <si>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</si>
  <si>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</si>
  <si>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</si>
  <si>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</si>
  <si>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</si>
  <si>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</si>
  <si>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</si>
  <si>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</si>
  <si>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</si>
  <si>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</si>
  <si>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</si>
  <si>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</si>
  <si>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</si>
  <si>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</si>
  <si>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</si>
  <si>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</si>
  <si>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</si>
  <si>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</si>
  <si>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</si>
  <si>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</si>
  <si>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</si>
  <si>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</si>
  <si>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</si>
  <si>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</si>
  <si>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</si>
  <si>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</si>
  <si>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</si>
  <si>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</si>
  <si>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</si>
  <si>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</si>
  <si>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</si>
  <si>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</si>
  <si>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</si>
  <si>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</si>
  <si>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</si>
  <si>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</si>
  <si>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</si>
  <si>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</si>
  <si>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</si>
  <si>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</si>
  <si>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</si>
  <si>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</si>
  <si>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</si>
  <si>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</si>
  <si>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</si>
  <si>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</si>
  <si>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</si>
  <si>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</si>
  <si>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</si>
  <si>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</si>
  <si>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</si>
  <si>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</si>
  <si>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</si>
  <si>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</si>
  <si>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</si>
  <si>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</si>
  <si>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</si>
  <si>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</si>
  <si>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</si>
  <si>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</si>
  <si>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</si>
  <si>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</si>
  <si>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</si>
  <si>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</si>
  <si>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</si>
  <si>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</si>
  <si>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</si>
  <si>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</si>
  <si>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</si>
  <si>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</si>
  <si>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</si>
  <si>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</si>
  <si>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</si>
  <si>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</si>
  <si>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</si>
  <si>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</si>
  <si>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</si>
  <si>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</si>
  <si>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</si>
  <si>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</si>
  <si>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</si>
  <si>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</si>
  <si>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</si>
  <si>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</si>
  <si>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</si>
  <si>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</si>
  <si>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</si>
  <si>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</si>
  <si>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</si>
  <si>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</si>
  <si>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</si>
  <si>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</si>
  <si>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</si>
  <si>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</si>
  <si>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</si>
  <si>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</si>
  <si>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</si>
  <si>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</si>
  <si>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</si>
  <si>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</si>
  <si>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</si>
  <si>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</si>
  <si>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</si>
  <si>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</si>
  <si>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</si>
  <si>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</si>
  <si>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</si>
  <si>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</si>
  <si>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</si>
  <si>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</si>
  <si>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</si>
  <si>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</si>
  <si>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</si>
  <si>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</si>
  <si>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</si>
  <si>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</si>
  <si>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</si>
  <si>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</si>
  <si>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</si>
  <si>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</si>
  <si>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</si>
  <si>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</si>
  <si>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</si>
  <si>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</si>
  <si>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</si>
  <si>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</si>
  <si>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</si>
  <si>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</si>
  <si>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</si>
  <si>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</si>
  <si>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</si>
  <si>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</si>
  <si>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</si>
  <si>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</si>
  <si>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</si>
  <si>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</si>
  <si>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</si>
  <si>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</si>
  <si>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</si>
  <si>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</si>
  <si>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</si>
  <si>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</si>
  <si>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</si>
  <si>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</si>
  <si>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</si>
  <si>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</si>
  <si>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</si>
  <si>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</si>
  <si>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</si>
  <si>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</si>
  <si>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</si>
  <si>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</si>
  <si>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</si>
  <si>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</si>
  <si>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</si>
  <si>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</si>
  <si>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</si>
  <si>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</si>
  <si>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</si>
  <si>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</si>
  <si>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</si>
  <si>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</si>
  <si>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</si>
  <si>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</si>
  <si>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</si>
  <si>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</si>
  <si>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</si>
  <si>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</si>
  <si>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</si>
  <si>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</si>
  <si>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</si>
  <si>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</si>
  <si>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</si>
  <si>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</si>
  <si>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</si>
  <si>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</si>
  <si>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</si>
  <si>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</si>
  <si>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</si>
  <si>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</si>
  <si>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</si>
  <si>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</si>
  <si>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</si>
  <si>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</si>
  <si>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</si>
  <si>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</si>
  <si>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</si>
  <si>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</si>
  <si>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</si>
  <si>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</si>
  <si>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</si>
  <si>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</si>
  <si>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</si>
  <si>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</si>
  <si>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</si>
  <si>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</si>
  <si>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</si>
  <si>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</si>
  <si>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</si>
  <si>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</si>
  <si>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</si>
  <si>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</si>
  <si>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</si>
  <si>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</si>
  <si>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</si>
  <si>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</si>
  <si>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</si>
  <si>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</si>
  <si>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</si>
  <si>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</si>
  <si>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</si>
  <si>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</si>
  <si>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</si>
  <si>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</si>
  <si>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</si>
  <si>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</si>
  <si>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</si>
  <si>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</si>
  <si>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</si>
  <si>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</si>
  <si>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</si>
  <si>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</si>
  <si>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</si>
  <si>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</si>
  <si>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</si>
  <si>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</si>
  <si>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</si>
  <si>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</si>
  <si>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</si>
  <si>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</si>
  <si>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</si>
  <si>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</si>
  <si>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</si>
  <si>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</si>
  <si>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</si>
  <si>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</si>
  <si>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</si>
  <si>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</si>
  <si>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</si>
  <si>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</si>
  <si>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</si>
  <si>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</si>
  <si>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</si>
  <si>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</si>
  <si>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</si>
  <si>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</si>
  <si>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</si>
  <si>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</si>
  <si>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</si>
  <si>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</si>
  <si>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</si>
  <si>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</si>
  <si>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</si>
  <si>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</si>
  <si>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</si>
  <si>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</si>
  <si>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</si>
  <si>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</si>
  <si>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</si>
  <si>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</si>
  <si>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</si>
  <si>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</si>
  <si>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</si>
  <si>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</si>
  <si>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</si>
  <si>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</si>
  <si>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</si>
  <si>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</si>
  <si>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</si>
  <si>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</si>
  <si>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</si>
  <si>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</si>
  <si>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</si>
  <si>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</si>
  <si>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</si>
  <si>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</si>
  <si>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</si>
  <si>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</si>
  <si>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</si>
  <si>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</si>
  <si>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</si>
  <si>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</si>
  <si>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</si>
  <si>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</si>
  <si>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</si>
  <si>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</si>
  <si>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</si>
  <si>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</si>
  <si>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</si>
  <si>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</si>
  <si>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</si>
  <si>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</si>
  <si>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</si>
  <si>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</si>
  <si>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</si>
  <si>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</si>
  <si>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</si>
  <si>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</si>
  <si>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</si>
  <si>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</si>
  <si>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</si>
  <si>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</si>
  <si>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</si>
  <si>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</si>
  <si>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</si>
  <si>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</si>
  <si>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</si>
  <si>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</si>
  <si>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</si>
  <si>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</si>
  <si>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</si>
  <si>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</si>
  <si>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</si>
  <si>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</si>
  <si>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</si>
  <si>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</si>
  <si>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</si>
  <si>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</si>
  <si>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</si>
  <si>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</si>
  <si>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</si>
  <si>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</si>
  <si>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</si>
  <si>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</si>
  <si>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</si>
  <si>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</si>
  <si>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</si>
  <si>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</si>
  <si>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</si>
  <si>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</si>
  <si>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</si>
  <si>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</si>
  <si>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</si>
  <si>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</si>
  <si>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</si>
  <si>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</si>
  <si>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</si>
  <si>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</si>
  <si>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</si>
  <si>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</si>
  <si>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</si>
  <si>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</si>
  <si>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</si>
  <si>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</si>
  <si>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</si>
  <si>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</si>
  <si>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</si>
  <si>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</si>
  <si>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</si>
  <si>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</si>
  <si>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</si>
  <si>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</si>
  <si>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</si>
  <si>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</si>
  <si>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</si>
  <si>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</si>
  <si>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</si>
  <si>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</si>
  <si>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</si>
  <si>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</si>
  <si>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</si>
  <si>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</si>
  <si>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</si>
  <si>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</si>
  <si>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</si>
  <si>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</si>
  <si>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</si>
  <si>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</si>
  <si>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</si>
  <si>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</si>
  <si>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</si>
  <si>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</si>
  <si>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</si>
  <si>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</si>
  <si>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</si>
  <si>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</si>
  <si>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</si>
  <si>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</si>
  <si>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</si>
  <si>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</si>
  <si>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</si>
  <si>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</si>
  <si>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</si>
  <si>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</si>
  <si>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</si>
  <si>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</si>
  <si>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</si>
  <si>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</si>
  <si>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</si>
  <si>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</si>
  <si>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</si>
  <si>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</si>
  <si>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</si>
  <si>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</si>
  <si>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</si>
  <si>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</si>
  <si>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</si>
  <si>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</si>
  <si>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</si>
  <si>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</si>
  <si>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</si>
  <si>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</si>
  <si>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</si>
  <si>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</si>
  <si>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</si>
  <si>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</si>
  <si>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</si>
  <si>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</si>
  <si>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</si>
  <si>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</si>
  <si>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</si>
  <si>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</si>
  <si>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</si>
  <si>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</si>
  <si>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</si>
  <si>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</si>
  <si>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</si>
  <si>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</si>
  <si>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</si>
  <si>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</si>
  <si>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</si>
  <si>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</si>
  <si>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</si>
  <si>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</si>
  <si>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</si>
  <si>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</si>
  <si>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</si>
  <si>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</si>
  <si>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</si>
  <si>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</si>
  <si>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</si>
  <si>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</si>
  <si>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</si>
  <si>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</si>
  <si>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</si>
  <si>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</si>
  <si>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</si>
  <si>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</si>
  <si>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</si>
  <si>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</si>
  <si>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</si>
  <si>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</si>
  <si>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</si>
  <si>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</si>
  <si>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</si>
  <si>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</si>
  <si>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</si>
  <si>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</si>
  <si>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</si>
  <si>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</si>
  <si>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</si>
  <si>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</si>
  <si>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</si>
  <si>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</si>
  <si>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</si>
  <si>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</si>
  <si>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</si>
  <si>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</si>
  <si>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</si>
  <si>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</si>
  <si>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</si>
  <si>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</si>
  <si>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</si>
  <si>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</si>
  <si>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</si>
  <si>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</si>
  <si>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</si>
  <si>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</si>
  <si>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</si>
  <si>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</si>
  <si>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</si>
  <si>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</si>
  <si>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</si>
  <si>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</si>
  <si>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</si>
  <si>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</si>
  <si>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</si>
  <si>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</si>
  <si>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</si>
  <si>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</si>
  <si>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</si>
  <si>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</si>
  <si>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</si>
  <si>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</si>
  <si>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</si>
  <si>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</si>
  <si>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</si>
  <si>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</si>
  <si>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</si>
  <si>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</si>
  <si>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</si>
  <si>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</si>
  <si>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</si>
  <si>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</si>
  <si>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</si>
  <si>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</si>
  <si>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</si>
  <si>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</si>
  <si>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</si>
  <si>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</si>
  <si>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</si>
  <si>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</si>
  <si>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</si>
  <si>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</si>
  <si>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</si>
  <si>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</si>
  <si>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</si>
  <si>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</si>
  <si>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</si>
  <si>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</si>
  <si>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</si>
  <si>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</si>
  <si>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</si>
  <si>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</si>
  <si>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</si>
  <si>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</si>
  <si>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</si>
  <si>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</si>
  <si>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</si>
  <si>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</si>
  <si>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</si>
  <si>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</si>
  <si>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</si>
  <si>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</si>
  <si>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</si>
  <si>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</si>
  <si>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</si>
  <si>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</si>
  <si>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</si>
  <si>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</si>
  <si>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</si>
  <si>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</si>
  <si>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</si>
  <si>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</si>
  <si>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</si>
  <si>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</si>
  <si>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</si>
  <si>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</si>
  <si>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</si>
  <si>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</si>
  <si>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</si>
  <si>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</si>
  <si>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</si>
  <si>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</si>
  <si>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</si>
  <si>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</si>
  <si>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</si>
  <si>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</si>
  <si>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</si>
  <si>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</si>
  <si>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</si>
  <si>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</si>
  <si>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</si>
  <si>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</si>
  <si>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</si>
  <si>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</si>
  <si>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</si>
  <si>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</si>
  <si>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</si>
  <si>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</si>
  <si>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</si>
  <si>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</si>
  <si>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</si>
  <si>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</si>
  <si>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</si>
  <si>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</si>
  <si>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</si>
  <si>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</si>
  <si>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</si>
  <si>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</si>
  <si>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</si>
  <si>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</si>
  <si>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</si>
  <si>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</si>
  <si>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</si>
  <si>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</si>
  <si>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</si>
  <si>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</si>
  <si>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</si>
  <si>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</si>
  <si>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</si>
  <si>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</si>
  <si>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</si>
  <si>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</si>
  <si>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</si>
  <si>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</si>
  <si>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</si>
  <si>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</si>
  <si>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</si>
  <si>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</si>
  <si>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</si>
  <si>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</si>
  <si>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</si>
  <si>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</si>
  <si>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</si>
  <si>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</si>
  <si>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</si>
  <si>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</si>
  <si>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</si>
  <si>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</si>
  <si>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</si>
  <si>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</si>
  <si>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</si>
  <si>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</si>
  <si>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</si>
  <si>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</si>
  <si>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</si>
  <si>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</si>
  <si>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</si>
  <si>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</si>
  <si>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</si>
  <si>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</si>
  <si>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</si>
  <si>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</si>
  <si>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</si>
  <si>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</si>
  <si>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</si>
  <si>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</si>
  <si>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</si>
  <si>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</si>
  <si>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</si>
  <si>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</si>
  <si>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</si>
  <si>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</si>
  <si>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</si>
  <si>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</si>
  <si>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</si>
  <si>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</si>
  <si>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</si>
  <si>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</si>
  <si>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</si>
  <si>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</si>
  <si>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</si>
  <si>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</si>
  <si>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</si>
  <si>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</si>
  <si>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</si>
  <si>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</si>
  <si>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</si>
  <si>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</si>
  <si>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</si>
  <si>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</si>
  <si>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</si>
  <si>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</si>
  <si>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</si>
  <si>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</si>
  <si>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</si>
  <si>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</si>
  <si>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</si>
  <si>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</si>
  <si>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</si>
  <si>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</si>
  <si>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</si>
  <si>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</si>
  <si>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</si>
  <si>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</si>
  <si>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</si>
  <si>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</si>
  <si>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</si>
  <si>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</si>
  <si>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</si>
  <si>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</si>
  <si>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</si>
  <si>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</si>
  <si>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</si>
  <si>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</si>
  <si>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</si>
  <si>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</si>
  <si>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</si>
  <si>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</si>
  <si>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</si>
  <si>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</si>
  <si>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</si>
  <si>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</si>
  <si>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</si>
  <si>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</si>
  <si>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</si>
  <si>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</si>
  <si>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</si>
  <si>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</si>
  <si>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</si>
  <si>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</si>
  <si>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</si>
  <si>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</si>
  <si>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</si>
  <si>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</si>
  <si>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</si>
  <si>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</si>
  <si>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</si>
  <si>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</si>
  <si>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</si>
  <si>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</si>
  <si>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</si>
  <si>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</si>
  <si>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</si>
  <si>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</si>
  <si>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</si>
  <si>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</si>
  <si>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</si>
  <si>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</si>
  <si>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</si>
  <si>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</si>
  <si>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</si>
  <si>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</si>
  <si>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</si>
  <si>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</si>
  <si>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</si>
  <si>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</si>
  <si>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</si>
  <si>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</si>
  <si>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</si>
  <si>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</si>
  <si>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</si>
  <si>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</si>
  <si>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</si>
  <si>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</si>
  <si>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</si>
  <si>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</si>
  <si>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</si>
  <si>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</si>
  <si>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</si>
  <si>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</si>
  <si>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</si>
  <si>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</si>
  <si>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</si>
  <si>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</si>
  <si>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</si>
  <si>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</si>
  <si>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</si>
  <si>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</si>
  <si>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</si>
  <si>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</si>
  <si>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</si>
  <si>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</si>
  <si>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</si>
  <si>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</si>
  <si>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</si>
  <si>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</si>
  <si>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</si>
  <si>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</si>
  <si>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</si>
  <si>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</si>
  <si>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</si>
  <si>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</si>
  <si>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</si>
  <si>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</si>
  <si>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</si>
  <si>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</si>
  <si>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</si>
  <si>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</si>
  <si>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</si>
  <si>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</si>
  <si>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</si>
  <si>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</si>
  <si>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</si>
  <si>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</si>
  <si>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</si>
  <si>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</si>
  <si>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</si>
  <si>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</si>
  <si>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</si>
  <si>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</si>
  <si>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</si>
  <si>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</si>
  <si>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</si>
  <si>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</si>
  <si>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</si>
  <si>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</si>
  <si>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</si>
  <si>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</si>
  <si>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</si>
  <si>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</si>
  <si>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</si>
  <si>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</si>
  <si>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</si>
  <si>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</si>
  <si>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</si>
  <si>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</si>
  <si>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</si>
  <si>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</si>
  <si>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</si>
  <si>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</si>
  <si>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</si>
  <si>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</si>
  <si>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</si>
  <si>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</si>
  <si>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</si>
  <si>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</si>
  <si>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</si>
  <si>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</si>
  <si>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</si>
  <si>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</si>
  <si>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</si>
  <si>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</si>
  <si>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</si>
  <si>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</si>
  <si>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</si>
  <si>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</si>
  <si>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</si>
  <si>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</si>
  <si>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</si>
  <si>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</si>
  <si>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</si>
  <si>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</si>
  <si>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</si>
  <si>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</si>
  <si>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</si>
  <si>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</si>
  <si>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</si>
  <si>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</si>
  <si>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</si>
  <si>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</si>
  <si>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</si>
  <si>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</si>
  <si>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</si>
  <si>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</si>
  <si>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</si>
  <si>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</si>
  <si>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</si>
  <si>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</si>
  <si>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</si>
  <si>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</si>
  <si>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</si>
  <si>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</si>
  <si>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</si>
  <si>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</si>
  <si>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</si>
  <si>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</si>
  <si>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</si>
  <si>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</si>
  <si>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</si>
  <si>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</si>
  <si>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</si>
  <si>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</si>
  <si>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</si>
  <si>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</si>
  <si>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</si>
  <si>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</si>
  <si>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</si>
  <si>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</si>
  <si>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</si>
  <si>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</si>
  <si>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</si>
  <si>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</si>
  <si>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</si>
  <si>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</si>
  <si>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</si>
  <si>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</si>
  <si>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</si>
  <si>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</si>
  <si>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</si>
  <si>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</si>
  <si>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</si>
  <si>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</si>
  <si>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</si>
  <si>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</si>
  <si>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</si>
  <si>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</si>
  <si>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</si>
  <si>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</si>
  <si>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</si>
  <si>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</si>
  <si>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</si>
  <si>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</si>
  <si>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</si>
  <si>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</si>
  <si>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</si>
  <si>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</si>
  <si>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</si>
  <si>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</si>
  <si>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</si>
  <si>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</si>
  <si>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</si>
  <si>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</si>
  <si>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</si>
  <si>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</si>
  <si>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</si>
  <si>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</si>
  <si>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</si>
  <si>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</si>
  <si>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</si>
  <si>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</si>
  <si>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</si>
  <si>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</si>
  <si>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</si>
  <si>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</si>
  <si>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</si>
  <si>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</si>
  <si>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</si>
  <si>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</si>
  <si>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</si>
  <si>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</si>
  <si>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</si>
  <si>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</si>
  <si>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</si>
  <si>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</si>
  <si>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</si>
  <si>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</si>
  <si>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</si>
  <si>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</si>
  <si>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</si>
  <si>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</si>
  <si>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</si>
  <si>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</si>
  <si>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</si>
  <si>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</si>
  <si>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</si>
  <si>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</si>
  <si>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</si>
  <si>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</si>
  <si>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</si>
  <si>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</si>
  <si>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</si>
  <si>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</si>
  <si>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</si>
  <si>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</si>
  <si>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</si>
  <si>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</si>
  <si>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</si>
  <si>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</si>
  <si>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</si>
  <si>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</si>
  <si>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</si>
  <si>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</si>
  <si>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</si>
  <si>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</si>
  <si>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</si>
  <si>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</si>
  <si>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</si>
  <si>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</si>
  <si>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</si>
  <si>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</si>
  <si>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</si>
  <si>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</si>
  <si>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</si>
  <si>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</si>
  <si>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</si>
  <si>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</si>
  <si>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</si>
  <si>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</si>
  <si>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</si>
  <si>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</si>
  <si>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</si>
  <si>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</si>
  <si>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</si>
  <si>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</si>
  <si>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</si>
  <si>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</si>
  <si>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</si>
  <si>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</si>
  <si>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</si>
  <si>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</si>
  <si>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</si>
  <si>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</si>
  <si>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</si>
  <si>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</si>
  <si>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</si>
  <si>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</si>
  <si>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</si>
  <si>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</si>
  <si>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</si>
  <si>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</si>
  <si>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</si>
  <si>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</si>
  <si>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</si>
  <si>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</si>
  <si>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</si>
  <si>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</si>
  <si>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</si>
  <si>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</si>
  <si>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</si>
  <si>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</si>
  <si>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</si>
  <si>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</si>
  <si>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</si>
  <si>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</si>
  <si>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</si>
  <si>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</si>
  <si>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</si>
  <si>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</si>
  <si>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</si>
  <si>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</si>
  <si>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</si>
  <si>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</si>
  <si>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</si>
  <si>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</si>
  <si>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</si>
  <si>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</si>
  <si>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</si>
  <si>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</si>
  <si>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</si>
  <si>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</si>
  <si>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</si>
  <si>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</si>
  <si>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</si>
  <si>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</si>
  <si>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</si>
  <si>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</si>
  <si>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</si>
  <si>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</si>
  <si>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</si>
  <si>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</si>
  <si>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</si>
  <si>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</si>
  <si>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</si>
  <si>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</si>
  <si>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</si>
  <si>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</si>
  <si>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</si>
  <si>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</si>
  <si>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</si>
  <si>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</si>
  <si>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</si>
  <si>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</si>
  <si>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</si>
  <si>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</si>
  <si>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</si>
  <si>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</si>
  <si>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</si>
  <si>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</si>
  <si>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</si>
  <si>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</si>
  <si>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</si>
  <si>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</si>
  <si>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</si>
  <si>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</si>
  <si>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</si>
  <si>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</si>
  <si>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</si>
  <si>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</si>
  <si>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</si>
  <si>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</si>
  <si>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</si>
  <si>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</si>
  <si>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</si>
  <si>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</si>
  <si>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</si>
  <si>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</si>
  <si>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</si>
  <si>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</si>
  <si>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</si>
  <si>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</si>
  <si>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</si>
  <si>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</si>
  <si>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</si>
  <si>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</si>
  <si>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</si>
  <si>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</si>
  <si>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</si>
  <si>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</si>
  <si>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</si>
  <si>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</si>
  <si>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</si>
  <si>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</si>
  <si>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</si>
  <si>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</si>
  <si>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</si>
  <si>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</si>
  <si>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</si>
  <si>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</si>
  <si>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</si>
  <si>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</si>
  <si>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</si>
  <si>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</si>
  <si>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</si>
  <si>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</si>
  <si>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</si>
  <si>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</si>
  <si>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</si>
  <si>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</si>
  <si>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</si>
  <si>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</si>
  <si>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</si>
  <si>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</si>
  <si>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</si>
  <si>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</si>
  <si>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</si>
  <si>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</si>
  <si>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</si>
  <si>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</si>
  <si>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</si>
  <si>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</si>
  <si>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</si>
  <si>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</si>
  <si>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</si>
  <si>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</si>
  <si>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</si>
  <si>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</si>
  <si>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</si>
  <si>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</si>
  <si>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</si>
  <si>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</si>
  <si>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</si>
  <si>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</si>
  <si>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</si>
  <si>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</si>
  <si>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</si>
  <si>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</si>
  <si>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</si>
  <si>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</si>
  <si>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</si>
  <si>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</si>
  <si>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</si>
  <si>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</si>
  <si>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</si>
  <si>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</si>
  <si>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</si>
  <si>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</si>
  <si>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</si>
  <si>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</si>
  <si>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</si>
  <si>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</si>
  <si>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</si>
  <si>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</si>
  <si>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</si>
  <si>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</si>
  <si>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</si>
  <si>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</si>
  <si>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</si>
  <si>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</si>
  <si>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</si>
  <si>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</si>
  <si>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</si>
  <si>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</si>
  <si>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</si>
  <si>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</si>
  <si>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</si>
  <si>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</si>
  <si>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</si>
  <si>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</si>
  <si>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</si>
  <si>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</si>
  <si>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</si>
  <si>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</si>
  <si>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</si>
  <si>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</si>
  <si>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</si>
  <si>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</si>
  <si>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</si>
  <si>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</si>
  <si>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</si>
  <si>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</si>
  <si>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</si>
  <si>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</si>
  <si>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</si>
  <si>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</si>
  <si>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</si>
  <si>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</si>
  <si>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</si>
  <si>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</si>
  <si>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</si>
  <si>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</si>
  <si>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</si>
  <si>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</si>
  <si>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</si>
  <si>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</si>
  <si>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</si>
  <si>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</si>
  <si>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</si>
  <si>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</si>
  <si>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</si>
  <si>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</si>
  <si>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</si>
  <si>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</si>
  <si>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</si>
  <si>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</si>
  <si>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</si>
  <si>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</si>
  <si>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</si>
  <si>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</si>
  <si>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</si>
  <si>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</si>
  <si>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</si>
  <si>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</si>
  <si>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</si>
  <si>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</si>
  <si>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</si>
  <si>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</si>
  <si>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</si>
  <si>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</si>
  <si>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</si>
  <si>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</si>
  <si>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</si>
  <si>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</si>
  <si>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</si>
  <si>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</si>
  <si>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</si>
  <si>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</si>
  <si>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</si>
  <si>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</si>
  <si>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</si>
  <si>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</si>
  <si>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</si>
  <si>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</si>
  <si>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</si>
  <si>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</si>
  <si>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</si>
  <si>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</si>
  <si>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</si>
  <si>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</si>
  <si>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</si>
  <si>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</si>
  <si>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</si>
  <si>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</si>
  <si>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</si>
  <si>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</si>
  <si>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</si>
  <si>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</si>
  <si>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</si>
  <si>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</si>
  <si>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</si>
  <si>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</si>
  <si>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</si>
  <si>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</si>
  <si>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</si>
  <si>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</si>
  <si>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</si>
  <si>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</si>
  <si>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</si>
  <si>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</si>
  <si>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</si>
  <si>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</si>
  <si>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</si>
  <si>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</si>
  <si>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</si>
  <si>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</si>
  <si>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</si>
  <si>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</si>
  <si>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</si>
  <si>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</si>
  <si>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</si>
  <si>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</si>
  <si>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</si>
  <si>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</si>
  <si>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</si>
  <si>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</si>
  <si>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</si>
  <si>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</si>
  <si>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</si>
  <si>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</si>
  <si>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</si>
  <si>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</si>
  <si>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</si>
  <si>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</si>
  <si>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</si>
  <si>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</si>
  <si>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</si>
  <si>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</si>
  <si>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</si>
  <si>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</si>
  <si>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</si>
  <si>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</si>
  <si>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</si>
  <si>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</si>
  <si>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</si>
  <si>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</si>
  <si>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</si>
  <si>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</si>
  <si>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</si>
  <si>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</si>
  <si>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</si>
  <si>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</si>
  <si>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</si>
  <si>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</si>
  <si>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</si>
  <si>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</si>
  <si>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</si>
  <si>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</si>
  <si>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</si>
  <si>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</si>
  <si>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</si>
  <si>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</si>
  <si>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</si>
  <si>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</si>
  <si>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</si>
  <si>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</si>
  <si>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</si>
  <si>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</si>
  <si>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</si>
  <si>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</si>
  <si>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</si>
  <si>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</si>
  <si>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</si>
  <si>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</si>
  <si>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</si>
  <si>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</si>
  <si>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</si>
  <si>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</si>
  <si>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</si>
  <si>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</si>
  <si>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</si>
  <si>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</si>
  <si>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</si>
  <si>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</si>
  <si>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</si>
  <si>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</si>
  <si>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</si>
  <si>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</si>
  <si>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</si>
  <si>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</si>
  <si>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</si>
  <si>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</si>
  <si>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</si>
  <si>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</si>
  <si>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</si>
  <si>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</si>
  <si>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</si>
  <si>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</si>
  <si>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</si>
  <si>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</si>
  <si>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</si>
  <si>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</si>
  <si>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</si>
  <si>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</si>
  <si>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</si>
  <si>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</si>
  <si>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</si>
  <si>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</si>
  <si>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</si>
  <si>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</si>
  <si>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</si>
  <si>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</si>
  <si>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</si>
  <si>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</si>
  <si>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</si>
  <si>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</si>
  <si>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</si>
  <si>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</si>
  <si>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</si>
  <si>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</si>
  <si>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</si>
  <si>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</si>
  <si>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</si>
  <si>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</si>
  <si>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</si>
  <si>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</si>
  <si>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</si>
  <si>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</si>
  <si>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</si>
  <si>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</si>
  <si>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</si>
  <si>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</si>
  <si>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</si>
  <si>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</si>
  <si>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</si>
  <si>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</si>
  <si>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</si>
  <si>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</si>
  <si>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</si>
  <si>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</si>
  <si>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</si>
  <si>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</si>
  <si>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</si>
  <si>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</si>
  <si>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</si>
  <si>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</si>
  <si>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</si>
  <si>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</si>
  <si>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</si>
  <si>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</si>
  <si>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</si>
  <si>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</si>
  <si>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</si>
  <si>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</si>
  <si>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</si>
  <si>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</si>
  <si>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</si>
  <si>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</si>
  <si>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</si>
  <si>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</si>
  <si>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</si>
  <si>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</si>
  <si>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</si>
  <si>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</si>
  <si>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</si>
  <si>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</si>
  <si>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</si>
  <si>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</si>
  <si>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</si>
  <si>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</si>
  <si>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</si>
  <si>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</si>
  <si>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</si>
  <si>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</si>
  <si>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</si>
  <si>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</si>
  <si>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</si>
  <si>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</si>
  <si>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</si>
  <si>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</si>
  <si>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</si>
  <si>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</si>
  <si>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</si>
  <si>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</si>
  <si>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</si>
  <si>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</si>
  <si>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</si>
  <si>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</si>
  <si>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</si>
  <si>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</si>
  <si>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</si>
  <si>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</si>
  <si>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</si>
  <si>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</si>
  <si>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</si>
  <si>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</si>
  <si>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</si>
  <si>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</si>
  <si>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</si>
  <si>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</si>
  <si>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</si>
  <si>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</si>
  <si>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</si>
  <si>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</si>
  <si>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</si>
  <si>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</si>
  <si>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</si>
  <si>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</si>
  <si>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</si>
  <si>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</si>
  <si>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</si>
  <si>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</si>
  <si>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</si>
  <si>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</si>
  <si>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</si>
  <si>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</si>
  <si>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</si>
  <si>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</si>
  <si>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</si>
  <si>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</si>
  <si>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</si>
  <si>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</si>
  <si>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</si>
  <si>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</si>
  <si>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</si>
  <si>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</si>
  <si>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</si>
  <si>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</si>
  <si>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</si>
  <si>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</si>
  <si>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</si>
  <si>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</si>
  <si>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</si>
  <si>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</si>
  <si>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</si>
  <si>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</si>
  <si>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</si>
  <si>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</si>
  <si>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</si>
  <si>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</si>
  <si>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</si>
  <si>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</si>
  <si>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</si>
  <si>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</si>
  <si>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</si>
  <si>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</si>
  <si>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</si>
  <si>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</si>
  <si>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</si>
  <si>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</si>
  <si>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</si>
  <si>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</si>
  <si>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</si>
  <si>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</si>
  <si>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</si>
  <si>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</si>
  <si>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</si>
  <si>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</si>
  <si>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</si>
  <si>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</si>
  <si>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</si>
  <si>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</si>
  <si>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</si>
  <si>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</si>
  <si>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</si>
  <si>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</si>
  <si>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</si>
  <si>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</si>
  <si>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</si>
  <si>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</si>
  <si>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</si>
  <si>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</si>
  <si>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</si>
  <si>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</si>
  <si>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</si>
  <si>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</si>
  <si>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</si>
  <si>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</si>
  <si>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</si>
  <si>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</si>
  <si>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</si>
  <si>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</si>
  <si>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</si>
  <si>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</si>
  <si>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</si>
  <si>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</si>
  <si>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</si>
  <si>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</si>
  <si>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</si>
  <si>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</si>
  <si>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</si>
  <si>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</si>
  <si>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</si>
  <si>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</si>
  <si>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</si>
  <si>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</si>
  <si>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</si>
  <si>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</si>
  <si>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</si>
  <si>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</si>
  <si>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</si>
  <si>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</si>
  <si>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</si>
  <si>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</si>
  <si>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</si>
  <si>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</si>
  <si>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</si>
  <si>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</si>
  <si>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</si>
  <si>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</si>
  <si>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</si>
  <si>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</si>
  <si>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</si>
  <si>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</si>
  <si>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</si>
  <si>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</si>
  <si>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</si>
  <si>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</si>
  <si>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</si>
  <si>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</si>
  <si>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</si>
  <si>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</si>
  <si>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</si>
  <si>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</si>
  <si>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</si>
  <si>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</si>
  <si>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</si>
  <si>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</si>
  <si>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</si>
  <si>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</si>
  <si>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</si>
  <si>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</si>
  <si>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</si>
  <si>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</si>
  <si>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</si>
  <si>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</si>
  <si>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</si>
  <si>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</si>
  <si>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</si>
  <si>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</si>
  <si>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</si>
  <si>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</si>
  <si>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</si>
  <si>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</si>
  <si>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</si>
  <si>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</si>
  <si>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</si>
  <si>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</si>
  <si>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</si>
  <si>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</si>
  <si>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</si>
  <si>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</si>
  <si>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</si>
  <si>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</si>
  <si>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</si>
  <si>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</si>
  <si>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</si>
  <si>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</si>
  <si>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</si>
  <si>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</si>
  <si>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</si>
  <si>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</si>
  <si>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</si>
  <si>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</si>
  <si>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</si>
  <si>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</si>
  <si>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</si>
  <si>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</si>
  <si>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</si>
  <si>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</si>
  <si>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</si>
  <si>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</si>
  <si>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</si>
  <si>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</si>
  <si>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</si>
  <si>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</si>
  <si>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</si>
  <si>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</si>
  <si>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</si>
  <si>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</si>
  <si>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</si>
  <si>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</si>
  <si>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</si>
  <si>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</si>
  <si>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</si>
  <si>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</si>
  <si>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</si>
  <si>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</si>
  <si>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</si>
  <si>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</si>
  <si>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</si>
  <si>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</si>
  <si>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</si>
  <si>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</si>
  <si>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</si>
  <si>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</si>
  <si>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</si>
  <si>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</si>
  <si>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</si>
  <si>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</si>
  <si>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</si>
  <si>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</si>
  <si>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</si>
  <si>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</si>
  <si>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</si>
  <si>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</si>
  <si>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</si>
  <si>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</si>
  <si>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</si>
  <si>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</si>
  <si>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</si>
  <si>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</si>
  <si>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</si>
  <si>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</si>
  <si>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</si>
  <si>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</si>
  <si>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</si>
  <si>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</si>
  <si>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</si>
  <si>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</si>
  <si>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</si>
  <si>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</si>
  <si>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</si>
  <si>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</si>
  <si>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</si>
  <si>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</si>
  <si>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</si>
  <si>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</si>
  <si>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</si>
  <si>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</si>
  <si>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</si>
  <si>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</si>
  <si>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</si>
  <si>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</si>
  <si>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</si>
  <si>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</si>
  <si>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</si>
  <si>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</si>
  <si>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</si>
  <si>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</si>
  <si>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</si>
  <si>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</si>
  <si>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</si>
  <si>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</si>
  <si>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</si>
  <si>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</si>
  <si>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</si>
  <si>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</si>
  <si>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</si>
  <si>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</si>
  <si>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</si>
  <si>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</si>
  <si>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</si>
  <si>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</si>
  <si>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</si>
  <si>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</si>
  <si>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</si>
  <si>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</si>
  <si>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</si>
  <si>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</si>
  <si>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</si>
  <si>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</si>
  <si>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</si>
  <si>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</si>
  <si>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</si>
  <si>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</si>
  <si>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</si>
  <si>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</si>
  <si>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</si>
  <si>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</si>
  <si>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</si>
  <si>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</si>
  <si>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</si>
  <si>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</si>
  <si>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</si>
  <si>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</si>
  <si>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</si>
  <si>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</si>
  <si>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</si>
  <si>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</si>
  <si>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</si>
  <si>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</si>
  <si>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</si>
  <si>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</si>
  <si>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</si>
  <si>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</si>
  <si>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</si>
  <si>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</si>
  <si>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</si>
  <si>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</si>
  <si>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</si>
  <si>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</si>
  <si>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</si>
  <si>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</si>
  <si>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</si>
  <si>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</si>
  <si>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</si>
  <si>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</si>
  <si>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</si>
  <si>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</si>
  <si>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</si>
  <si>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</si>
  <si>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</si>
  <si>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</si>
  <si>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</si>
  <si>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</si>
  <si>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</si>
  <si>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</si>
  <si>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</si>
  <si>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</si>
  <si>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</si>
  <si>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</si>
  <si>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</si>
  <si>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</si>
  <si>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</si>
  <si>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</si>
  <si>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</si>
  <si>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</si>
  <si>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</si>
  <si>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</si>
  <si>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</si>
  <si>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</si>
  <si>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</si>
  <si>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</si>
  <si>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</si>
  <si>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</si>
  <si>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</si>
  <si>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</si>
  <si>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</si>
  <si>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</si>
  <si>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</si>
  <si>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</si>
  <si>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</si>
  <si>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</si>
  <si>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</si>
  <si>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</si>
  <si>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</si>
  <si>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</si>
  <si>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</si>
  <si>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</si>
  <si>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</si>
  <si>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</si>
  <si>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</si>
  <si>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</si>
  <si>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</si>
  <si>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</si>
  <si>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</si>
  <si>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</si>
  <si>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</si>
  <si>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</si>
  <si>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</si>
  <si>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</si>
  <si>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</si>
  <si>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</si>
  <si>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</si>
  <si>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</si>
  <si>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</si>
  <si>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</si>
  <si>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</si>
  <si>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</si>
  <si>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</si>
  <si>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</si>
  <si>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</si>
  <si>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</si>
  <si>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</si>
  <si>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</si>
  <si>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</si>
  <si>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</si>
  <si>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</si>
  <si>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</si>
  <si>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</si>
  <si>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</si>
  <si>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</si>
  <si>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</si>
  <si>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</si>
  <si>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</si>
  <si>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</si>
  <si>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</si>
  <si>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</si>
  <si>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</si>
  <si>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</si>
  <si>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</si>
  <si>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</si>
  <si>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</si>
  <si>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</si>
  <si>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</si>
  <si>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</si>
  <si>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</si>
  <si>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</si>
  <si>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</si>
  <si>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</si>
  <si>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</si>
  <si>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</si>
  <si>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</si>
  <si>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</si>
  <si>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</si>
  <si>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</si>
  <si>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</si>
  <si>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</si>
  <si>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</si>
  <si>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</si>
  <si>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</si>
  <si>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</si>
  <si>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</si>
  <si>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</si>
  <si>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</si>
  <si>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</si>
  <si>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</si>
  <si>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</si>
  <si>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</si>
  <si>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</si>
  <si>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</si>
  <si>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</si>
  <si>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</si>
  <si>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</si>
  <si>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</si>
  <si>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</si>
  <si>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</si>
  <si>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</si>
  <si>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</si>
  <si>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</si>
  <si>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</si>
  <si>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</si>
  <si>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</si>
  <si>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</si>
  <si>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</si>
  <si>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</si>
  <si>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</si>
  <si>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</si>
  <si>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</si>
  <si>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</si>
  <si>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</si>
  <si>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</si>
  <si>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</si>
  <si>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</si>
  <si>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</si>
  <si>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</si>
  <si>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</si>
  <si>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</si>
  <si>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</si>
  <si>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</si>
  <si>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</si>
  <si>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</si>
  <si>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</si>
  <si>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</si>
  <si>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</si>
  <si>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</si>
  <si>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</si>
  <si>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</si>
  <si>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</si>
  <si>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</si>
  <si>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</si>
  <si>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</si>
  <si>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</si>
  <si>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</si>
  <si>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</si>
  <si>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</si>
  <si>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</si>
  <si>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</si>
  <si>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</si>
  <si>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</si>
  <si>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</si>
  <si>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</si>
  <si>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</si>
  <si>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</si>
  <si>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</si>
  <si>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</si>
  <si>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</si>
  <si>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</si>
  <si>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</si>
  <si>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</si>
  <si>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</si>
  <si>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</si>
  <si>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</si>
  <si>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</si>
  <si>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</si>
  <si>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</si>
  <si>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</si>
  <si>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</si>
  <si>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</si>
  <si>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</si>
  <si>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</si>
  <si>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</si>
  <si>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</si>
  <si>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</si>
  <si>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</si>
  <si>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</si>
  <si>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</si>
  <si>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</si>
  <si>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</si>
  <si>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</si>
  <si>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</si>
  <si>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</si>
  <si>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</si>
  <si>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</si>
  <si>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</si>
  <si>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</si>
  <si>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</si>
  <si>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</si>
  <si>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</si>
  <si>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</si>
  <si>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</si>
  <si>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</si>
  <si>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</si>
  <si>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</si>
  <si>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</si>
  <si>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</si>
  <si>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</si>
  <si>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</si>
  <si>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</si>
  <si>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</si>
  <si>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</si>
  <si>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</si>
  <si>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</si>
  <si>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</si>
  <si>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</si>
  <si>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</si>
  <si>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</si>
  <si>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</si>
  <si>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</si>
  <si>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</si>
  <si>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</si>
  <si>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</si>
  <si>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</si>
  <si>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</si>
  <si>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</si>
  <si>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</si>
  <si>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</si>
  <si>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</si>
  <si>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</si>
  <si>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</si>
  <si>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</si>
  <si>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</si>
  <si>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</si>
  <si>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</si>
  <si>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</si>
  <si>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</si>
  <si>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</si>
  <si>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</si>
  <si>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</si>
  <si>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</si>
  <si>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</si>
  <si>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</si>
  <si>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</si>
  <si>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</si>
  <si>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</si>
  <si>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</si>
  <si>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</si>
  <si>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</si>
  <si>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</si>
  <si>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</si>
  <si>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</si>
  <si>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</si>
  <si>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</si>
  <si>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</si>
  <si>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</si>
  <si>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</si>
  <si>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</si>
  <si>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</si>
  <si>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</si>
  <si>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</si>
  <si>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</si>
  <si>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</si>
  <si>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</si>
  <si>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</si>
  <si>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</si>
  <si>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</si>
  <si>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</si>
  <si>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</si>
  <si>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</si>
  <si>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</si>
  <si>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</si>
  <si>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</si>
  <si>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</si>
  <si>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</si>
  <si>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</si>
  <si>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</si>
  <si>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</si>
  <si>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</si>
  <si>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</si>
  <si>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</si>
  <si>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</si>
  <si>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</si>
  <si>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</si>
  <si>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</si>
  <si>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</si>
  <si>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</si>
  <si>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</si>
  <si>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</si>
  <si>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</si>
  <si>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</si>
  <si>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</si>
  <si>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</si>
  <si>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</si>
  <si>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</si>
  <si>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</si>
  <si>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</si>
  <si>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</si>
  <si>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</si>
  <si>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</si>
  <si>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</si>
  <si>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</si>
  <si>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</si>
  <si>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</si>
  <si>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</si>
  <si>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</si>
  <si>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</si>
  <si>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</si>
  <si>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</si>
  <si>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</si>
  <si>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</si>
  <si>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</si>
  <si>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</si>
  <si>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</si>
  <si>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</si>
  <si>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</si>
  <si>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</si>
  <si>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</si>
  <si>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</si>
  <si>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</si>
  <si>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</si>
  <si>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</si>
  <si>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</si>
  <si>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</si>
  <si>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</si>
  <si>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</si>
  <si>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</si>
  <si>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</si>
  <si>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</si>
  <si>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</si>
  <si>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</si>
  <si>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</si>
  <si>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</si>
  <si>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</si>
  <si>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</si>
  <si>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</si>
  <si>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</si>
  <si>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</si>
  <si>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</si>
  <si>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</si>
  <si>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</si>
  <si>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</si>
  <si>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</si>
  <si>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</si>
  <si>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</si>
  <si>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</si>
  <si>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</si>
  <si>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</si>
  <si>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</si>
  <si>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</si>
  <si>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</si>
  <si>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</si>
  <si>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</si>
  <si>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</si>
  <si>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</si>
  <si>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</si>
  <si>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</si>
  <si>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</si>
  <si>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</si>
  <si>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</si>
  <si>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</si>
  <si>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</si>
  <si>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</si>
  <si>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</si>
  <si>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</si>
  <si>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</si>
  <si>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</si>
  <si>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</si>
  <si>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</si>
  <si>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</si>
  <si>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</si>
  <si>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</si>
  <si>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</si>
  <si>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</si>
  <si>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</si>
  <si>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</si>
  <si>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</si>
  <si>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</si>
  <si>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</si>
  <si>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</si>
  <si>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</si>
  <si>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</si>
  <si>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</si>
  <si>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</si>
  <si>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</si>
  <si>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</si>
  <si>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</si>
  <si>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</si>
  <si>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</si>
  <si>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</si>
  <si>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</si>
  <si>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</si>
  <si>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</si>
  <si>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</si>
  <si>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</si>
  <si>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</si>
  <si>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</si>
  <si>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</si>
  <si>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</si>
  <si>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</si>
  <si>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</si>
  <si>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</si>
  <si>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</si>
  <si>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</si>
  <si>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</si>
  <si>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</si>
  <si>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</si>
  <si>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</si>
  <si>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</si>
  <si>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</si>
  <si>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</si>
  <si>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</si>
  <si>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</si>
  <si>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</si>
  <si>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</si>
  <si>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</si>
  <si>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</si>
  <si>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</si>
  <si>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</si>
  <si>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</si>
  <si>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</si>
  <si>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</si>
  <si>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</si>
  <si>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</si>
  <si>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</si>
  <si>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</si>
  <si>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</si>
  <si>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</si>
  <si>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</si>
  <si>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</si>
  <si>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</si>
  <si>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</si>
  <si>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</si>
  <si>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</si>
  <si>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</si>
  <si>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</si>
  <si>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</si>
  <si>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</si>
  <si>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</si>
  <si>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</si>
  <si>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</si>
  <si>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</si>
  <si>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</si>
  <si>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</si>
  <si>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</si>
  <si>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</si>
  <si>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</si>
  <si>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</si>
  <si>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</si>
  <si>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</si>
  <si>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</si>
  <si>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</si>
  <si>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</si>
  <si>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</si>
  <si>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</si>
  <si>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</si>
  <si>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</si>
  <si>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</si>
  <si>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</si>
  <si>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</si>
  <si>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</si>
  <si>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</si>
  <si>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</si>
  <si>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</si>
  <si>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</si>
  <si>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</si>
  <si>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</si>
  <si>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</si>
  <si>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</si>
  <si>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</si>
  <si>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</si>
  <si>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</si>
  <si>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</si>
  <si>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</si>
  <si>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</si>
  <si>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</si>
  <si>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</si>
  <si>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</si>
  <si>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</si>
  <si>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</si>
  <si>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</si>
  <si>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</si>
  <si>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</si>
  <si>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</si>
  <si>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</si>
  <si>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</si>
  <si>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</si>
  <si>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</si>
  <si>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</si>
  <si>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</si>
  <si>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</si>
  <si>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</si>
  <si>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</si>
  <si>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</si>
  <si>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</si>
  <si>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</si>
  <si>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</si>
  <si>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</si>
  <si>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</si>
  <si>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</si>
  <si>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</si>
  <si>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</si>
  <si>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</si>
  <si>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</si>
  <si>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</si>
  <si>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</si>
  <si>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</si>
  <si>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</si>
  <si>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</si>
  <si>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</si>
  <si>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</si>
  <si>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</si>
  <si>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</si>
  <si>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</si>
  <si>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</si>
  <si>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</si>
  <si>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</si>
  <si>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</si>
  <si>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</si>
  <si>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</si>
  <si>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</si>
  <si>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</si>
  <si>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</si>
  <si>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</si>
  <si>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</si>
  <si>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</si>
  <si>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</si>
  <si>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</si>
  <si>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</si>
  <si>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</si>
  <si>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</si>
  <si>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</si>
  <si>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</si>
  <si>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</si>
  <si>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</si>
  <si>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</si>
  <si>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</si>
  <si>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</si>
  <si>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</si>
  <si>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</si>
  <si>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</si>
  <si>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</si>
  <si>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</si>
  <si>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</si>
  <si>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</si>
  <si>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</si>
  <si>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</si>
  <si>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</si>
  <si>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</si>
  <si>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</si>
  <si>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</si>
  <si>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</si>
  <si>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</si>
  <si>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</si>
  <si>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</si>
  <si>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</si>
  <si>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</si>
  <si>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</si>
  <si>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</si>
  <si>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</si>
  <si>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</si>
  <si>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</si>
  <si>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</si>
  <si>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</si>
  <si>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</si>
  <si>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</si>
  <si>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</si>
  <si>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</si>
  <si>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</si>
  <si>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</si>
  <si>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</si>
  <si>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</si>
  <si>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</si>
  <si>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</si>
  <si>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</si>
  <si>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</si>
  <si>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</si>
  <si>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</si>
  <si>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</si>
  <si>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</si>
  <si>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</si>
  <si>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</si>
  <si>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</si>
  <si>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</si>
  <si>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</si>
  <si>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</si>
  <si>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</si>
  <si>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</si>
  <si>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</si>
  <si>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</si>
  <si>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</si>
  <si>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</si>
  <si>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</si>
  <si>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</si>
  <si>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</si>
  <si>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</si>
  <si>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</si>
  <si>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</si>
  <si>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</si>
  <si>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</si>
  <si>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</si>
  <si>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</si>
  <si>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</si>
  <si>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</si>
  <si>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</si>
  <si>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</si>
  <si>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</si>
  <si>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</si>
  <si>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</si>
  <si>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</si>
  <si>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</si>
  <si>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</si>
  <si>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</si>
  <si>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</si>
  <si>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</si>
  <si>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</si>
  <si>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</si>
  <si>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</si>
  <si>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</si>
  <si>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</si>
  <si>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</si>
  <si>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</si>
  <si>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</si>
  <si>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</si>
  <si>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</si>
  <si>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</si>
  <si>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</si>
  <si>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</si>
  <si>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</si>
  <si>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</si>
  <si>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</si>
  <si>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</si>
  <si>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</si>
  <si>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</si>
  <si>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</si>
  <si>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</si>
  <si>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</si>
  <si>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</si>
  <si>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</si>
  <si>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</si>
  <si>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</si>
  <si>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</si>
  <si>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</si>
  <si>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</si>
  <si>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</si>
  <si>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</si>
  <si>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</si>
  <si>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</si>
  <si>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</si>
  <si>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</si>
  <si>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</si>
  <si>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</si>
  <si>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</si>
  <si>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</si>
  <si>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</si>
  <si>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</si>
  <si>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</si>
  <si>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</si>
  <si>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</si>
  <si>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</si>
  <si>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</si>
  <si>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</si>
  <si>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</si>
  <si>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</si>
  <si>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</si>
  <si>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</si>
  <si>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</si>
  <si>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</si>
  <si>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</si>
  <si>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</si>
  <si>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</si>
  <si>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</si>
  <si>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</si>
  <si>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</si>
  <si>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</si>
  <si>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</si>
  <si>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</si>
  <si>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</si>
  <si>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</si>
  <si>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</si>
  <si>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</si>
  <si>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</si>
  <si>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</si>
  <si>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</si>
  <si>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</si>
  <si>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</si>
  <si>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</si>
  <si>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</si>
  <si>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</si>
  <si>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</si>
  <si>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</si>
  <si>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</si>
  <si>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</si>
  <si>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</si>
  <si>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</si>
  <si>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</si>
  <si>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</si>
  <si>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</si>
  <si>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</si>
  <si>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</si>
  <si>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</si>
  <si>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</si>
  <si>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</si>
  <si>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</si>
  <si>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</si>
  <si>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</si>
  <si>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</si>
  <si>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</si>
  <si>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</si>
  <si>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</si>
  <si>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</si>
  <si>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</si>
  <si>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</si>
  <si>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</si>
  <si>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</si>
  <si>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</si>
  <si>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</si>
  <si>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</si>
  <si>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</si>
  <si>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</si>
  <si>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</si>
  <si>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</si>
  <si>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</si>
  <si>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</si>
  <si>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</si>
  <si>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</si>
  <si>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</si>
  <si>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</si>
  <si>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</si>
  <si>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</si>
  <si>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</si>
  <si>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</si>
  <si>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</si>
  <si>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</si>
  <si>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</si>
  <si>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</si>
  <si>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</si>
  <si>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</si>
  <si>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</si>
  <si>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</si>
  <si>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</si>
  <si>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</si>
  <si>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</si>
  <si>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</si>
  <si>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</si>
  <si>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</si>
  <si>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</si>
  <si>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</si>
  <si>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</si>
  <si>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</si>
  <si>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</si>
  <si>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</si>
  <si>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</si>
  <si>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</si>
  <si>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</si>
  <si>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</si>
  <si>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</si>
  <si>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</si>
  <si>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</si>
  <si>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</si>
  <si>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</si>
  <si>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</si>
  <si>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</si>
  <si>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</si>
  <si>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</si>
  <si>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</si>
  <si>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</si>
  <si>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</si>
  <si>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</si>
  <si>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</si>
  <si>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</si>
  <si>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</si>
  <si>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</si>
  <si>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</si>
  <si>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</si>
  <si>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</si>
  <si>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</si>
  <si>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</si>
  <si>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</si>
  <si>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</si>
  <si>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</si>
  <si>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</si>
  <si>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</si>
  <si>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</si>
  <si>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</si>
  <si>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</si>
  <si>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</si>
  <si>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</si>
  <si>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</si>
  <si>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</si>
  <si>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</si>
  <si>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</si>
  <si>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</si>
  <si>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</si>
  <si>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</si>
  <si>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</si>
  <si>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</si>
  <si>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</si>
  <si>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</si>
  <si>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</si>
  <si>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</si>
  <si>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</si>
  <si>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</si>
  <si>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</si>
  <si>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</si>
  <si>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</si>
  <si>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</si>
  <si>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</si>
  <si>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</si>
  <si>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</si>
  <si>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</si>
  <si>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</si>
  <si>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</si>
  <si>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</si>
  <si>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</si>
  <si>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</si>
  <si>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</si>
  <si>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</si>
  <si>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</si>
  <si>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</si>
  <si>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</si>
  <si>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</si>
  <si>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</si>
  <si>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</si>
  <si>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</si>
  <si>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</si>
  <si>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</si>
  <si>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</si>
  <si>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</si>
  <si>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</si>
  <si>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</si>
  <si>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</si>
  <si>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</si>
  <si>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</si>
  <si>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</si>
  <si>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</si>
  <si>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</si>
  <si>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</si>
  <si>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</si>
  <si>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</si>
  <si>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</si>
  <si>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</si>
  <si>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</si>
  <si>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</si>
  <si>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</si>
  <si>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</si>
  <si>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</si>
  <si>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</si>
  <si>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</si>
  <si>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</si>
  <si>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</si>
  <si>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</si>
  <si>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</si>
  <si>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</si>
  <si>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</si>
  <si>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</si>
  <si>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</si>
  <si>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</si>
  <si>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</si>
  <si>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</si>
  <si>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</si>
  <si>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</si>
  <si>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</si>
  <si>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</si>
  <si>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</si>
  <si>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</si>
  <si>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</si>
  <si>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</si>
  <si>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</si>
  <si>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</si>
  <si>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</si>
  <si>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</si>
  <si>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</si>
  <si>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</si>
  <si>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</si>
  <si>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</si>
  <si>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</si>
  <si>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</si>
  <si>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</si>
  <si>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</si>
  <si>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</si>
  <si>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</si>
  <si>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</si>
  <si>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</si>
  <si>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</si>
  <si>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</si>
  <si>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</si>
  <si>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</si>
  <si>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</si>
  <si>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</si>
  <si>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</si>
  <si>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</si>
  <si>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</si>
  <si>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</si>
  <si>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</si>
  <si>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</si>
  <si>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</si>
  <si>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</si>
  <si>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</si>
  <si>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</si>
  <si>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</si>
  <si>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</si>
  <si>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</si>
  <si>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</si>
  <si>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</si>
  <si>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</si>
  <si>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</si>
  <si>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</si>
  <si>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</si>
  <si>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</si>
  <si>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</si>
  <si>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</si>
  <si>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</si>
  <si>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</si>
  <si>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</si>
  <si>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</si>
  <si>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</si>
  <si>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</si>
  <si>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</si>
  <si>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</si>
  <si>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</si>
  <si>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</si>
  <si>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</si>
  <si>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</si>
  <si>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</si>
  <si>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</si>
  <si>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</si>
  <si>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</si>
  <si>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</si>
  <si>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</si>
  <si>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</si>
  <si>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</si>
  <si>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</si>
  <si>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</si>
  <si>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</si>
  <si>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</si>
  <si>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</si>
  <si>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</si>
  <si>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</si>
  <si>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</si>
  <si>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</si>
  <si>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</si>
  <si>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</si>
  <si>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</si>
  <si>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</si>
  <si>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</si>
  <si>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</si>
  <si>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</si>
  <si>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</si>
  <si>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</si>
  <si>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</si>
  <si>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</si>
  <si>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</si>
  <si>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</si>
  <si>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</si>
  <si>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</si>
  <si>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</si>
  <si>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</si>
  <si>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</si>
  <si>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</si>
  <si>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</si>
  <si>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</si>
  <si>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</si>
  <si>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</si>
  <si>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</si>
  <si>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</si>
  <si>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</si>
  <si>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</si>
  <si>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</si>
  <si>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</si>
  <si>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</si>
  <si>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</si>
  <si>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</si>
  <si>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</si>
  <si>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</si>
  <si>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</si>
  <si>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</si>
  <si>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</si>
  <si>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</si>
  <si>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</si>
  <si>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</si>
  <si>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</si>
  <si>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</si>
  <si>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</si>
  <si>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</si>
  <si>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</si>
  <si>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</si>
  <si>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</si>
  <si>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</si>
  <si>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</si>
  <si>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</si>
  <si>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</si>
  <si>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</si>
  <si>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</si>
  <si>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</si>
  <si>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</si>
  <si>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</si>
  <si>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</si>
  <si>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</si>
  <si>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</si>
  <si>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</si>
  <si>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</si>
  <si>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</si>
  <si>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</si>
  <si>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</si>
  <si>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</si>
  <si>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</si>
  <si>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</si>
  <si>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</si>
  <si>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</si>
  <si>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</si>
  <si>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</si>
  <si>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</si>
  <si>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</si>
  <si>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</si>
  <si>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</si>
  <si>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</si>
  <si>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</si>
  <si>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</si>
  <si>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</si>
  <si>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</si>
  <si>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</si>
  <si>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</si>
  <si>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</si>
  <si>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</si>
  <si>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</si>
  <si>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</si>
  <si>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</si>
  <si>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</si>
  <si>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</si>
  <si>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</si>
  <si>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</si>
  <si>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</si>
  <si>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</si>
  <si>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</si>
  <si>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</si>
  <si>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</si>
  <si>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</si>
  <si>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</si>
  <si>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</si>
  <si>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</si>
  <si>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</si>
  <si>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</si>
  <si>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</si>
  <si>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</si>
  <si>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</si>
  <si>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</si>
  <si>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</si>
  <si>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</si>
  <si>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</si>
  <si>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</si>
  <si>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</si>
  <si>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</si>
  <si>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</si>
  <si>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</si>
  <si>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</si>
  <si>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</si>
  <si>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</si>
  <si>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</si>
  <si>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</si>
  <si>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</si>
  <si>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</si>
  <si>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</si>
  <si>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</si>
  <si>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</si>
  <si>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</si>
  <si>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</si>
  <si>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</si>
  <si>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</si>
  <si>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</si>
  <si>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</si>
  <si>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</si>
  <si>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</si>
  <si>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</si>
  <si>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</si>
  <si>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</si>
  <si>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</si>
  <si>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</si>
  <si>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</si>
  <si>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</si>
  <si>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</si>
  <si>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</si>
  <si>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</si>
  <si>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</si>
  <si>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</si>
  <si>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</si>
  <si>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</si>
  <si>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</si>
  <si>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</si>
  <si>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</si>
  <si>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</si>
  <si>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</si>
  <si>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</si>
  <si>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</si>
  <si>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</si>
  <si>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</si>
  <si>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</si>
  <si>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</si>
  <si>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</si>
  <si>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</si>
  <si>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</si>
  <si>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</si>
  <si>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</si>
  <si>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</si>
  <si>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</si>
  <si>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</si>
  <si>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</si>
  <si>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</si>
  <si>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</si>
  <si>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</si>
  <si>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</si>
  <si>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</si>
  <si>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</si>
  <si>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</si>
  <si>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</si>
  <si>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</si>
  <si>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</si>
  <si>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</si>
  <si>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</si>
  <si>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</si>
  <si>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</si>
  <si>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</si>
  <si>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</si>
  <si>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</si>
  <si>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</si>
  <si>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</si>
  <si>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</si>
  <si>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</si>
  <si>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</si>
  <si>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</si>
  <si>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</si>
  <si>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</si>
  <si>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</si>
  <si>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</si>
  <si>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</si>
  <si>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</si>
  <si>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</si>
  <si>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</si>
  <si>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</si>
  <si>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</si>
  <si>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</si>
  <si>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</si>
  <si>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</si>
  <si>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</si>
  <si>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</si>
  <si>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</si>
  <si>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</si>
  <si>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</si>
  <si>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</si>
  <si>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</si>
  <si>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</si>
  <si>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</si>
  <si>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</si>
  <si>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</si>
  <si>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</si>
  <si>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</si>
  <si>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</si>
  <si>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</si>
  <si>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</si>
  <si>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</si>
  <si>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</si>
  <si>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</si>
  <si>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</si>
  <si>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</si>
  <si>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</si>
  <si>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</si>
  <si>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</si>
  <si>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</si>
  <si>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</si>
  <si>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</si>
  <si>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</si>
  <si>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</si>
  <si>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</si>
  <si>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</si>
  <si>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</si>
  <si>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</si>
  <si>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</si>
  <si>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</si>
  <si>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</si>
  <si>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</si>
  <si>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</si>
  <si>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</si>
  <si>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</si>
  <si>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</si>
  <si>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</si>
  <si>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</si>
  <si>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</si>
  <si>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</si>
  <si>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</si>
  <si>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</si>
  <si>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</si>
  <si>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</si>
  <si>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</si>
  <si>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</si>
  <si>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</si>
  <si>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</si>
  <si>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</si>
  <si>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</si>
  <si>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</si>
  <si>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</si>
  <si>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</si>
  <si>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</si>
  <si>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</si>
  <si>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</si>
  <si>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</si>
  <si>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</si>
  <si>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</si>
  <si>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</si>
  <si>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</si>
  <si>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</si>
  <si>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</si>
  <si>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</si>
  <si>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</si>
  <si>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</si>
  <si>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</si>
  <si>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</si>
  <si>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</si>
  <si>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</si>
  <si>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</si>
  <si>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</si>
  <si>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</si>
  <si>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</si>
  <si>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</si>
  <si>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</si>
  <si>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</si>
  <si>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</si>
  <si>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</si>
  <si>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</si>
  <si>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</si>
  <si>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</si>
  <si>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</si>
  <si>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</si>
  <si>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</si>
  <si>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</si>
  <si>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</si>
  <si>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</si>
  <si>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</si>
  <si>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</si>
  <si>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</si>
  <si>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</si>
  <si>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</si>
  <si>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</si>
  <si>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</si>
  <si>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</si>
  <si>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</si>
  <si>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</si>
  <si>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</si>
  <si>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</si>
  <si>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</si>
  <si>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</si>
  <si>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</si>
  <si>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</si>
  <si>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</si>
  <si>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</si>
  <si>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</si>
  <si>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</si>
  <si>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</si>
  <si>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</si>
  <si>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</si>
  <si>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</si>
  <si>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</si>
  <si>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</si>
  <si>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</si>
  <si>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</si>
  <si>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</si>
  <si>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</si>
  <si>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</si>
  <si>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</si>
  <si>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</si>
  <si>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</si>
  <si>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</si>
  <si>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</si>
  <si>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</si>
  <si>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</si>
  <si>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</si>
  <si>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</si>
  <si>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</si>
  <si>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</si>
  <si>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</si>
  <si>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</si>
  <si>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</si>
  <si>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</si>
  <si>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</si>
  <si>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</si>
  <si>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</si>
  <si>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</si>
  <si>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</si>
  <si>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</si>
  <si>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</si>
  <si>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</si>
  <si>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</si>
  <si>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</si>
  <si>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</si>
  <si>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</si>
  <si>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</si>
  <si>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</si>
  <si>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</si>
  <si>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</si>
  <si>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</si>
  <si>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</si>
  <si>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</si>
  <si>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</si>
  <si>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</si>
  <si>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</si>
  <si>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</si>
  <si>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</si>
  <si>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</si>
  <si>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</si>
  <si>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</si>
  <si>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</si>
  <si>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</si>
  <si>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</si>
  <si>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</si>
  <si>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</si>
  <si>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</si>
  <si>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</si>
  <si>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</si>
  <si>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</si>
  <si>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</si>
  <si>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</si>
  <si>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</si>
  <si>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</si>
  <si>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</si>
  <si>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</si>
  <si>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</si>
  <si>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</si>
  <si>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</si>
  <si>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</si>
  <si>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</si>
  <si>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</si>
  <si>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</si>
  <si>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</si>
  <si>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</si>
  <si>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</si>
  <si>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</si>
  <si>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</si>
  <si>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</si>
  <si>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</si>
  <si>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</si>
  <si>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</si>
  <si>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</si>
  <si>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</si>
  <si>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</si>
  <si>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</si>
  <si>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</si>
  <si>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</si>
  <si>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</si>
  <si>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</si>
  <si>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</si>
  <si>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</si>
  <si>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</si>
  <si>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</si>
  <si>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</si>
  <si>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</si>
  <si>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</si>
  <si>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</si>
  <si>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</si>
  <si>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</si>
  <si>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</si>
  <si>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</si>
  <si>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</si>
  <si>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</si>
  <si>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</si>
  <si>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</si>
  <si>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</si>
  <si>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</si>
  <si>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</si>
  <si>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</si>
  <si>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</si>
  <si>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</si>
  <si>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</si>
  <si>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</si>
  <si>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</si>
  <si>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</si>
  <si>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</si>
  <si>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</si>
  <si>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</si>
  <si>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</si>
  <si>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</si>
  <si>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</si>
  <si>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</si>
  <si>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</si>
  <si>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</si>
  <si>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</si>
  <si>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</si>
  <si>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</si>
  <si>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</si>
  <si>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</si>
  <si>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</si>
  <si>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</si>
  <si>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</si>
  <si>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</si>
  <si>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</si>
  <si>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</si>
  <si>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</si>
  <si>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</si>
  <si>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</si>
  <si>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</si>
  <si>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</si>
  <si>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</si>
  <si>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</si>
  <si>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</si>
  <si>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</si>
  <si>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</si>
  <si>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</si>
  <si>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</si>
  <si>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</si>
  <si>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</si>
  <si>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</si>
  <si>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</si>
  <si>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</si>
  <si>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</si>
  <si>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</si>
  <si>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</si>
  <si>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</si>
  <si>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</si>
  <si>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</si>
  <si>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</si>
  <si>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</si>
  <si>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</si>
  <si>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</si>
  <si>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</si>
  <si>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</si>
  <si>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</si>
  <si>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</si>
  <si>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</si>
  <si>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</si>
  <si>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</si>
  <si>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</si>
  <si>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</si>
  <si>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</si>
  <si>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</si>
  <si>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</si>
  <si>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</si>
  <si>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</si>
  <si>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</si>
  <si>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</si>
  <si>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</si>
  <si>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</si>
  <si>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</si>
  <si>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</si>
  <si>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</si>
  <si>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</si>
  <si>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</si>
  <si>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</si>
  <si>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</si>
  <si>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</si>
  <si>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</si>
  <si>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</si>
  <si>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</si>
  <si>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</si>
  <si>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</si>
  <si>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</si>
  <si>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</si>
  <si>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</si>
  <si>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</si>
  <si>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</si>
  <si>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</si>
  <si>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</si>
  <si>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</si>
  <si>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</si>
  <si>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</si>
  <si>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</si>
  <si>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</si>
  <si>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</si>
  <si>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</si>
  <si>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</si>
  <si>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</si>
  <si>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</si>
  <si>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</si>
  <si>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</si>
  <si>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</si>
  <si>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</si>
  <si>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</si>
  <si>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</si>
  <si>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</si>
  <si>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</si>
  <si>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</si>
  <si>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</si>
  <si>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</si>
  <si>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</si>
  <si>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</si>
  <si>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</si>
  <si>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</si>
  <si>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</si>
  <si>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</si>
  <si>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</si>
  <si>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</si>
  <si>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</si>
  <si>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</si>
  <si>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</si>
  <si>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</si>
  <si>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</si>
  <si>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</si>
  <si>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</si>
  <si>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</si>
  <si>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</si>
  <si>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</si>
  <si>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</si>
  <si>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</si>
  <si>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</si>
  <si>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</si>
  <si>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</si>
  <si>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</si>
  <si>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</si>
  <si>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</si>
  <si>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</si>
  <si>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</si>
  <si>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</si>
  <si>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</si>
  <si>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</si>
  <si>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</si>
  <si>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</si>
  <si>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</si>
  <si>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</si>
  <si>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</si>
  <si>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</si>
  <si>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</si>
  <si>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</si>
  <si>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</si>
  <si>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</si>
  <si>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</si>
  <si>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</si>
  <si>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</si>
  <si>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</si>
  <si>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</si>
  <si>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</si>
  <si>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</si>
  <si>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</si>
  <si>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</si>
  <si>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</si>
  <si>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</si>
  <si>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</si>
  <si>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</si>
  <si>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</si>
  <si>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</si>
  <si>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</si>
  <si>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</si>
  <si>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</si>
  <si>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</si>
  <si>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</si>
  <si>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</si>
  <si>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</si>
  <si>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</si>
  <si>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</si>
  <si>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</si>
  <si>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</si>
  <si>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</si>
  <si>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</si>
  <si>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</si>
  <si>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</si>
  <si>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</si>
  <si>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</si>
  <si>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</si>
  <si>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</si>
  <si>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</si>
  <si>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</si>
  <si>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</si>
  <si>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</si>
  <si>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</si>
  <si>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</si>
  <si>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</si>
  <si>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</si>
  <si>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</si>
  <si>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</si>
  <si>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</si>
  <si>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</si>
  <si>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</si>
  <si>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</si>
  <si>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</si>
  <si>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</si>
  <si>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</si>
  <si>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</si>
  <si>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</si>
  <si>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</si>
  <si>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</si>
  <si>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</si>
  <si>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</si>
  <si>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</si>
  <si>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</si>
  <si>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</si>
  <si>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</si>
  <si>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</si>
  <si>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</si>
  <si>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</si>
  <si>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</si>
  <si>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</si>
  <si>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</si>
  <si>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</si>
  <si>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</si>
  <si>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</si>
  <si>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</si>
  <si>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</si>
  <si>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</si>
  <si>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</si>
  <si>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</si>
  <si>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</si>
  <si>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</si>
  <si>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</si>
  <si>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</si>
  <si>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</si>
  <si>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</si>
  <si>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</si>
  <si>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</si>
  <si>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</si>
  <si>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</si>
  <si>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</si>
  <si>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</si>
  <si>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</si>
  <si>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</si>
  <si>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</si>
  <si>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</si>
  <si>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</si>
  <si>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</si>
  <si>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</si>
  <si>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</si>
  <si>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</si>
  <si>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</si>
  <si>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</si>
  <si>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</si>
  <si>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</si>
  <si>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</si>
  <si>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</si>
  <si>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</si>
  <si>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</si>
  <si>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</si>
  <si>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</si>
  <si>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</si>
  <si>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</si>
  <si>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</si>
  <si>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</si>
  <si>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</si>
  <si>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</si>
  <si>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</si>
  <si>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</si>
  <si>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</si>
  <si>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</si>
  <si>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</si>
  <si>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</si>
  <si>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</si>
  <si>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</si>
  <si>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</si>
  <si>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</si>
  <si>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</si>
  <si>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</si>
  <si>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</si>
  <si>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</si>
  <si>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</si>
  <si>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</si>
  <si>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</si>
  <si>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</si>
  <si>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</si>
  <si>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</si>
  <si>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</si>
  <si>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</si>
  <si>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</si>
  <si>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</si>
  <si>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</si>
  <si>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</si>
  <si>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</si>
  <si>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</si>
  <si>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</si>
  <si>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</si>
  <si>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</si>
  <si>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</si>
  <si>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</si>
  <si>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</si>
  <si>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</si>
  <si>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</si>
  <si>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</si>
  <si>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</si>
  <si>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</si>
  <si>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</si>
  <si>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</si>
  <si>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</si>
  <si>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</si>
  <si>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</si>
  <si>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</si>
  <si>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</si>
  <si>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</si>
  <si>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</si>
  <si>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</si>
  <si>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</si>
  <si>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</si>
  <si>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</si>
  <si>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</si>
  <si>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</si>
  <si>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</si>
  <si>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</si>
  <si>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</si>
  <si>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</si>
  <si>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</si>
  <si>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</si>
  <si>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</si>
  <si>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</si>
  <si>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</si>
  <si>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</si>
  <si>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</si>
  <si>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</si>
  <si>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</si>
  <si>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</si>
  <si>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</si>
  <si>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</si>
  <si>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</si>
  <si>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</si>
  <si>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</si>
  <si>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</si>
  <si>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</si>
  <si>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</si>
  <si>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</si>
  <si>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</si>
  <si>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</si>
  <si>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</si>
  <si>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</si>
  <si>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</si>
  <si>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</si>
  <si>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</si>
  <si>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</si>
  <si>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</si>
  <si>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</si>
  <si>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</si>
  <si>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</si>
  <si>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</si>
  <si>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</si>
  <si>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</si>
  <si>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</si>
  <si>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</si>
  <si>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</si>
  <si>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</si>
  <si>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</si>
  <si>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</si>
  <si>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</si>
  <si>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</si>
  <si>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</si>
  <si>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</si>
  <si>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</si>
  <si>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</si>
  <si>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</si>
  <si>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</si>
  <si>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</si>
  <si>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</si>
  <si>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</si>
  <si>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</si>
  <si>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</si>
  <si>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</si>
  <si>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</si>
  <si>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</si>
  <si>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</si>
  <si>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</si>
  <si>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</si>
  <si>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</si>
  <si>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</si>
  <si>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</si>
  <si>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</si>
  <si>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</si>
  <si>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</si>
  <si>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</si>
  <si>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</si>
  <si>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</si>
  <si>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</si>
  <si>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</si>
  <si>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</si>
  <si>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</si>
  <si>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</si>
  <si>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</si>
  <si>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</si>
  <si>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</si>
  <si>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</si>
  <si>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</si>
  <si>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</si>
  <si>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</si>
  <si>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</si>
  <si>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</si>
  <si>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</si>
  <si>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</si>
  <si>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</si>
  <si>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</si>
  <si>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</si>
  <si>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</si>
  <si>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</si>
  <si>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</si>
  <si>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</si>
  <si>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</si>
  <si>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</si>
  <si>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</si>
  <si>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</si>
  <si>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</si>
  <si>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</si>
  <si>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</si>
  <si>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</si>
  <si>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</si>
  <si>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</si>
  <si>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</si>
  <si>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</si>
  <si>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</si>
  <si>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</si>
  <si>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</si>
  <si>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</si>
  <si>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</si>
  <si>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</si>
  <si>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</si>
  <si>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</si>
  <si>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</si>
  <si>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</si>
  <si>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</si>
  <si>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</si>
  <si>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</si>
  <si>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</si>
  <si>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</si>
  <si>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</si>
  <si>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</si>
  <si>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</si>
  <si>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</si>
  <si>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</si>
  <si>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</si>
  <si>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</si>
  <si>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</si>
  <si>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</si>
  <si>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</si>
  <si>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</si>
  <si>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</si>
  <si>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</si>
  <si>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</si>
  <si>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</si>
  <si>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</si>
  <si>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</si>
  <si>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</si>
  <si>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</si>
  <si>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</si>
  <si>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</si>
  <si>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</si>
  <si>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</si>
  <si>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</si>
  <si>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</si>
  <si>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</si>
  <si>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</si>
  <si>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</si>
  <si>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</si>
  <si>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</si>
  <si>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</si>
  <si>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</si>
  <si>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</si>
  <si>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</si>
  <si>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</si>
  <si>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</si>
  <si>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</si>
  <si>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</si>
  <si>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</si>
  <si>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</si>
  <si>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</si>
  <si>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</si>
  <si>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</si>
  <si>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</si>
  <si>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</si>
  <si>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</si>
  <si>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</si>
  <si>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</si>
  <si>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</si>
  <si>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</si>
  <si>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</si>
  <si>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</si>
  <si>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</si>
  <si>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</si>
  <si>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</si>
  <si>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</si>
  <si>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</si>
  <si>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</si>
  <si>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</si>
  <si>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</si>
  <si>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</si>
  <si>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</si>
  <si>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</si>
  <si>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</si>
  <si>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</si>
  <si>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</si>
  <si>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</si>
  <si>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</si>
  <si>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</si>
  <si>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</si>
  <si>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</si>
  <si>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</si>
  <si>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</si>
  <si>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</si>
  <si>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</si>
  <si>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</si>
  <si>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</si>
  <si>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</si>
  <si>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</si>
  <si>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</si>
  <si>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</si>
  <si>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</si>
  <si>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</si>
  <si>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</si>
  <si>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</si>
  <si>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</si>
  <si>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</si>
  <si>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</si>
  <si>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</si>
  <si>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</si>
  <si>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</si>
  <si>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</si>
  <si>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</si>
  <si>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</si>
  <si>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</si>
  <si>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</si>
  <si>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</si>
  <si>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</si>
  <si>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</si>
  <si>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</si>
  <si>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</si>
  <si>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</si>
  <si>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</si>
  <si>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</si>
  <si>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</si>
  <si>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</si>
  <si>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</si>
  <si>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</si>
  <si>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</si>
  <si>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</si>
  <si>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</si>
  <si>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</si>
  <si>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</si>
  <si>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</si>
  <si>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</si>
  <si>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</si>
  <si>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</si>
  <si>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</si>
  <si>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</si>
  <si>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</si>
  <si>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</si>
  <si>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</si>
  <si>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</si>
  <si>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</si>
  <si>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</si>
  <si>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</si>
  <si>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</si>
  <si>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</si>
  <si>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</si>
  <si>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</si>
  <si>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</si>
  <si>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</si>
  <si>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</si>
  <si>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</si>
  <si>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</si>
  <si>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</si>
  <si>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</si>
  <si>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</si>
  <si>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</si>
  <si>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</si>
  <si>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</si>
  <si>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</si>
  <si>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</si>
  <si>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</si>
  <si>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</si>
  <si>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</si>
  <si>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</si>
  <si>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</si>
  <si>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</si>
  <si>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</si>
  <si>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</si>
  <si>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</si>
  <si>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</si>
  <si>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</si>
  <si>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</si>
  <si>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</si>
  <si>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</si>
  <si>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</si>
  <si>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</si>
  <si>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</si>
  <si>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</si>
  <si>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</si>
  <si>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</si>
  <si>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</si>
  <si>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</si>
  <si>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</si>
  <si>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</si>
  <si>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</si>
  <si>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</si>
  <si>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</si>
  <si>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</si>
  <si>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</si>
  <si>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</si>
  <si>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</si>
  <si>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</si>
  <si>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</si>
  <si>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</si>
  <si>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</si>
  <si>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</si>
  <si>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</si>
  <si>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</si>
  <si>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</si>
  <si>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</si>
  <si>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</si>
  <si>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</si>
  <si>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</si>
  <si>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</si>
  <si>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</si>
  <si>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</si>
  <si>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</si>
  <si>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</si>
  <si>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</si>
  <si>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</si>
  <si>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</si>
  <si>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</si>
  <si>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</si>
  <si>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</si>
  <si>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</si>
  <si>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</si>
  <si>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</si>
  <si>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</si>
  <si>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</si>
  <si>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</si>
  <si>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</si>
  <si>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</si>
  <si>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</si>
  <si>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</si>
  <si>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</si>
  <si>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</si>
  <si>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</si>
  <si>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</si>
  <si>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</si>
  <si>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</si>
  <si>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</si>
  <si>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</si>
  <si>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</si>
  <si>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</si>
  <si>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</si>
  <si>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</si>
  <si>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</si>
  <si>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</si>
  <si>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</si>
  <si>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</si>
  <si>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</si>
  <si>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</si>
  <si>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</si>
  <si>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</si>
  <si>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</si>
  <si>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</si>
  <si>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</si>
  <si>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</si>
  <si>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</si>
  <si>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</si>
  <si>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</si>
  <si>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</si>
  <si>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</si>
  <si>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</si>
  <si>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</si>
  <si>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</si>
  <si>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</si>
  <si>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</si>
  <si>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</si>
  <si>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</si>
  <si>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</si>
  <si>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</si>
  <si>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</si>
  <si>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</si>
  <si>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</si>
  <si>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</si>
  <si>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</si>
  <si>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</si>
  <si>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</si>
  <si>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</si>
  <si>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</si>
  <si>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</si>
  <si>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</si>
  <si>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</si>
  <si>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</si>
  <si>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</si>
  <si>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</si>
  <si>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</si>
  <si>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</si>
  <si>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</si>
  <si>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</si>
  <si>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</si>
  <si>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</si>
  <si>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</si>
  <si>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</si>
  <si>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</si>
  <si>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</si>
  <si>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</si>
  <si>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</si>
  <si>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</si>
  <si>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</si>
  <si>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</si>
  <si>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</si>
  <si>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</si>
  <si>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</si>
  <si>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</si>
  <si>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</si>
  <si>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</si>
  <si>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</si>
  <si>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</si>
  <si>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</si>
  <si>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</si>
  <si>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</si>
  <si>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</si>
  <si>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</si>
  <si>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</si>
  <si>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</si>
  <si>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</si>
  <si>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</si>
  <si>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</si>
  <si>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</si>
  <si>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</si>
  <si>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</si>
  <si>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</si>
  <si>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</si>
  <si>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</si>
  <si>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</si>
  <si>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</si>
  <si>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</si>
  <si>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</si>
  <si>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</si>
  <si>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</si>
  <si>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</si>
  <si>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</si>
  <si>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</si>
  <si>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</si>
  <si>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</si>
  <si>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</si>
  <si>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</si>
  <si>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</si>
  <si>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</si>
  <si>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</si>
  <si>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</si>
  <si>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</si>
  <si>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</si>
  <si>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</si>
  <si>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</si>
  <si>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</si>
  <si>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</si>
  <si>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</si>
  <si>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</si>
  <si>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</si>
  <si>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</si>
  <si>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</si>
  <si>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</si>
  <si>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</si>
  <si>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</si>
  <si>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</si>
  <si>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</si>
  <si>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</si>
  <si>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</si>
  <si>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</si>
  <si>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</si>
  <si>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</si>
  <si>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</si>
  <si>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</si>
  <si>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</si>
  <si>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</si>
  <si>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</si>
  <si>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</si>
  <si>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</si>
  <si>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</si>
  <si>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</si>
  <si>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</si>
  <si>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</si>
  <si>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</si>
  <si>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</si>
  <si>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</si>
  <si>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</si>
  <si>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</si>
  <si>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</si>
  <si>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</si>
  <si>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</si>
  <si>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</si>
  <si>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</si>
  <si>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</si>
  <si>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</si>
  <si>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</si>
  <si>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</si>
  <si>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</si>
  <si>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</si>
  <si>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</si>
  <si>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</si>
  <si>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</si>
  <si>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</si>
  <si>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</si>
  <si>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</si>
  <si>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</si>
  <si>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</si>
  <si>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</si>
  <si>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</si>
  <si>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</si>
  <si>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</si>
  <si>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</si>
  <si>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</si>
  <si>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</si>
  <si>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</si>
  <si>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</si>
  <si>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</si>
  <si>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</si>
  <si>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</si>
  <si>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</si>
  <si>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</si>
  <si>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</si>
  <si>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</si>
  <si>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</si>
  <si>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</si>
  <si>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</si>
  <si>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</si>
  <si>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</si>
  <si>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</si>
  <si>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</si>
  <si>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</si>
  <si>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</si>
  <si>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</si>
  <si>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</si>
  <si>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</si>
  <si>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</si>
  <si>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</si>
  <si>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</si>
  <si>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</si>
  <si>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</si>
  <si>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</si>
  <si>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</si>
  <si>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</si>
  <si>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</si>
  <si>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</si>
  <si>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</si>
  <si>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</si>
  <si>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</si>
  <si>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</si>
  <si>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</si>
  <si>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</si>
  <si>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</si>
  <si>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</si>
  <si>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</si>
  <si>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</si>
  <si>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</si>
  <si>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</si>
  <si>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</si>
  <si>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</si>
  <si>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</si>
  <si>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</si>
  <si>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</si>
  <si>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</si>
  <si>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</si>
  <si>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</si>
  <si>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</si>
  <si>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</si>
  <si>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</si>
  <si>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</si>
  <si>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</si>
  <si>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</si>
  <si>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</si>
  <si>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</si>
  <si>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</si>
  <si>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</si>
  <si>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</si>
  <si>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</si>
  <si>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</si>
  <si>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</si>
  <si>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</si>
  <si>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</si>
  <si>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</si>
  <si>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</si>
  <si>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</si>
  <si>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</si>
  <si>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</si>
  <si>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</si>
  <si>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</si>
  <si>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</si>
  <si>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</si>
  <si>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</si>
  <si>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</si>
  <si>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</si>
  <si>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</si>
  <si>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</si>
  <si>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</si>
  <si>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</si>
  <si>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</si>
  <si>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</si>
  <si>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</si>
  <si>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</si>
  <si>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</si>
  <si>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</si>
  <si>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</si>
  <si>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</si>
  <si>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</si>
  <si>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</si>
  <si>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</si>
  <si>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</si>
  <si>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</si>
  <si>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</si>
  <si>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</si>
  <si>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</si>
  <si>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</si>
  <si>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</si>
  <si>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</si>
  <si>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</si>
  <si>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</si>
  <si>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</si>
  <si>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</si>
  <si>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</si>
  <si>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</si>
  <si>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</si>
  <si>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</si>
  <si>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</si>
  <si>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</si>
  <si>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</si>
  <si>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</si>
  <si>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</si>
  <si>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</si>
  <si>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</si>
  <si>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</si>
  <si>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</si>
  <si>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</si>
  <si>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</si>
  <si>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</si>
  <si>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</si>
  <si>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</si>
  <si>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</si>
  <si>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</si>
  <si>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</si>
  <si>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</si>
  <si>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</si>
  <si>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</si>
  <si>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</si>
  <si>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</si>
  <si>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</si>
  <si>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</si>
  <si>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</si>
  <si>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</si>
  <si>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</si>
  <si>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</si>
  <si>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</si>
  <si>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</si>
  <si>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</si>
  <si>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</si>
  <si>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</si>
  <si>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</si>
  <si>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</si>
  <si>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</si>
  <si>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</si>
  <si>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</si>
  <si>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</si>
  <si>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</si>
  <si>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</si>
  <si>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</si>
  <si>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</si>
  <si>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</si>
  <si>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</si>
  <si>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</si>
  <si>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</si>
  <si>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</si>
  <si>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</si>
  <si>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</si>
  <si>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</si>
  <si>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</si>
  <si>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</si>
  <si>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</si>
  <si>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</si>
  <si>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</si>
  <si>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</si>
  <si>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</si>
  <si>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</si>
  <si>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</si>
  <si>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</si>
  <si>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</si>
  <si>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</si>
  <si>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</si>
  <si>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</si>
  <si>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</si>
  <si>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</si>
  <si>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</si>
  <si>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</si>
  <si>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</si>
  <si>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</si>
  <si>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</si>
  <si>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</si>
  <si>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</si>
  <si>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</si>
  <si>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</si>
  <si>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</si>
  <si>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</si>
  <si>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</si>
  <si>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</si>
  <si>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</si>
  <si>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</si>
  <si>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</si>
  <si>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</si>
  <si>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</si>
  <si>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</si>
  <si>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</si>
  <si>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</si>
  <si>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</si>
  <si>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</si>
  <si>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</si>
  <si>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</si>
  <si>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</si>
  <si>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</si>
  <si>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</si>
  <si>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</si>
  <si>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</si>
  <si>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</si>
  <si>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</si>
  <si>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</si>
  <si>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</si>
  <si>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</si>
  <si>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</si>
  <si>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</si>
  <si>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</si>
  <si>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</si>
  <si>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</si>
  <si>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</si>
  <si>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</si>
  <si>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</si>
  <si>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</si>
  <si>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</si>
  <si>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</si>
  <si>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</si>
  <si>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</si>
  <si>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</si>
  <si>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</si>
  <si>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</si>
  <si>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</si>
  <si>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</si>
  <si>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</si>
  <si>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</si>
  <si>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</si>
  <si>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</si>
  <si>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</si>
  <si>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</si>
  <si>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</si>
  <si>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</si>
  <si>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</si>
  <si>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</si>
  <si>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</si>
  <si>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</si>
  <si>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</si>
  <si>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</si>
  <si>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</si>
  <si>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</si>
  <si>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</si>
  <si>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</si>
  <si>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</si>
  <si>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</si>
  <si>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</si>
  <si>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</si>
  <si>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</si>
  <si>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</si>
  <si>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</si>
  <si>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</si>
  <si>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</si>
  <si>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</si>
  <si>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</si>
  <si>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</si>
  <si>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</si>
  <si>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</si>
  <si>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</si>
  <si>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</si>
  <si>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</si>
  <si>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</si>
  <si>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</si>
  <si>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</si>
  <si>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</si>
  <si>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</si>
  <si>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</si>
  <si>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</si>
  <si>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</si>
  <si>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</si>
  <si>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</si>
  <si>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</si>
  <si>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</si>
  <si>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</si>
  <si>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</si>
  <si>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</si>
  <si>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</si>
  <si>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</si>
  <si>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</si>
  <si>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</si>
  <si>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</si>
  <si>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</si>
  <si>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</si>
  <si>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</si>
  <si>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</si>
  <si>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</si>
  <si>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</si>
  <si>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</si>
  <si>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</si>
  <si>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</si>
  <si>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</si>
  <si>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</si>
  <si>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</si>
  <si>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</si>
  <si>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</si>
  <si>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</si>
  <si>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</si>
  <si>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</si>
  <si>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</si>
  <si>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</si>
  <si>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</si>
  <si>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</si>
  <si>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</si>
  <si>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</si>
  <si>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</si>
  <si>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</si>
  <si>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</si>
  <si>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</si>
  <si>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</si>
  <si>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</si>
  <si>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</si>
  <si>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</si>
  <si>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</si>
  <si>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</si>
  <si>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</si>
  <si>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</si>
  <si>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</si>
  <si>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</si>
  <si>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</si>
  <si>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</si>
  <si>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</si>
  <si>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</si>
  <si>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</si>
  <si>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</si>
  <si>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</si>
  <si>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</si>
  <si>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</si>
  <si>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</si>
  <si>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</si>
  <si>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</si>
  <si>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</si>
  <si>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</si>
  <si>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</si>
  <si>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</si>
  <si>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</si>
  <si>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</si>
  <si>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</si>
  <si>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</si>
  <si>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</si>
  <si>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</si>
  <si>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</si>
  <si>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</si>
  <si>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</si>
  <si>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</si>
  <si>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</si>
  <si>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</si>
  <si>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</si>
  <si>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</si>
  <si>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</si>
  <si>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</si>
  <si>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</si>
  <si>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</si>
  <si>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</si>
  <si>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</si>
  <si>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</si>
  <si>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</si>
  <si>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</si>
  <si>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</si>
  <si>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</si>
  <si>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</si>
  <si>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</si>
  <si>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</si>
  <si>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</si>
  <si>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</si>
  <si>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</si>
  <si>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</si>
  <si>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</si>
  <si>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</si>
  <si>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</si>
  <si>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</si>
  <si>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</si>
  <si>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</si>
  <si>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</si>
  <si>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</si>
  <si>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</si>
  <si>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</si>
  <si>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</si>
  <si>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</si>
  <si>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</si>
  <si>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</si>
  <si>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</si>
  <si>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</si>
  <si>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</si>
  <si>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</si>
  <si>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</si>
  <si>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</si>
  <si>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</si>
  <si>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</si>
  <si>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</si>
  <si>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</si>
  <si>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</si>
  <si>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</si>
  <si>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</si>
  <si>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</si>
  <si>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</si>
  <si>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</si>
  <si>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</si>
  <si>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</si>
  <si>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</si>
  <si>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</si>
  <si>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</si>
  <si>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</si>
  <si>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</si>
  <si>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</si>
  <si>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</si>
  <si>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</si>
  <si>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</si>
  <si>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</si>
  <si>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</si>
  <si>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</si>
  <si>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</si>
  <si>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</si>
  <si>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</si>
  <si>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</si>
  <si>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</si>
  <si>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</si>
  <si>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</si>
  <si>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</si>
  <si>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</si>
  <si>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</si>
  <si>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</si>
  <si>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</si>
  <si>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</si>
  <si>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</si>
  <si>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</si>
  <si>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</si>
  <si>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</si>
  <si>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</si>
  <si>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</si>
  <si>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</si>
  <si>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</si>
  <si>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</si>
  <si>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</si>
  <si>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</si>
  <si>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</si>
  <si>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</si>
  <si>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</si>
  <si>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</si>
  <si>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</si>
  <si>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</si>
  <si>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</si>
  <si>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</si>
  <si>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</si>
  <si>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</si>
  <si>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</si>
  <si>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</si>
  <si>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</si>
  <si>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</si>
  <si>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</si>
  <si>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</si>
  <si>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</si>
  <si>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</si>
  <si>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</si>
  <si>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</si>
  <si>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</si>
  <si>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</si>
  <si>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</si>
  <si>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</si>
  <si>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</si>
  <si>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</si>
  <si>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</si>
  <si>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</si>
  <si>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</si>
  <si>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</si>
  <si>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</si>
  <si>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</si>
  <si>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</si>
  <si>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</si>
  <si>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</si>
  <si>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</si>
  <si>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</si>
  <si>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</si>
  <si>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</si>
  <si>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</si>
  <si>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</si>
  <si>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</si>
  <si>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</si>
  <si>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</si>
  <si>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</si>
  <si>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</si>
  <si>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</si>
  <si>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</si>
  <si>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</si>
  <si>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</si>
  <si>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</si>
  <si>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</si>
  <si>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</si>
  <si>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</si>
  <si>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</si>
  <si>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</si>
  <si>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</si>
  <si>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</si>
  <si>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</si>
  <si>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</si>
  <si>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</si>
  <si>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</si>
  <si>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</si>
  <si>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</si>
  <si>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</si>
  <si>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</si>
  <si>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</si>
  <si>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</si>
  <si>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</si>
  <si>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</si>
  <si>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</si>
  <si>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</si>
  <si>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</si>
  <si>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</si>
  <si>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</si>
  <si>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</si>
  <si>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</si>
  <si>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</si>
  <si>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</si>
  <si>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</si>
  <si>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</si>
  <si>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</si>
  <si>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</si>
  <si>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</si>
  <si>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</si>
  <si>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</si>
  <si>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</si>
  <si>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</si>
  <si>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</si>
  <si>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</si>
  <si>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</si>
  <si>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</si>
  <si>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</si>
  <si>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</si>
  <si>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</si>
  <si>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</si>
  <si>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</si>
  <si>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</si>
  <si>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</si>
  <si>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</si>
  <si>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</si>
  <si>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</si>
  <si>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</si>
  <si>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</si>
  <si>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</si>
  <si>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</si>
  <si>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</si>
  <si>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</si>
  <si>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</si>
  <si>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</si>
  <si>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</si>
  <si>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</si>
  <si>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</si>
  <si>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</si>
  <si>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</si>
  <si>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</si>
  <si>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</si>
  <si>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</si>
  <si>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</si>
  <si>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</si>
  <si>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</si>
  <si>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</si>
  <si>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</si>
  <si>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</si>
  <si>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</si>
  <si>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</si>
  <si>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</si>
  <si>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</si>
  <si>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</si>
  <si>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</si>
  <si>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</si>
  <si>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</si>
  <si>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</si>
  <si>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</si>
  <si>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</si>
  <si>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</si>
  <si>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</si>
  <si>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</si>
  <si>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</si>
  <si>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</si>
  <si>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</si>
  <si>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</si>
  <si>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</si>
  <si>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</si>
  <si>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</si>
  <si>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</si>
  <si>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</si>
  <si>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</si>
  <si>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</si>
  <si>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</si>
  <si>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</si>
  <si>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</si>
  <si>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</si>
  <si>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</si>
  <si>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</si>
  <si>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</si>
  <si>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</si>
  <si>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</si>
  <si>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</si>
  <si>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</si>
  <si>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</si>
  <si>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</si>
  <si>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</si>
  <si>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</si>
  <si>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</si>
  <si>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</si>
  <si>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</si>
  <si>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</si>
  <si>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</si>
  <si>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</si>
  <si>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</si>
  <si>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</si>
  <si>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</si>
  <si>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</si>
  <si>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</si>
  <si>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</si>
  <si>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</si>
  <si>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</si>
  <si>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</si>
  <si>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</si>
  <si>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</si>
  <si>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</si>
  <si>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</si>
  <si>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</si>
  <si>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</si>
  <si>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</si>
  <si>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</si>
  <si>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</si>
  <si>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</si>
  <si>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</si>
  <si>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</si>
  <si>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</si>
  <si>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</si>
  <si>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</si>
  <si>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</si>
  <si>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</si>
  <si>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</si>
  <si>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</si>
  <si>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</si>
  <si>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</si>
  <si>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</si>
  <si>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</si>
  <si>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</si>
  <si>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</si>
  <si>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</si>
  <si>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</si>
  <si>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</si>
  <si>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</si>
  <si>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</si>
  <si>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</si>
  <si>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</si>
  <si>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</si>
  <si>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</si>
  <si>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</si>
  <si>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</si>
  <si>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</si>
  <si>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</si>
  <si>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</si>
  <si>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</si>
  <si>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</si>
  <si>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</si>
  <si>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</si>
  <si>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</si>
  <si>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</si>
  <si>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</si>
  <si>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</si>
  <si>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</si>
  <si>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</si>
  <si>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</si>
  <si>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</si>
  <si>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</si>
  <si>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</si>
  <si>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</si>
  <si>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</si>
  <si>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</si>
  <si>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</si>
  <si>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</si>
  <si>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</si>
  <si>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</si>
  <si>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</si>
  <si>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</si>
  <si>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</si>
  <si>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</si>
  <si>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</si>
  <si>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</si>
  <si>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</si>
  <si>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</si>
  <si>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</si>
  <si>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</si>
  <si>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</si>
  <si>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</si>
  <si>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</si>
  <si>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</si>
  <si>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</si>
  <si>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</si>
  <si>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</si>
  <si>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</si>
  <si>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</si>
  <si>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</si>
  <si>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</si>
  <si>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</si>
  <si>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</si>
  <si>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</si>
  <si>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</si>
  <si>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</si>
  <si>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</si>
  <si>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</si>
  <si>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</si>
  <si>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</si>
  <si>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</si>
  <si>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</si>
  <si>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</si>
  <si>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</si>
  <si>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</si>
  <si>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</si>
  <si>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</si>
  <si>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</si>
  <si>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</si>
  <si>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</si>
  <si>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</si>
  <si>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</si>
  <si>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</si>
  <si>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</si>
  <si>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</si>
  <si>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</si>
  <si>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</si>
  <si>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</si>
  <si>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</si>
  <si>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</si>
  <si>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</si>
  <si>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</si>
  <si>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</si>
  <si>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</si>
  <si>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</si>
  <si>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</si>
  <si>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</si>
  <si>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</si>
  <si>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</si>
  <si>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</si>
  <si>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</si>
  <si>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</si>
  <si>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</si>
  <si>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</si>
  <si>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</si>
  <si>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</si>
  <si>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</si>
  <si>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</si>
  <si>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</si>
  <si>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</si>
  <si>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</si>
  <si>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</si>
  <si>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</si>
  <si>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</si>
  <si>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</si>
  <si>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</si>
  <si>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</si>
  <si>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</si>
  <si>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</si>
  <si>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</si>
  <si>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</si>
  <si>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</si>
  <si>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</si>
  <si>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</si>
  <si>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</si>
  <si>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</si>
  <si>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</si>
  <si>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</si>
  <si>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</si>
  <si>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</si>
  <si>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</si>
  <si>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</si>
  <si>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</si>
  <si>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</si>
  <si>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</si>
  <si>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</si>
  <si>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</si>
  <si>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</si>
  <si>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</si>
  <si>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</si>
  <si>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</si>
  <si>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</si>
  <si>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</si>
  <si>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</si>
  <si>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</si>
  <si>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</si>
  <si>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</si>
  <si>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</si>
  <si>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</si>
  <si>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</si>
  <si>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</si>
  <si>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</si>
  <si>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</si>
  <si>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</si>
  <si>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</si>
  <si>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</si>
  <si>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</si>
  <si>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</si>
  <si>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</si>
  <si>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</si>
  <si>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</si>
  <si>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</si>
  <si>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</si>
  <si>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</si>
  <si>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</si>
  <si>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</si>
  <si>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</si>
  <si>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</si>
  <si>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</si>
  <si>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</si>
  <si>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</si>
  <si>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</si>
  <si>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</si>
  <si>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</si>
  <si>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</si>
  <si>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</si>
  <si>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</si>
  <si>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</si>
  <si>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</si>
  <si>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</si>
  <si>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</si>
  <si>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</si>
  <si>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</si>
  <si>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</si>
  <si>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</si>
  <si>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</si>
  <si>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</si>
  <si>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</si>
  <si>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</si>
  <si>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</si>
  <si>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</si>
  <si>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</si>
  <si>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</si>
  <si>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</si>
  <si>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</si>
  <si>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</si>
  <si>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</si>
  <si>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</si>
  <si>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</si>
  <si>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</si>
  <si>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</si>
  <si>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</si>
  <si>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</si>
  <si>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</si>
  <si>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</si>
  <si>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</si>
  <si>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</si>
  <si>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</si>
  <si>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</si>
  <si>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</si>
  <si>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</si>
  <si>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</si>
  <si>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</si>
  <si>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</si>
  <si>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</si>
  <si>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</si>
  <si>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</si>
  <si>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</si>
  <si>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</si>
  <si>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</si>
  <si>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</si>
  <si>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</si>
  <si>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</si>
  <si>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</si>
  <si>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</si>
  <si>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</si>
  <si>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</si>
  <si>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</si>
  <si>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</si>
  <si>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</si>
  <si>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</si>
  <si>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</si>
  <si>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</si>
  <si>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</si>
  <si>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</si>
  <si>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</si>
  <si>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</si>
  <si>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</si>
  <si>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</si>
  <si>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</si>
  <si>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</si>
  <si>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</si>
  <si>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</si>
  <si>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</si>
  <si>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</si>
  <si>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</si>
  <si>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</si>
  <si>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</si>
  <si>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</si>
  <si>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</si>
  <si>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</si>
  <si>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</si>
  <si>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</si>
  <si>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</si>
  <si>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</si>
  <si>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</si>
  <si>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</si>
  <si>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</si>
  <si>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</si>
  <si>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</si>
  <si>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</si>
  <si>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</si>
  <si>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</si>
  <si>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</si>
  <si>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</si>
  <si>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</si>
  <si>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</si>
  <si>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</si>
  <si>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</si>
  <si>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</si>
  <si>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</si>
  <si>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</si>
  <si>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</si>
  <si>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</si>
  <si>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</si>
  <si>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</si>
  <si>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</si>
  <si>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</si>
  <si>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</si>
  <si>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</si>
  <si>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</si>
  <si>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</si>
  <si>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</si>
  <si>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</si>
  <si>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</si>
  <si>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</si>
  <si>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</si>
  <si>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</si>
  <si>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</si>
  <si>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</si>
  <si>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</si>
  <si>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</si>
  <si>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</si>
  <si>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</si>
  <si>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</si>
  <si>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</si>
  <si>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</si>
  <si>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</si>
  <si>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</si>
  <si>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</si>
  <si>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</si>
  <si>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</si>
  <si>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</si>
  <si>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</si>
  <si>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</si>
  <si>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</si>
  <si>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</si>
  <si>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</si>
  <si>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</si>
  <si>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</si>
  <si>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</si>
  <si>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</si>
  <si>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</si>
  <si>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</si>
  <si>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</si>
  <si>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</si>
  <si>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</si>
  <si>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</si>
  <si>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</si>
  <si>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</si>
  <si>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</si>
  <si>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</si>
  <si>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</si>
  <si>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</si>
  <si>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</si>
  <si>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</si>
  <si>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</si>
  <si>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</si>
  <si>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</si>
  <si>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</si>
  <si>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</si>
  <si>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</si>
  <si>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</si>
  <si>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</si>
  <si>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</si>
  <si>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</si>
  <si>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</si>
  <si>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</si>
  <si>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</si>
  <si>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</si>
  <si>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</si>
  <si>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</si>
  <si>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</si>
  <si>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</si>
  <si>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</si>
  <si>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</si>
  <si>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</si>
  <si>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</si>
  <si>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</si>
  <si>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</si>
  <si>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</si>
  <si>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</si>
  <si>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</si>
  <si>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</si>
  <si>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</si>
  <si>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</si>
  <si>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</si>
  <si>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</si>
  <si>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</si>
  <si>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</si>
  <si>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</si>
  <si>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</si>
  <si>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</si>
  <si>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</si>
  <si>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</si>
  <si>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</si>
  <si>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</si>
  <si>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</si>
  <si>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</si>
  <si>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</si>
  <si>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</si>
  <si>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</si>
  <si>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</si>
  <si>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</si>
  <si>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</si>
  <si>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</si>
  <si>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</si>
  <si>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</si>
  <si>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</si>
  <si>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</si>
  <si>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</si>
  <si>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</si>
  <si>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</si>
  <si>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</si>
  <si>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</si>
  <si>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</si>
  <si>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</si>
  <si>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</si>
  <si>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</si>
  <si>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</si>
  <si>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</si>
  <si>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</si>
  <si>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</si>
  <si>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</si>
  <si>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</si>
  <si>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</si>
  <si>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</si>
  <si>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</si>
  <si>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</si>
  <si>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</si>
  <si>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</si>
  <si>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</si>
  <si>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</si>
  <si>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</si>
  <si>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</si>
  <si>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</si>
  <si>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</si>
  <si>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</si>
  <si>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</si>
  <si>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</si>
  <si>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</si>
  <si>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</si>
  <si>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</si>
  <si>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</si>
  <si>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</si>
  <si>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</si>
  <si>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</si>
  <si>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</si>
  <si>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</si>
  <si>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</si>
  <si>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</si>
  <si>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</si>
  <si>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</si>
  <si>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</si>
  <si>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</si>
  <si>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</si>
  <si>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</si>
  <si>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</si>
  <si>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</si>
  <si>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</si>
  <si>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</si>
  <si>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</si>
  <si>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</si>
  <si>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</si>
  <si>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</si>
  <si>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</si>
  <si>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</si>
  <si>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</si>
  <si>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</si>
  <si>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</si>
  <si>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</si>
  <si>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</si>
  <si>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</si>
  <si>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</si>
  <si>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</si>
  <si>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</si>
  <si>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</si>
  <si>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</si>
  <si>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</si>
  <si>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</si>
  <si>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</si>
  <si>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</si>
  <si>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</si>
  <si>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</si>
  <si>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</si>
  <si>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</si>
  <si>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</si>
  <si>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</si>
  <si>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</si>
  <si>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</si>
  <si>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</si>
  <si>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</si>
  <si>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</si>
  <si>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</si>
  <si>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</si>
  <si>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</si>
  <si>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</si>
  <si>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</si>
  <si>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</si>
  <si>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</si>
  <si>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</si>
  <si>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</si>
  <si>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</si>
  <si>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</si>
  <si>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</si>
  <si>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</si>
  <si>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</si>
  <si>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</si>
  <si>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</si>
  <si>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</si>
  <si>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</si>
  <si>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</si>
  <si>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</si>
  <si>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</si>
  <si>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</si>
  <si>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</si>
  <si>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</si>
  <si>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</si>
  <si>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</si>
  <si>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</si>
  <si>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</si>
  <si>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</si>
  <si>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</si>
  <si>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</si>
  <si>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</si>
  <si>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</si>
  <si>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</si>
  <si>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</si>
  <si>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</si>
  <si>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</si>
  <si>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</si>
  <si>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</si>
  <si>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</si>
  <si>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</si>
  <si>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</si>
  <si>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</si>
  <si>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</si>
  <si>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</si>
  <si>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</si>
  <si>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</si>
  <si>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</si>
  <si>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</si>
  <si>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</si>
  <si>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</si>
  <si>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</si>
  <si>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</si>
  <si>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</si>
  <si>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</si>
  <si>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</si>
  <si>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</si>
  <si>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</si>
  <si>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</si>
  <si>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</si>
  <si>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</si>
  <si>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</si>
  <si>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</si>
  <si>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</si>
  <si>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</si>
  <si>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</si>
  <si>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</si>
  <si>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</si>
  <si>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</si>
  <si>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</si>
  <si>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</si>
  <si>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</si>
  <si>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</si>
  <si>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</si>
  <si>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</si>
  <si>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</si>
  <si>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</si>
  <si>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</si>
  <si>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</si>
  <si>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</si>
  <si>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</si>
  <si>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</si>
  <si>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</si>
  <si>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</si>
  <si>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</si>
  <si>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</si>
  <si>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</si>
  <si>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</si>
  <si>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</si>
  <si>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</si>
  <si>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</si>
  <si>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</si>
  <si>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</si>
  <si>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</si>
  <si>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</si>
  <si>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</si>
  <si>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</si>
  <si>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</si>
  <si>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</si>
  <si>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</si>
  <si>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</si>
  <si>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</si>
  <si>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</si>
  <si>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</si>
  <si>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</si>
  <si>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</si>
  <si>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</si>
  <si>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</si>
  <si>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</si>
  <si>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</si>
  <si>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</si>
  <si>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</si>
  <si>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</si>
  <si>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</si>
  <si>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</si>
  <si>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</si>
  <si>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</si>
  <si>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</si>
  <si>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</si>
  <si>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</si>
  <si>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</si>
  <si>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</si>
  <si>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</si>
  <si>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</si>
  <si>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</si>
  <si>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</si>
  <si>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</si>
  <si>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</si>
  <si>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</si>
  <si>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</si>
  <si>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</si>
  <si>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</si>
  <si>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</si>
  <si>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</si>
  <si>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</si>
  <si>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</si>
  <si>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</si>
  <si>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</si>
  <si>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</si>
  <si>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</si>
  <si>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</si>
  <si>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</si>
  <si>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</si>
  <si>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</si>
  <si>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</si>
  <si>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</si>
  <si>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</si>
  <si>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</si>
  <si>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</si>
  <si>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</si>
  <si>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</si>
  <si>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</si>
  <si>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</si>
  <si>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</si>
  <si>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</si>
  <si>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</si>
  <si>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</si>
  <si>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</si>
  <si>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</si>
  <si>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</si>
  <si>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</si>
  <si>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</si>
  <si>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</si>
  <si>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</si>
  <si>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</si>
  <si>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</si>
  <si>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</si>
  <si>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</si>
  <si>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</si>
  <si>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</si>
  <si>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</si>
  <si>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</si>
  <si>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</si>
  <si>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</si>
  <si>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</si>
  <si>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</si>
  <si>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</si>
  <si>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</si>
  <si>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</si>
  <si>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</si>
  <si>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</si>
  <si>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</si>
  <si>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</si>
  <si>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</si>
  <si>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</si>
  <si>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</si>
  <si>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</si>
  <si>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</si>
  <si>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</si>
  <si>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</si>
  <si>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</si>
  <si>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</si>
  <si>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</si>
  <si>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</si>
  <si>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</si>
  <si>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</si>
  <si>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</si>
  <si>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</si>
  <si>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</si>
  <si>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</si>
  <si>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</si>
  <si>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</si>
  <si>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</si>
  <si>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</si>
  <si>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</si>
  <si>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</si>
  <si>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</si>
  <si>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</si>
  <si>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</si>
  <si>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</si>
  <si>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</si>
  <si>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</si>
  <si>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</si>
  <si>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</si>
  <si>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</si>
  <si>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</si>
  <si>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</si>
  <si>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</si>
  <si>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</si>
  <si>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</si>
  <si>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</si>
  <si>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</si>
  <si>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</si>
  <si>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</si>
  <si>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</si>
  <si>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</si>
  <si>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</si>
  <si>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</si>
  <si>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</si>
  <si>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</si>
  <si>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</si>
  <si>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</si>
  <si>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</si>
  <si>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</si>
  <si>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</si>
  <si>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</si>
  <si>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</si>
  <si>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</si>
  <si>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</si>
  <si>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</si>
  <si>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</si>
  <si>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</si>
  <si>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</si>
  <si>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</si>
  <si>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</si>
  <si>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</si>
  <si>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</si>
  <si>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</si>
  <si>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</si>
  <si>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</si>
  <si>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</si>
  <si>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</si>
  <si>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</si>
  <si>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</si>
  <si>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</si>
  <si>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</si>
  <si>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</si>
  <si>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</si>
  <si>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</si>
  <si>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</si>
  <si>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</si>
  <si>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</si>
  <si>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</si>
  <si>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</si>
  <si>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</si>
  <si>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</si>
  <si>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</si>
  <si>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</si>
  <si>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</si>
  <si>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</si>
  <si>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</si>
  <si>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</si>
  <si>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</si>
  <si>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</si>
  <si>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</si>
  <si>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</si>
  <si>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</si>
  <si>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</si>
  <si>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</si>
  <si>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</si>
  <si>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</si>
  <si>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</si>
  <si>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</si>
  <si>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</si>
  <si>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</si>
  <si>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</si>
  <si>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</si>
  <si>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</si>
  <si>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</si>
  <si>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</si>
  <si>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</si>
  <si>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</si>
  <si>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</si>
  <si>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</si>
  <si>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</si>
  <si>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</si>
  <si>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</si>
  <si>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</si>
  <si>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</si>
  <si>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</si>
  <si>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</si>
  <si>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</si>
  <si>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</si>
  <si>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</si>
  <si>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</si>
  <si>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</si>
  <si>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</si>
  <si>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</si>
  <si>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</si>
  <si>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</si>
  <si>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</si>
  <si>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</si>
  <si>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</si>
  <si>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</si>
  <si>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</si>
  <si>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</si>
  <si>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</si>
  <si>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</si>
  <si>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</si>
  <si>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</si>
  <si>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</si>
  <si>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</si>
  <si>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</si>
  <si>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</si>
  <si>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</si>
  <si>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</si>
  <si>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</si>
  <si>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</si>
  <si>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</si>
  <si>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</si>
  <si>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</si>
  <si>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</si>
  <si>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</si>
  <si>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</si>
  <si>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</si>
  <si>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</si>
  <si>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</si>
  <si>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</si>
  <si>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</si>
  <si>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</si>
  <si>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</si>
  <si>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</si>
  <si>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</si>
  <si>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</si>
  <si>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</si>
  <si>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</si>
  <si>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</si>
  <si>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</si>
  <si>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</si>
  <si>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</si>
  <si>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</si>
  <si>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</si>
  <si>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</si>
  <si>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</si>
  <si>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</si>
  <si>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</si>
  <si>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</si>
  <si>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</si>
  <si>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</si>
  <si>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</si>
  <si>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</si>
  <si>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</si>
  <si>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</si>
  <si>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</si>
  <si>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</si>
  <si>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</si>
  <si>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</si>
  <si>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</si>
  <si>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</si>
  <si>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</si>
  <si>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</si>
  <si>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</si>
  <si>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</si>
  <si>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</si>
  <si>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</si>
  <si>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</si>
  <si>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</si>
  <si>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</si>
  <si>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</si>
  <si>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</si>
  <si>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</si>
  <si>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</si>
  <si>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</si>
  <si>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</si>
  <si>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</si>
  <si>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</si>
  <si>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</si>
  <si>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</si>
  <si>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</si>
  <si>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</si>
  <si>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</si>
  <si>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</si>
  <si>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</si>
  <si>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</si>
  <si>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</si>
  <si>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</si>
  <si>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</si>
  <si>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</si>
  <si>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</si>
  <si>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</si>
  <si>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</si>
  <si>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</si>
  <si>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</si>
  <si>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</si>
  <si>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</si>
  <si>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</si>
  <si>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</si>
  <si>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</si>
  <si>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</si>
  <si>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</si>
  <si>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</si>
  <si>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</si>
  <si>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</si>
  <si>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</si>
  <si>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</si>
  <si>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</si>
  <si>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</si>
  <si>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</si>
  <si>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</si>
  <si>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</si>
  <si>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</si>
  <si>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</si>
  <si>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</si>
  <si>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</si>
  <si>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</si>
  <si>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</si>
  <si>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</si>
  <si>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</si>
  <si>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</si>
  <si>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</si>
  <si>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</si>
  <si>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</si>
  <si>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</si>
  <si>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</si>
  <si>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</si>
  <si>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</si>
  <si>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</si>
  <si>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</si>
  <si>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</si>
  <si>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</si>
  <si>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</si>
  <si>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</si>
  <si>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</si>
  <si>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</si>
  <si>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</si>
  <si>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</si>
  <si>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</si>
  <si>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</si>
  <si>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</si>
  <si>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</si>
  <si>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</si>
  <si>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</si>
  <si>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</si>
  <si>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</si>
  <si>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</si>
  <si>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</si>
  <si>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</si>
  <si>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</si>
  <si>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</si>
  <si>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</si>
  <si>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</si>
  <si>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</si>
  <si>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</si>
  <si>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</si>
  <si>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</si>
  <si>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</si>
  <si>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</si>
  <si>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</si>
  <si>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</si>
  <si>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</si>
  <si>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</si>
  <si>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</si>
  <si>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</si>
  <si>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</si>
  <si>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</si>
  <si>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</si>
  <si>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</si>
  <si>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</si>
  <si>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</si>
  <si>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</si>
  <si>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</si>
  <si>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</si>
  <si>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</si>
  <si>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</si>
  <si>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</si>
  <si>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</si>
  <si>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</si>
  <si>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</si>
  <si>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</si>
  <si>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</si>
  <si>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</si>
  <si>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</si>
  <si>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</si>
  <si>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</si>
  <si>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</si>
  <si>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</si>
  <si>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</si>
  <si>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</si>
  <si>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</si>
  <si>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</si>
  <si>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</si>
  <si>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</si>
  <si>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</si>
  <si>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</si>
  <si>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</si>
  <si>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</si>
  <si>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</si>
  <si>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</si>
  <si>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</si>
  <si>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</si>
  <si>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</si>
  <si>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</si>
  <si>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</si>
  <si>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</si>
  <si>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</si>
  <si>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</si>
  <si>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</si>
  <si>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</si>
  <si>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</si>
  <si>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</si>
  <si>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</si>
  <si>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</si>
  <si>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</si>
  <si>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</si>
  <si>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</si>
  <si>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</si>
  <si>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</si>
  <si>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</si>
  <si>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</si>
  <si>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</si>
  <si>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</si>
  <si>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</si>
  <si>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</si>
  <si>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</si>
  <si>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</si>
  <si>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</si>
  <si>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</si>
  <si>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</si>
  <si>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</si>
  <si>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</si>
  <si>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</si>
  <si>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</si>
  <si>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</si>
  <si>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</si>
  <si>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</si>
  <si>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</si>
  <si>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</si>
  <si>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</si>
  <si>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</si>
  <si>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</si>
  <si>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</si>
  <si>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</si>
  <si>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</si>
  <si>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</si>
  <si>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</si>
  <si>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</si>
  <si>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</si>
  <si>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</si>
  <si>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</si>
  <si>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</si>
  <si>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</si>
  <si>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</si>
  <si>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</si>
  <si>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</si>
  <si>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</si>
  <si>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</si>
  <si>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</si>
  <si>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</si>
  <si>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</si>
  <si>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</si>
  <si>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</si>
  <si>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</si>
  <si>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</si>
  <si>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</si>
  <si>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</si>
  <si>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</si>
  <si>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</si>
  <si>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</si>
  <si>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</si>
  <si>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</si>
  <si>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</si>
  <si>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</si>
  <si>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</si>
  <si>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</si>
  <si>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</si>
  <si>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</si>
  <si>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</si>
  <si>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</si>
  <si>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</si>
  <si>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</si>
  <si>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</si>
  <si>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</si>
  <si>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</si>
  <si>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</si>
  <si>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</si>
  <si>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</si>
  <si>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</si>
  <si>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</si>
  <si>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</si>
  <si>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</si>
  <si>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</si>
  <si>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</si>
  <si>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</si>
  <si>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</si>
  <si>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</si>
  <si>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</si>
  <si>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</si>
  <si>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</si>
  <si>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</si>
  <si>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</si>
  <si>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</si>
  <si>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</si>
  <si>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</si>
  <si>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</si>
  <si>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</si>
  <si>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</si>
  <si>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</si>
  <si>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</si>
  <si>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</si>
  <si>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</si>
  <si>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</si>
  <si>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</si>
  <si>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</si>
  <si>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</si>
  <si>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</si>
  <si>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</si>
  <si>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</si>
  <si>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</si>
  <si>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</si>
  <si>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</si>
  <si>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</si>
  <si>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</si>
  <si>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</si>
  <si>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</si>
  <si>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</si>
  <si>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</si>
  <si>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</si>
  <si>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</si>
  <si>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</si>
  <si>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</si>
  <si>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</si>
  <si>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</si>
  <si>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</si>
  <si>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</si>
  <si>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</si>
  <si>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</si>
  <si>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</si>
  <si>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</si>
  <si>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</si>
  <si>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</si>
  <si>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</si>
  <si>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</si>
  <si>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</si>
  <si>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</si>
  <si>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</si>
  <si>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</si>
  <si>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</si>
  <si>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</si>
  <si>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</si>
  <si>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</si>
  <si>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</si>
  <si>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</si>
  <si>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</si>
  <si>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</si>
  <si>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</si>
  <si>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</si>
  <si>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</si>
  <si>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</si>
  <si>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</si>
  <si>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</si>
  <si>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</si>
  <si>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</si>
  <si>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</si>
  <si>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</si>
  <si>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</si>
  <si>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</si>
  <si>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</si>
  <si>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</si>
  <si>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</si>
  <si>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</si>
  <si>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</si>
  <si>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</si>
  <si>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</si>
  <si>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</si>
  <si>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</si>
  <si>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</si>
  <si>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</si>
  <si>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</si>
  <si>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</si>
  <si>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</si>
  <si>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</si>
  <si>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</si>
  <si>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</si>
  <si>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</si>
  <si>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</si>
  <si>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</si>
  <si>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</si>
  <si>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</si>
  <si>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</si>
  <si>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</si>
  <si>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</si>
  <si>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</si>
  <si>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</si>
  <si>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</si>
  <si>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</si>
  <si>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</si>
  <si>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</si>
  <si>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</si>
  <si>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</si>
  <si>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</si>
  <si>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</si>
  <si>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</si>
  <si>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</si>
  <si>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</si>
  <si>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</si>
  <si>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</si>
  <si>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</si>
  <si>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</si>
  <si>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</si>
  <si>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</si>
  <si>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</si>
  <si>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</si>
  <si>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</si>
  <si>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</si>
  <si>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</si>
  <si>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</si>
  <si>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</si>
  <si>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</si>
  <si>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</si>
  <si>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</si>
  <si>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</si>
  <si>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</si>
  <si>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</si>
  <si>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</si>
  <si>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</si>
  <si>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</si>
  <si>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</si>
  <si>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</si>
  <si>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</si>
  <si>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</si>
  <si>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</si>
  <si>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</si>
  <si>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</si>
  <si>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</si>
  <si>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</si>
  <si>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</si>
  <si>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</si>
  <si>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</si>
  <si>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</si>
  <si>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</si>
  <si>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</si>
  <si>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</si>
  <si>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</si>
  <si>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</si>
  <si>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</si>
  <si>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</si>
  <si>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</si>
  <si>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</si>
  <si>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</si>
  <si>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</si>
  <si>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</si>
  <si>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</si>
  <si>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</si>
  <si>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</si>
  <si>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</si>
  <si>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</si>
  <si>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</si>
  <si>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</si>
  <si>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</si>
  <si>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</si>
  <si>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</si>
  <si>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</si>
  <si>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</si>
  <si>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</si>
  <si>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</si>
  <si>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</si>
  <si>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</si>
  <si>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</si>
  <si>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</si>
  <si>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</si>
  <si>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</si>
  <si>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</si>
  <si>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</si>
  <si>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</si>
  <si>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</si>
  <si>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</si>
  <si>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</si>
  <si>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</si>
  <si>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</si>
  <si>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</si>
  <si>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</si>
  <si>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</si>
  <si>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</si>
  <si>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</si>
  <si>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</si>
  <si>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</si>
  <si>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</si>
  <si>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</si>
  <si>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</si>
  <si>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</si>
  <si>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</si>
  <si>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</si>
  <si>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</si>
  <si>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</si>
  <si>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</si>
  <si>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</si>
  <si>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</si>
  <si>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</si>
  <si>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</si>
  <si>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</si>
  <si>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</si>
  <si>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</si>
  <si>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</si>
  <si>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</si>
  <si>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</si>
  <si>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</si>
  <si>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</si>
  <si>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</si>
  <si>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</si>
  <si>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</si>
  <si>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</si>
  <si>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</si>
  <si>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</si>
  <si>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</si>
  <si>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</si>
  <si>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</si>
  <si>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</si>
  <si>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</si>
  <si>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</si>
  <si>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</si>
  <si>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</si>
  <si>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</si>
  <si>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</si>
  <si>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</si>
  <si>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</si>
  <si>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</si>
  <si>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</si>
  <si>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</si>
  <si>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</si>
  <si>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</si>
  <si>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</si>
  <si>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</si>
  <si>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</si>
  <si>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</si>
  <si>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</si>
  <si>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</si>
  <si>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</si>
  <si>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</si>
  <si>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</si>
  <si>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</si>
  <si>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</si>
  <si>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</si>
  <si>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</si>
  <si>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</si>
  <si>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</si>
  <si>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</si>
  <si>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</si>
  <si>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</si>
  <si>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</si>
  <si>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</si>
  <si>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</si>
  <si>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</si>
  <si>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</si>
  <si>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</si>
  <si>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</si>
  <si>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</si>
  <si>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</si>
  <si>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</si>
  <si>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</si>
  <si>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</si>
  <si>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</si>
  <si>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</si>
  <si>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</si>
  <si>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</si>
  <si>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</si>
  <si>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</si>
  <si>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</si>
  <si>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</si>
  <si>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</si>
  <si>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</si>
  <si>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</si>
  <si>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</si>
  <si>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</si>
  <si>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</si>
  <si>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</si>
  <si>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</si>
  <si>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</si>
  <si>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</si>
  <si>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</si>
  <si>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</si>
  <si>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</si>
  <si>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</si>
  <si>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</si>
  <si>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</si>
  <si>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</si>
  <si>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</si>
  <si>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</si>
  <si>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</si>
  <si>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</si>
  <si>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</si>
  <si>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</si>
  <si>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</si>
  <si>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</si>
  <si>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</si>
  <si>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</si>
  <si>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</si>
  <si>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</si>
  <si>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</si>
  <si>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</si>
  <si>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</si>
  <si>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</si>
  <si>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</si>
  <si>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</si>
  <si>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</si>
  <si>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</si>
  <si>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</si>
  <si>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</si>
  <si>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</si>
  <si>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</si>
  <si>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</si>
  <si>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</si>
  <si>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</si>
  <si>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</si>
  <si>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</si>
  <si>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</si>
  <si>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</si>
  <si>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</si>
  <si>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</si>
  <si>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</si>
  <si>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</si>
  <si>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</si>
  <si>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</si>
  <si>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</si>
  <si>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</si>
  <si>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</si>
  <si>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</si>
  <si>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</si>
  <si>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</si>
  <si>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</si>
  <si>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</si>
  <si>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</si>
  <si>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</si>
  <si>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</si>
  <si>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</si>
  <si>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</si>
  <si>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</si>
  <si>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</si>
  <si>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</si>
  <si>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</si>
  <si>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</si>
  <si>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</si>
  <si>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</si>
  <si>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</si>
  <si>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</si>
  <si>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</si>
  <si>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</si>
  <si>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</si>
  <si>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</si>
  <si>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</si>
  <si>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</si>
  <si>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</si>
  <si>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</si>
  <si>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</si>
  <si>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</si>
  <si>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</si>
  <si>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</si>
  <si>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</si>
  <si>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</si>
  <si>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</si>
  <si>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</si>
  <si>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</si>
  <si>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</si>
  <si>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</si>
  <si>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</si>
  <si>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</si>
  <si>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</si>
  <si>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</si>
  <si>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</si>
  <si>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</si>
  <si>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</si>
  <si>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</si>
  <si>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</si>
  <si>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</si>
  <si>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</si>
  <si>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</si>
  <si>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</si>
  <si>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</si>
  <si>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</si>
  <si>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</si>
  <si>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</si>
  <si>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</si>
  <si>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</si>
  <si>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</si>
  <si>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</si>
  <si>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</si>
  <si>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</si>
  <si>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</si>
  <si>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</si>
  <si>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</si>
  <si>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</si>
  <si>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</si>
  <si>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</si>
  <si>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</si>
  <si>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</si>
  <si>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</si>
  <si>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</si>
  <si>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</si>
  <si>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</si>
  <si>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</si>
  <si>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</si>
  <si>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</si>
  <si>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</si>
  <si>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</si>
  <si>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</si>
  <si>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</si>
  <si>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</si>
  <si>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</si>
  <si>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</si>
  <si>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</si>
  <si>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</si>
  <si>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</si>
  <si>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</si>
  <si>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</si>
  <si>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</si>
  <si>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</si>
  <si>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</si>
  <si>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</si>
  <si>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</si>
  <si>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</si>
  <si>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</si>
  <si>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</si>
  <si>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</si>
  <si>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</si>
  <si>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</si>
  <si>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</si>
  <si>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</si>
  <si>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</si>
  <si>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</si>
  <si>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</si>
  <si>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</si>
  <si>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</si>
  <si>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</si>
  <si>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</si>
  <si>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</si>
  <si>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</si>
  <si>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</si>
  <si>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</si>
  <si>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</si>
  <si>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</si>
  <si>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</si>
  <si>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</si>
  <si>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</si>
  <si>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</si>
  <si>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</si>
  <si>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</si>
  <si>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</si>
  <si>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</si>
  <si>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</si>
  <si>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</si>
  <si>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</si>
  <si>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</si>
  <si>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</si>
  <si>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</si>
  <si>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</si>
  <si>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</si>
  <si>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</si>
  <si>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</si>
  <si>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</si>
  <si>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</si>
  <si>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</si>
  <si>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</si>
  <si>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</si>
  <si>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</si>
  <si>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</si>
  <si>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</si>
  <si>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</si>
  <si>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</si>
  <si>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</si>
  <si>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</si>
  <si>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</si>
  <si>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</si>
  <si>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</si>
  <si>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</si>
  <si>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</si>
  <si>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</si>
  <si>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</si>
  <si>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</si>
  <si>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</si>
  <si>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</si>
  <si>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</si>
  <si>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</si>
  <si>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</si>
  <si>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</si>
  <si>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</si>
  <si>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</si>
  <si>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</si>
  <si>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</si>
  <si>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</si>
  <si>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</si>
  <si>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</si>
  <si>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</si>
  <si>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</si>
  <si>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</si>
  <si>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</si>
  <si>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</si>
  <si>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</si>
  <si>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</si>
  <si>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</si>
  <si>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</si>
  <si>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</si>
  <si>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</si>
  <si>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</si>
  <si>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</si>
  <si>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</si>
  <si>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</si>
  <si>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</si>
  <si>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</si>
  <si>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</si>
  <si>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</si>
  <si>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</si>
  <si>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</si>
  <si>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</si>
  <si>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</si>
  <si>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</si>
  <si>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</si>
  <si>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</si>
  <si>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</si>
  <si>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</si>
  <si>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</si>
  <si>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</si>
  <si>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</si>
  <si>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</si>
  <si>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</si>
  <si>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</si>
  <si>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</si>
  <si>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</si>
  <si>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</si>
  <si>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</si>
  <si>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</si>
  <si>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</si>
  <si>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</si>
  <si>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</si>
  <si>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</si>
  <si>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</si>
  <si>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</si>
  <si>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</si>
  <si>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</si>
  <si>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</si>
  <si>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</si>
  <si>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</si>
  <si>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</si>
  <si>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</si>
  <si>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</si>
  <si>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</si>
  <si>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</si>
  <si>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</si>
  <si>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</si>
  <si>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</si>
  <si>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</si>
  <si>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</si>
  <si>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</si>
  <si>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</si>
  <si>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</si>
  <si>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</si>
  <si>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</si>
  <si>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</si>
  <si>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</si>
  <si>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</si>
  <si>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</si>
  <si>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</si>
  <si>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</si>
  <si>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</si>
  <si>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</si>
  <si>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</si>
  <si>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</si>
  <si>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</si>
  <si>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</si>
  <si>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</si>
  <si>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</si>
  <si>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</si>
  <si>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</si>
  <si>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</si>
  <si>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</si>
  <si>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</si>
  <si>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</si>
  <si>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</si>
  <si>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</si>
  <si>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</si>
  <si>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</si>
  <si>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</si>
  <si>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</si>
  <si>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</si>
  <si>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</si>
  <si>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</si>
  <si>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</si>
  <si>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</si>
  <si>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</si>
  <si>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</si>
  <si>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</si>
  <si>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</si>
  <si>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</si>
  <si>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</si>
  <si>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</si>
  <si>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</si>
  <si>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</si>
  <si>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</si>
  <si>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</si>
  <si>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</si>
  <si>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</si>
  <si>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</si>
  <si>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</si>
  <si>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</si>
  <si>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</si>
  <si>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</si>
  <si>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</si>
  <si>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</si>
  <si>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</si>
  <si>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</si>
  <si>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</si>
  <si>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</si>
  <si>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</si>
  <si>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</si>
  <si>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</si>
  <si>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</si>
  <si>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</si>
  <si>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</si>
  <si>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</si>
  <si>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</si>
  <si>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</si>
  <si>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</si>
  <si>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</si>
  <si>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</si>
  <si>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</si>
  <si>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</si>
  <si>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</si>
  <si>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</si>
  <si>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</si>
  <si>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</si>
  <si>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</si>
  <si>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</si>
  <si>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</si>
  <si>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</si>
  <si>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</si>
  <si>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</si>
  <si>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</si>
  <si>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</si>
  <si>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</si>
  <si>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</si>
  <si>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</si>
  <si>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</si>
  <si>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</si>
  <si>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</si>
  <si>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</si>
  <si>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</si>
  <si>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</si>
  <si>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</si>
  <si>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</si>
  <si>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</si>
  <si>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</si>
  <si>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</si>
  <si>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</si>
  <si>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</si>
  <si>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</si>
  <si>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</si>
  <si>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</si>
  <si>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</si>
  <si>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</si>
  <si>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</si>
  <si>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</si>
  <si>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</si>
  <si>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</si>
  <si>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</si>
  <si>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</si>
  <si>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</si>
  <si>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</si>
  <si>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</si>
  <si>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</si>
  <si>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</si>
  <si>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</si>
  <si>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</si>
  <si>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</si>
  <si>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</si>
  <si>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</si>
  <si>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</si>
  <si>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</si>
  <si>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</si>
  <si>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</si>
  <si>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</si>
  <si>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</si>
  <si>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</si>
  <si>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</si>
  <si>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</si>
  <si>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</si>
  <si>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</si>
  <si>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</si>
  <si>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</si>
  <si>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</si>
  <si>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</si>
  <si>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</si>
  <si>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</si>
  <si>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</si>
  <si>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</si>
  <si>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</si>
  <si>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</si>
  <si>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</si>
  <si>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</si>
  <si>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</si>
  <si>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</si>
  <si>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</si>
  <si>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</si>
  <si>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</si>
  <si>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</si>
  <si>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</si>
  <si>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</si>
  <si>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</si>
  <si>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</si>
  <si>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</si>
  <si>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</si>
  <si>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</si>
  <si>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</si>
  <si>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</si>
  <si>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</si>
  <si>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</si>
  <si>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</si>
  <si>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</si>
  <si>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</si>
  <si>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</si>
  <si>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</si>
  <si>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</si>
  <si>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</si>
  <si>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</si>
  <si>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</si>
  <si>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</si>
  <si>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</si>
  <si>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</si>
  <si>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</si>
  <si>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</si>
  <si>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</si>
  <si>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</si>
  <si>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</si>
  <si>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</si>
  <si>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</si>
  <si>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</si>
  <si>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</si>
  <si>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</si>
  <si>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</si>
  <si>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</si>
  <si>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</si>
  <si>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</si>
  <si>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</si>
  <si>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</si>
  <si>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</si>
  <si>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</si>
  <si>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</si>
  <si>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</si>
  <si>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</si>
  <si>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</si>
  <si>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</si>
  <si>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</si>
  <si>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</si>
  <si>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</si>
  <si>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</si>
  <si>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</si>
  <si>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</si>
  <si>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</si>
  <si>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</si>
  <si>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</si>
  <si>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</si>
  <si>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</si>
  <si>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</si>
  <si>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</si>
  <si>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</si>
  <si>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</si>
  <si>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</si>
  <si>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</si>
  <si>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</si>
  <si>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</si>
  <si>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</si>
  <si>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</si>
  <si>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</si>
  <si>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</si>
  <si>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</si>
  <si>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</si>
  <si>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</si>
  <si>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</si>
  <si>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</si>
  <si>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</si>
  <si>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</si>
  <si>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</si>
  <si>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</si>
  <si>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</si>
  <si>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</si>
  <si>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</si>
  <si>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</si>
  <si>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</si>
  <si>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</si>
  <si>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</si>
  <si>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</si>
  <si>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</si>
  <si>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</si>
  <si>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</si>
  <si>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</si>
  <si>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</si>
  <si>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</si>
  <si>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</si>
  <si>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</si>
  <si>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</si>
  <si>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</si>
  <si>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</si>
  <si>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</si>
  <si>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</si>
  <si>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</si>
  <si>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</si>
  <si>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</si>
  <si>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</si>
  <si>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</si>
  <si>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</si>
  <si>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</si>
  <si>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</si>
  <si>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</si>
  <si>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</si>
  <si>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</si>
  <si>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</si>
  <si>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</si>
  <si>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</si>
  <si>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</si>
  <si>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</si>
  <si>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</si>
  <si>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</si>
  <si>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</si>
  <si>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</si>
  <si>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</si>
  <si>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</si>
  <si>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</si>
  <si>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</si>
  <si>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</si>
  <si>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</si>
  <si>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</si>
  <si>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</si>
  <si>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</si>
  <si>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</si>
  <si>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</si>
  <si>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</si>
  <si>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</si>
  <si>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</si>
  <si>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</si>
  <si>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</si>
  <si>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</si>
  <si>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</si>
  <si>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</si>
  <si>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</si>
  <si>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</si>
  <si>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</si>
  <si>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</si>
  <si>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</si>
  <si>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</si>
  <si>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</si>
  <si>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</si>
  <si>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</si>
  <si>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</si>
  <si>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</si>
  <si>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</si>
  <si>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</si>
  <si>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</si>
  <si>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</si>
  <si>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</si>
  <si>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</si>
  <si>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</si>
  <si>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</si>
  <si>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</si>
  <si>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</si>
  <si>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</si>
  <si>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</si>
  <si>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</si>
  <si>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</si>
  <si>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</si>
  <si>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</si>
  <si>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</si>
  <si>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</si>
  <si>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</si>
  <si>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</si>
  <si>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</si>
  <si>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</si>
  <si>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</si>
  <si>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</si>
  <si>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</si>
  <si>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</si>
  <si>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</si>
  <si>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</si>
  <si>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</si>
  <si>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</si>
  <si>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</si>
  <si>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</si>
  <si>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</si>
  <si>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</si>
  <si>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</si>
  <si>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</si>
  <si>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</si>
  <si>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</si>
  <si>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</si>
  <si>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</si>
  <si>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</si>
  <si>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</si>
  <si>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</si>
  <si>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</si>
  <si>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</si>
  <si>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</si>
  <si>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</si>
  <si>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</si>
  <si>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</si>
  <si>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</si>
  <si>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</si>
  <si>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</si>
  <si>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</si>
  <si>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</si>
  <si>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</si>
  <si>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</si>
  <si>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</si>
  <si>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</si>
  <si>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</si>
  <si>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</si>
  <si>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</si>
  <si>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</si>
  <si>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</si>
  <si>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</si>
  <si>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</si>
  <si>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</si>
  <si>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</si>
  <si>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</si>
  <si>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</si>
  <si>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</si>
  <si>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</si>
  <si>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</si>
  <si>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</si>
  <si>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</si>
  <si>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</si>
  <si>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</si>
  <si>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</si>
  <si>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</si>
  <si>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</si>
  <si>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</si>
  <si>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</si>
  <si>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</si>
  <si>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</si>
  <si>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</si>
  <si>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</si>
  <si>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</si>
  <si>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</si>
  <si>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</si>
  <si>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</si>
  <si>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</si>
  <si>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</si>
  <si>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</si>
  <si>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</si>
  <si>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</si>
  <si>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</si>
  <si>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</si>
  <si>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</si>
  <si>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</si>
  <si>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</si>
  <si>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</si>
  <si>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</si>
  <si>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</si>
  <si>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</si>
  <si>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</si>
  <si>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</si>
  <si>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</si>
  <si>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</si>
  <si>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</si>
  <si>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</si>
  <si>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</si>
  <si>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</si>
  <si>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</si>
  <si>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</si>
  <si>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</si>
  <si>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</si>
  <si>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</si>
  <si>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</si>
  <si>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</si>
  <si>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</si>
  <si>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</si>
  <si>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</si>
  <si>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</si>
  <si>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</si>
  <si>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</si>
  <si>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</si>
  <si>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</si>
  <si>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</si>
  <si>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</si>
  <si>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</si>
  <si>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</si>
  <si>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</si>
  <si>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</si>
  <si>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</si>
  <si>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</si>
  <si>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</si>
  <si>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</si>
  <si>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</si>
  <si>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</si>
  <si>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</si>
  <si>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</si>
  <si>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</si>
  <si>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</si>
  <si>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</si>
  <si>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</si>
  <si>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</si>
  <si>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</si>
  <si>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</si>
  <si>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</si>
  <si>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</si>
  <si>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</si>
  <si>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</si>
  <si>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</si>
  <si>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</si>
  <si>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</si>
  <si>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</si>
  <si>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</si>
  <si>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</si>
  <si>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</si>
  <si>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</si>
  <si>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</si>
  <si>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</si>
  <si>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</si>
  <si>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</si>
  <si>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</si>
  <si>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</si>
  <si>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</si>
  <si>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</si>
  <si>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</si>
  <si>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</si>
  <si>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</si>
  <si>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</si>
  <si>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</si>
  <si>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</si>
  <si>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</si>
  <si>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</si>
  <si>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</si>
  <si>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</si>
  <si>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</si>
  <si>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</si>
  <si>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</si>
  <si>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</si>
  <si>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</si>
  <si>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</si>
  <si>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</si>
  <si>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</si>
  <si>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</si>
  <si>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</si>
  <si>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</si>
  <si>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</si>
  <si>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</si>
  <si>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</si>
  <si>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</si>
  <si>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</si>
  <si>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</si>
  <si>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</si>
  <si>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</si>
  <si>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</si>
  <si>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</si>
  <si>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</si>
  <si>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</si>
  <si>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</si>
  <si>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</si>
  <si>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</si>
  <si>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</si>
  <si>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</si>
  <si>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</si>
  <si>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</si>
  <si>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</si>
  <si>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</si>
  <si>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</si>
  <si>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</si>
  <si>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</si>
  <si>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</si>
  <si>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</si>
  <si>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</si>
  <si>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</si>
  <si>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</si>
  <si>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</si>
  <si>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</si>
  <si>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</si>
  <si>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</si>
  <si>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</si>
  <si>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</si>
  <si>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</si>
  <si>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</si>
  <si>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</si>
  <si>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</si>
  <si>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</si>
  <si>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</si>
  <si>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</si>
  <si>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</si>
  <si>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</si>
  <si>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</si>
  <si>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</si>
  <si>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</si>
  <si>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</si>
  <si>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</si>
  <si>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</si>
  <si>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</si>
  <si>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</si>
  <si>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</si>
  <si>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</si>
  <si>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</si>
  <si>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</si>
  <si>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</si>
  <si>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</si>
  <si>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</si>
  <si>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</si>
  <si>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</si>
  <si>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</si>
  <si>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</si>
  <si>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</si>
  <si>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</si>
  <si>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</si>
  <si>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</si>
  <si>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</si>
  <si>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</si>
  <si>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</si>
  <si>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</si>
  <si>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</si>
  <si>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</si>
  <si>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</si>
  <si>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</si>
  <si>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</si>
  <si>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</si>
  <si>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</si>
  <si>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</si>
  <si>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</si>
  <si>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</si>
  <si>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</si>
  <si>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</si>
  <si>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</si>
  <si>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</si>
  <si>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</si>
  <si>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</si>
  <si>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</si>
  <si>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</si>
  <si>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</si>
  <si>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</si>
  <si>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</si>
  <si>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</si>
  <si>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</si>
  <si>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</si>
  <si>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</si>
  <si>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</si>
  <si>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</si>
  <si>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</si>
  <si>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</si>
  <si>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</si>
  <si>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</si>
  <si>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</si>
  <si>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</si>
  <si>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</si>
  <si>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</si>
  <si>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</si>
  <si>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</si>
  <si>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</si>
  <si>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</si>
  <si>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</si>
  <si>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</si>
  <si>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</si>
  <si>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</si>
  <si>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</si>
  <si>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</si>
  <si>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</si>
  <si>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</si>
  <si>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</si>
  <si>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</si>
  <si>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</si>
  <si>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</si>
  <si>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</si>
  <si>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</si>
  <si>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</si>
  <si>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</si>
  <si>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</si>
  <si>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</si>
  <si>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</si>
  <si>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</si>
  <si>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</si>
  <si>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</si>
  <si>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</si>
  <si>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</si>
  <si>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</si>
  <si>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</si>
  <si>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</si>
  <si>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</si>
  <si>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</si>
  <si>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</si>
  <si>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</si>
  <si>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</si>
  <si>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</si>
  <si>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</si>
  <si>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</si>
  <si>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</si>
  <si>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</si>
  <si>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</si>
  <si>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</si>
  <si>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</si>
  <si>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</si>
  <si>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</si>
  <si>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</si>
  <si>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</si>
  <si>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</si>
  <si>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</si>
  <si>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</si>
  <si>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</si>
  <si>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</si>
  <si>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</si>
  <si>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</si>
  <si>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</si>
  <si>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</si>
  <si>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</si>
  <si>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</si>
  <si>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</si>
  <si>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</si>
  <si>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</si>
  <si>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</si>
  <si>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</si>
  <si>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</si>
  <si>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</si>
  <si>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</si>
  <si>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</si>
  <si>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</si>
  <si>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</si>
  <si>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</si>
  <si>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</si>
  <si>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</si>
  <si>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</si>
  <si>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</si>
  <si>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</si>
  <si>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</si>
  <si>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</si>
  <si>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</si>
  <si>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</si>
  <si>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</si>
  <si>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</si>
  <si>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</si>
  <si>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</si>
  <si>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</si>
  <si>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</si>
  <si>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</si>
  <si>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</si>
  <si>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</si>
  <si>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</si>
  <si>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</si>
  <si>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</si>
  <si>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</si>
  <si>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</si>
  <si>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</si>
  <si>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</si>
  <si>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</si>
  <si>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</si>
  <si>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</si>
  <si>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</si>
  <si>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</si>
  <si>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</si>
  <si>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</si>
  <si>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</si>
  <si>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</si>
  <si>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</si>
  <si>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</si>
  <si>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</si>
  <si>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</si>
  <si>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</si>
  <si>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</si>
  <si>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</si>
  <si>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</si>
  <si>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</si>
  <si>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</si>
  <si>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</si>
  <si>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</si>
  <si>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</si>
  <si>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</si>
  <si>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</si>
  <si>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</si>
  <si>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</si>
  <si>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</si>
  <si>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</si>
  <si>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</si>
  <si>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</si>
  <si>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</si>
  <si>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</si>
  <si>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</si>
  <si>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</si>
  <si>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</si>
  <si>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</si>
  <si>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</si>
  <si>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</si>
  <si>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</si>
  <si>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</si>
  <si>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</si>
  <si>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</si>
  <si>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</si>
  <si>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</si>
  <si>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</si>
  <si>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</si>
  <si>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</si>
  <si>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</si>
  <si>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</si>
  <si>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</si>
  <si>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</si>
  <si>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</si>
  <si>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</si>
  <si>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</si>
  <si>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</si>
  <si>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</si>
  <si>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</si>
  <si>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</si>
  <si>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</si>
  <si>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</si>
  <si>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</si>
  <si>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</si>
  <si>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</si>
  <si>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</si>
  <si>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</si>
  <si>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</si>
  <si>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</si>
  <si>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</si>
  <si>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</si>
  <si>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</si>
  <si>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</si>
  <si>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</si>
  <si>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</si>
  <si>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</si>
  <si>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</si>
  <si>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</si>
  <si>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</si>
  <si>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</si>
  <si>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</si>
  <si>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</si>
  <si>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</si>
  <si>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</si>
  <si>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</si>
  <si>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</si>
  <si>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</si>
  <si>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</si>
  <si>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</si>
  <si>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</si>
  <si>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</si>
  <si>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</si>
  <si>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</si>
  <si>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</si>
  <si>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</si>
  <si>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</si>
  <si>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</si>
  <si>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</si>
  <si>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</si>
  <si>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</si>
  <si>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</si>
  <si>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</si>
  <si>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</si>
  <si>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</si>
  <si>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</si>
  <si>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</si>
  <si>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</si>
  <si>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</si>
  <si>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</si>
  <si>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</si>
  <si>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</si>
  <si>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</si>
  <si>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</si>
  <si>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</si>
  <si>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</si>
  <si>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</si>
  <si>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</si>
  <si>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</si>
  <si>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</si>
  <si>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</si>
  <si>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</si>
  <si>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</si>
  <si>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</si>
  <si>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</si>
  <si>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</si>
  <si>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</si>
  <si>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</si>
  <si>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</si>
  <si>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</si>
  <si>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</si>
  <si>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</si>
  <si>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</si>
  <si>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</si>
  <si>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</si>
  <si>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</si>
  <si>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</si>
  <si>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</si>
  <si>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</si>
  <si>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</si>
  <si>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</si>
  <si>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</si>
  <si>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</si>
  <si>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</si>
  <si>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</si>
  <si>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</si>
  <si>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</si>
  <si>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</si>
  <si>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</si>
  <si>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</si>
  <si>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</si>
  <si>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</si>
  <si>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</si>
  <si>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</si>
  <si>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</si>
  <si>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</si>
  <si>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</si>
  <si>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</si>
  <si>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</si>
  <si>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</si>
  <si>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</si>
  <si>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</si>
  <si>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</si>
  <si>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</si>
  <si>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</si>
  <si>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</si>
  <si>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</si>
  <si>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</si>
  <si>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</si>
  <si>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</si>
  <si>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</si>
  <si>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</si>
  <si>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</si>
  <si>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</si>
  <si>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</si>
  <si>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</si>
  <si>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</si>
  <si>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</si>
  <si>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</si>
  <si>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</si>
  <si>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</si>
  <si>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</si>
  <si>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</si>
  <si>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</si>
  <si>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</si>
  <si>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</si>
  <si>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</si>
  <si>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</si>
  <si>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</si>
  <si>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</si>
  <si>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</si>
  <si>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</si>
  <si>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</si>
  <si>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</si>
  <si>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</si>
  <si>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</si>
  <si>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</si>
  <si>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</si>
  <si>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</si>
  <si>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</si>
  <si>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</si>
  <si>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</si>
  <si>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</si>
  <si>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</si>
  <si>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</si>
  <si>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</si>
  <si>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</si>
  <si>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</si>
  <si>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</si>
  <si>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</si>
  <si>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</si>
  <si>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</si>
  <si>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</si>
  <si>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</si>
  <si>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</si>
  <si>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</si>
  <si>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</si>
  <si>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</si>
  <si>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</si>
  <si>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</si>
  <si>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</si>
  <si>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</si>
  <si>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</si>
  <si>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</si>
  <si>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</si>
  <si>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</si>
  <si>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</si>
  <si>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</si>
  <si>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</si>
  <si>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</si>
  <si>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</si>
  <si>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</si>
  <si>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</si>
  <si>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</si>
  <si>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</si>
  <si>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</si>
  <si>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</si>
  <si>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</si>
  <si>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</si>
  <si>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</si>
  <si>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</si>
  <si>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</si>
  <si>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</si>
  <si>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</si>
  <si>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</si>
  <si>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</si>
  <si>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</si>
  <si>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</si>
  <si>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</si>
  <si>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</si>
  <si>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</si>
  <si>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</si>
  <si>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</si>
  <si>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</si>
  <si>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</si>
  <si>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</si>
  <si>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</si>
  <si>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</si>
  <si>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</si>
  <si>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</si>
  <si>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</si>
  <si>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</si>
  <si>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</si>
  <si>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</si>
  <si>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</si>
  <si>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</si>
  <si>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</si>
  <si>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</si>
  <si>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</si>
  <si>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</si>
  <si>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</si>
  <si>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</si>
  <si>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</si>
  <si>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</si>
  <si>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</si>
  <si>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</si>
  <si>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</si>
  <si>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</si>
  <si>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</si>
  <si>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</si>
  <si>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</si>
  <si>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</si>
  <si>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</si>
  <si>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</si>
  <si>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</si>
  <si>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</si>
  <si>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</si>
  <si>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</si>
  <si>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</si>
  <si>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</si>
  <si>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</si>
  <si>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</si>
  <si>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</si>
  <si>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</si>
  <si>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</si>
  <si>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</si>
  <si>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</si>
  <si>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</si>
  <si>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</si>
  <si>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</si>
  <si>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</si>
  <si>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</si>
  <si>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</si>
  <si>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</si>
  <si>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</si>
  <si>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</si>
  <si>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</si>
  <si>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</si>
  <si>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</si>
  <si>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</si>
  <si>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</si>
  <si>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</si>
  <si>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</si>
  <si>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</si>
  <si>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</si>
  <si>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</si>
  <si>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</si>
  <si>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</si>
  <si>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</si>
  <si>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</si>
  <si>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</si>
  <si>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</si>
  <si>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</si>
  <si>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</si>
  <si>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</si>
  <si>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</si>
  <si>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</si>
  <si>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</si>
  <si>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</si>
  <si>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</si>
  <si>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</si>
  <si>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</si>
  <si>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</si>
  <si>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</si>
  <si>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</si>
  <si>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</si>
  <si>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</si>
  <si>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</si>
  <si>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</si>
  <si>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</si>
  <si>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</si>
  <si>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</si>
  <si>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</si>
  <si>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</si>
  <si>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</si>
  <si>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</si>
  <si>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</si>
  <si>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</si>
  <si>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</si>
  <si>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</si>
  <si>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</si>
  <si>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</si>
  <si>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</si>
  <si>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</si>
  <si>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</si>
  <si>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</si>
  <si>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</si>
  <si>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</si>
  <si>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</si>
  <si>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</si>
  <si>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</si>
  <si>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</si>
  <si>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</si>
  <si>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</si>
  <si>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</si>
  <si>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</si>
  <si>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</si>
  <si>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</si>
  <si>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</si>
  <si>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</si>
  <si>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</si>
  <si>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</si>
  <si>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</si>
  <si>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</si>
  <si>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</si>
  <si>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</si>
  <si>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</si>
  <si>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</si>
  <si>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</si>
  <si>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</si>
  <si>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</si>
  <si>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</si>
  <si>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</si>
  <si>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</si>
  <si>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</si>
  <si>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</si>
  <si>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</si>
  <si>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</si>
  <si>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</si>
  <si>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</si>
  <si>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</si>
  <si>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</si>
  <si>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</si>
  <si>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</si>
  <si>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</si>
  <si>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</si>
  <si>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</si>
  <si>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</si>
  <si>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</si>
  <si>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</si>
  <si>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</si>
  <si>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</si>
  <si>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</si>
  <si>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</si>
  <si>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</si>
  <si>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</si>
  <si>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</si>
  <si>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</si>
  <si>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</si>
  <si>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</si>
  <si>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</si>
  <si>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</si>
  <si>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</si>
  <si>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</si>
  <si>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</si>
  <si>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</si>
  <si>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</si>
  <si>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</si>
  <si>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</si>
  <si>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</si>
  <si>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</si>
  <si>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</si>
  <si>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</si>
  <si>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</si>
  <si>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</si>
  <si>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</si>
  <si>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</si>
  <si>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</si>
  <si>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</si>
  <si>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</si>
  <si>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</si>
  <si>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</si>
  <si>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</si>
  <si>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</si>
  <si>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</si>
  <si>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</si>
  <si>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</si>
  <si>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</si>
  <si>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</si>
  <si>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</si>
  <si>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</si>
  <si>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</si>
  <si>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</si>
  <si>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</si>
  <si>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</si>
  <si>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</si>
  <si>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</si>
  <si>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</si>
  <si>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</si>
  <si>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</si>
  <si>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</si>
  <si>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</si>
  <si>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</si>
  <si>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</si>
  <si>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</si>
  <si>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</si>
  <si>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</si>
  <si>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</si>
  <si>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</si>
  <si>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</si>
  <si>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</si>
  <si>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</si>
  <si>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</si>
  <si>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</si>
  <si>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</si>
  <si>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</si>
  <si>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</si>
  <si>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</si>
  <si>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</si>
  <si>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</si>
  <si>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</si>
  <si>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</si>
  <si>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</si>
  <si>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</si>
  <si>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</si>
  <si>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</si>
  <si>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</si>
  <si>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</si>
  <si>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</si>
  <si>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</si>
  <si>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</si>
  <si>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</si>
  <si>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</si>
  <si>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</si>
  <si>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</si>
  <si>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</si>
  <si>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</si>
  <si>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</si>
  <si>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</si>
  <si>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</si>
  <si>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</si>
  <si>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</si>
  <si>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</si>
  <si>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</si>
  <si>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</si>
  <si>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</si>
  <si>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</si>
  <si>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</si>
  <si>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</si>
  <si>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</si>
  <si>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</si>
  <si>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</si>
  <si>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</si>
  <si>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</si>
  <si>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</si>
  <si>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</si>
  <si>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</si>
  <si>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</si>
  <si>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</si>
  <si>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</si>
  <si>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</si>
  <si>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</si>
  <si>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</si>
  <si>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</si>
  <si>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</si>
  <si>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</si>
  <si>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</si>
  <si>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</si>
  <si>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</si>
  <si>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</si>
  <si>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</si>
  <si>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</si>
  <si>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</si>
  <si>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</si>
  <si>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</si>
  <si>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</si>
  <si>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</si>
  <si>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</si>
  <si>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</si>
  <si>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</si>
  <si>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</si>
  <si>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</si>
  <si>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</si>
  <si>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</si>
  <si>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</si>
  <si>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</si>
  <si>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</si>
  <si>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</si>
  <si>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</si>
  <si>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</si>
  <si>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</si>
  <si>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</si>
  <si>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</si>
  <si>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</si>
  <si>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</si>
  <si>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</si>
  <si>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</si>
  <si>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</si>
  <si>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</si>
  <si>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</si>
  <si>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</si>
  <si>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</si>
  <si>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</si>
  <si>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</si>
  <si>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</si>
  <si>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</si>
  <si>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</si>
  <si>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</si>
  <si>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</si>
  <si>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</si>
  <si>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</si>
  <si>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</si>
  <si>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</si>
  <si>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</si>
  <si>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</si>
  <si>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</si>
  <si>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</si>
  <si>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</si>
  <si>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</si>
  <si>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</si>
  <si>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</si>
  <si>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</si>
  <si>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</si>
  <si>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</si>
  <si>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</si>
  <si>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</si>
  <si>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</si>
  <si>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</si>
  <si>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</si>
  <si>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</si>
  <si>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</si>
  <si>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</si>
  <si>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</si>
  <si>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</si>
  <si>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</si>
  <si>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</si>
  <si>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</si>
  <si>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</si>
  <si>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</si>
  <si>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</si>
  <si>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</si>
  <si>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</si>
  <si>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</si>
  <si>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</si>
  <si>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</si>
  <si>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</si>
  <si>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</si>
  <si>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</si>
  <si>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</si>
  <si>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</si>
  <si>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</si>
  <si>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</si>
  <si>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</si>
  <si>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</si>
  <si>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</si>
  <si>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</si>
  <si>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</si>
  <si>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</si>
  <si>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</si>
  <si>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</si>
  <si>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</si>
  <si>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</si>
  <si>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</si>
  <si>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</si>
  <si>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</si>
  <si>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</si>
  <si>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</si>
  <si>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</si>
  <si>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</si>
  <si>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</si>
  <si>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</si>
  <si>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</si>
  <si>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</si>
  <si>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</si>
  <si>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</si>
  <si>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</si>
  <si>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</si>
  <si>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</si>
  <si>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</si>
  <si>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</si>
  <si>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</si>
  <si>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</si>
  <si>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</si>
  <si>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</si>
  <si>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</si>
  <si>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</si>
  <si>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</si>
  <si>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</si>
  <si>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</si>
  <si>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</si>
  <si>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</si>
  <si>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</si>
  <si>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</si>
  <si>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</si>
  <si>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</si>
  <si>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</si>
  <si>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</si>
  <si>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</si>
  <si>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</si>
  <si>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</si>
  <si>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</si>
  <si>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</si>
  <si>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</si>
  <si>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</si>
  <si>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</si>
  <si>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</si>
  <si>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</si>
  <si>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</si>
  <si>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</si>
  <si>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</si>
  <si>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</si>
  <si>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</si>
  <si>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</si>
  <si>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</si>
  <si>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</si>
  <si>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</si>
  <si>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</si>
  <si>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</si>
  <si>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</si>
  <si>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</si>
  <si>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</si>
  <si>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</si>
  <si>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</si>
  <si>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</si>
  <si>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</si>
  <si>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</si>
  <si>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</si>
  <si>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</si>
  <si>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</si>
  <si>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</si>
  <si>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</si>
  <si>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</si>
  <si>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</si>
  <si>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</si>
  <si>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</si>
  <si>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</si>
  <si>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</si>
  <si>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</si>
  <si>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</si>
  <si>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</si>
  <si>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</si>
  <si>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</si>
  <si>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</si>
  <si>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</si>
  <si>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</si>
  <si>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</si>
  <si>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</si>
  <si>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</si>
  <si>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</si>
  <si>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</si>
  <si>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</si>
  <si>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</si>
  <si>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</si>
  <si>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</si>
  <si>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</si>
  <si>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</si>
  <si>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</si>
  <si>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</si>
  <si>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</si>
  <si>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</si>
  <si>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</si>
  <si>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</si>
  <si>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</si>
  <si>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</si>
  <si>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</si>
  <si>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</si>
  <si>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</si>
  <si>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</si>
  <si>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</si>
  <si>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</si>
  <si>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</si>
  <si>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</si>
  <si>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</si>
  <si>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</si>
  <si>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</si>
  <si>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</si>
  <si>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</si>
  <si>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</si>
  <si>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</si>
  <si>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</si>
  <si>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</si>
  <si>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</si>
  <si>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</si>
  <si>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</si>
  <si>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</si>
  <si>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</si>
  <si>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</si>
  <si>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</si>
  <si>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</si>
  <si>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</si>
  <si>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</si>
  <si>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</si>
  <si>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</si>
  <si>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</si>
  <si>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</si>
  <si>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</si>
  <si>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</si>
  <si>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</si>
  <si>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</si>
  <si>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</si>
  <si>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</si>
  <si>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</si>
  <si>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</si>
  <si>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</si>
  <si>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</si>
  <si>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</si>
  <si>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</si>
  <si>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</si>
  <si>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</si>
  <si>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</si>
  <si>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</si>
  <si>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</si>
  <si>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</si>
  <si>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</si>
  <si>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</si>
  <si>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</si>
  <si>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</si>
  <si>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</si>
  <si>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</si>
  <si>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</si>
  <si>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</si>
  <si>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</si>
  <si>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</si>
  <si>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</si>
  <si>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</si>
  <si>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</si>
  <si>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</si>
  <si>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</si>
  <si>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</si>
  <si>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</si>
  <si>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</si>
  <si>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</si>
  <si>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</si>
  <si>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</si>
  <si>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</si>
  <si>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</si>
  <si>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</si>
  <si>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</si>
  <si>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</si>
  <si>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</si>
  <si>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</si>
  <si>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</si>
  <si>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</si>
  <si>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</si>
  <si>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</si>
  <si>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</si>
  <si>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</si>
  <si>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</si>
  <si>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</si>
  <si>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</si>
  <si>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</si>
  <si>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</si>
  <si>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</si>
  <si>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</si>
  <si>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</si>
  <si>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</si>
  <si>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</si>
  <si>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</si>
  <si>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</si>
  <si>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</si>
  <si>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</si>
  <si>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</si>
  <si>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</si>
  <si>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</si>
  <si>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</si>
  <si>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</si>
  <si>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</si>
  <si>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</si>
  <si>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</si>
  <si>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</si>
  <si>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</si>
  <si>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</si>
  <si>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</si>
  <si>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</si>
  <si>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</si>
  <si>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</si>
  <si>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</si>
  <si>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</si>
  <si>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</si>
  <si>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</si>
  <si>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</si>
  <si>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</si>
  <si>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</si>
  <si>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</si>
  <si>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</si>
  <si>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</si>
  <si>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</si>
  <si>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</si>
  <si>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</si>
  <si>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</si>
  <si>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</si>
  <si>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</si>
  <si>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</si>
  <si>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</si>
  <si>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</si>
  <si>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</si>
  <si>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</si>
  <si>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</si>
  <si>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</si>
  <si>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</si>
  <si>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</si>
  <si>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</si>
  <si>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</si>
  <si>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</si>
  <si>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</si>
  <si>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</si>
  <si>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</si>
  <si>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</si>
  <si>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</si>
  <si>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</si>
  <si>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</si>
  <si>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</si>
  <si>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</si>
  <si>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</si>
  <si>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</si>
  <si>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</si>
  <si>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</si>
  <si>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</si>
  <si>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</si>
  <si>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</si>
  <si>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</si>
  <si>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</si>
  <si>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</si>
  <si>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</si>
  <si>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</si>
  <si>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</si>
  <si>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</si>
  <si>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</si>
  <si>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</si>
  <si>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</si>
  <si>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</si>
  <si>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</si>
  <si>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</si>
  <si>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</si>
  <si>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</si>
  <si>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</si>
  <si>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</si>
  <si>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</si>
  <si>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</si>
  <si>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</si>
  <si>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</si>
  <si>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</si>
  <si>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</si>
  <si>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</si>
  <si>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</si>
  <si>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</si>
  <si>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</si>
  <si>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</si>
  <si>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</si>
  <si>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</si>
  <si>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</si>
  <si>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</si>
  <si>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</si>
  <si>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</si>
  <si>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</si>
  <si>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</si>
  <si>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</si>
  <si>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</si>
  <si>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</si>
  <si>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</si>
  <si>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</si>
  <si>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</si>
  <si>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</si>
  <si>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</si>
  <si>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</si>
  <si>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</si>
  <si>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</si>
  <si>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</si>
  <si>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</si>
  <si>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</si>
  <si>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</si>
  <si>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</si>
  <si>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</si>
  <si>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</si>
  <si>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</si>
  <si>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</si>
  <si>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</si>
  <si>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</si>
  <si>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</si>
  <si>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</si>
  <si>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</si>
  <si>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</si>
  <si>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</si>
  <si>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</si>
  <si>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</si>
  <si>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</si>
  <si>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</si>
  <si>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</si>
  <si>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</si>
  <si>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</si>
  <si>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</si>
  <si>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</si>
  <si>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</si>
  <si>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</si>
  <si>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</si>
  <si>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</si>
  <si>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</si>
  <si>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</si>
  <si>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</si>
  <si>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</si>
  <si>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</si>
  <si>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</si>
  <si>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</si>
  <si>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</si>
  <si>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</si>
  <si>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</si>
  <si>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</si>
  <si>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</si>
  <si>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</si>
  <si>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</si>
  <si>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</si>
  <si>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</si>
  <si>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</si>
  <si>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</si>
  <si>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</si>
  <si>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</si>
  <si>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</si>
  <si>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</si>
  <si>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</si>
  <si>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</si>
  <si>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</si>
  <si>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</si>
  <si>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</si>
  <si>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</si>
  <si>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</si>
  <si>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</si>
  <si>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</si>
  <si>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</si>
  <si>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</si>
  <si>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</si>
  <si>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</si>
  <si>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</si>
  <si>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</si>
  <si>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</si>
  <si>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</si>
  <si>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</si>
  <si>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</si>
  <si>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</si>
  <si>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</si>
  <si>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</si>
  <si>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</si>
  <si>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</si>
  <si>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</si>
  <si>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</si>
  <si>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</si>
  <si>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</si>
  <si>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</si>
  <si>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</si>
  <si>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</si>
  <si>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</si>
  <si>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</si>
  <si>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</si>
  <si>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</si>
  <si>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</si>
  <si>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</si>
  <si>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</si>
  <si>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</si>
  <si>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</si>
  <si>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</si>
  <si>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</si>
  <si>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</si>
  <si>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</si>
  <si>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</si>
  <si>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</si>
  <si>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</si>
  <si>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</si>
  <si>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</si>
  <si>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</si>
  <si>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</si>
  <si>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</si>
  <si>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</si>
  <si>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</si>
  <si>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</si>
  <si>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</si>
  <si>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</si>
  <si>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</si>
  <si>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</si>
  <si>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</si>
  <si>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</si>
  <si>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</si>
  <si>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</si>
  <si>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</si>
  <si>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</si>
  <si>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</si>
  <si>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</si>
  <si>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</si>
  <si>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</si>
  <si>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</si>
  <si>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</si>
  <si>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</si>
  <si>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</si>
  <si>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</si>
  <si>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</si>
  <si>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</si>
  <si>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</si>
  <si>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</si>
  <si>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</si>
  <si>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</si>
  <si>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</si>
  <si>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</si>
  <si>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</si>
  <si>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</si>
  <si>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</si>
  <si>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</si>
  <si>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</si>
  <si>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</si>
  <si>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</si>
  <si>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</si>
  <si>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</si>
  <si>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</si>
  <si>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</si>
  <si>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</si>
  <si>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</si>
  <si>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</si>
  <si>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</si>
  <si>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</si>
  <si>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</si>
  <si>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</si>
  <si>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</si>
  <si>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</si>
  <si>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</si>
  <si>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</si>
  <si>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</si>
  <si>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</si>
  <si>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</si>
  <si>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</si>
  <si>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</si>
  <si>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</si>
  <si>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2014</t>
  </si>
  <si>
    <t>2015</t>
  </si>
  <si>
    <t>2016</t>
  </si>
  <si>
    <t>Sum of Sales</t>
  </si>
  <si>
    <t>Sum of Profit</t>
  </si>
  <si>
    <t>Sum of Discount</t>
  </si>
  <si>
    <t>COGS</t>
  </si>
  <si>
    <t>Sales QoQ</t>
  </si>
  <si>
    <t>Sales Dash</t>
  </si>
  <si>
    <t>Sales Growth</t>
  </si>
  <si>
    <t>Revenue Breakdown</t>
  </si>
  <si>
    <t>2017</t>
  </si>
  <si>
    <t>Profit Growth</t>
  </si>
  <si>
    <t>Count of Sales</t>
  </si>
  <si>
    <t>Average of Sales</t>
  </si>
  <si>
    <t>Metrics</t>
  </si>
  <si>
    <t>Average of Quantity</t>
  </si>
  <si>
    <t>Distinct Count of Product Name</t>
  </si>
  <si>
    <t>Average of Profit</t>
  </si>
  <si>
    <t>Profit / Sales</t>
  </si>
  <si>
    <t>Profit Label</t>
  </si>
  <si>
    <t>Sales Label</t>
  </si>
  <si>
    <t>Profit Metrics</t>
  </si>
  <si>
    <t>Count of Profitable Sales</t>
  </si>
  <si>
    <t>Count of Unprofitable Sales</t>
  </si>
  <si>
    <t>Profitable Sales</t>
  </si>
  <si>
    <t>NonProfitable Sales</t>
  </si>
  <si>
    <t>Sales %</t>
  </si>
  <si>
    <t>Data used for this project can be found here: https://www.kaggle.com/datasets/vivek468/superstore-dataset-final</t>
  </si>
  <si>
    <t>Notes:</t>
  </si>
  <si>
    <t>The goal of this project was to build a dashboard for practice and learn more about pivot tables, visualizations, styling techniques, and develop a dynamic dashboard</t>
  </si>
  <si>
    <t xml:space="preserve">Technical notes: </t>
  </si>
  <si>
    <t>The original data and sheet with "Sales" table are hidden</t>
  </si>
  <si>
    <t>Any feedback can be emailed to johnsonbrendanr@gmail.com</t>
  </si>
  <si>
    <t>&lt;-- CLICK 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</si>
</sst>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2" formatCode="_(&quot;$&quot;* #,##0_);_(&quot;$&quot;* \(#,##0\);_(&quot;$&quot;* &quot;-&quot;_);_(@_)"/>
    <numFmt numFmtId="44" formatCode="_(&quot;$&quot;* #,##0.00_);_(&quot;$&quot;* \(#,##0.00\);_(&quot;$&quot;* &quot;-&quot;??_);_(@_)"/>
    <numFmt numFmtId="164" formatCode="_(&quot;$&quot;* #,##0_);_(&quot;$&quot;* \(#,##0\);_(&quot;$&quot;* &quot;-&quot;??_);_(@_)"/>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5"/>
      <color theme="1"/>
      <name val="Rockwell"/>
      <family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xf numFmtId="9" fontId="1" fillId="0" borderId="0" applyFont="0" applyFill="0" applyBorder="0" applyAlignment="0" applyProtection="0"/>
  </cellStyleXfs>
  <cellXfs count="80">
    <xf numFmtId="0" fontId="0" fillId="0" borderId="0" xfId="0"/>
    <xf numFmtId="14" fontId="0" fillId="0" borderId="0" xfId="0" applyNumberFormat="1"/>
    <xf numFmtId="0" fontId="16" fillId="0" borderId="0" xfId="0" applyFont="1"/>
    <xf numFmtId="0" fontId="0" fillId="0" borderId="15" xfId="0" applyBorder="1"/>
    <xf numFmtId="0" fontId="0" fillId="0" borderId="0" xfId="0" pivotButton="1"/>
    <xf numFmtId="0" fontId="0" fillId="0" borderId="0" xfId="0" applyAlignment="1">
      <alignment horizontal="left"/>
    </xf>
    <xf numFmtId="164" fontId="0" fillId="0" borderId="15" xfId="0" applyNumberFormat="1" applyBorder="1"/>
    <xf numFmtId="0" fontId="0" fillId="0" borderId="14" xfId="0" applyBorder="1"/>
    <xf numFmtId="0" fontId="0" fillId="0" borderId="10" xfId="0" pivotButton="1" applyBorder="1"/>
    <xf numFmtId="0" fontId="0" fillId="0" borderId="10" xfId="0" applyBorder="1" applyAlignment="1">
      <alignment horizontal="left"/>
    </xf>
    <xf numFmtId="0" fontId="0" fillId="0" borderId="10" xfId="0" applyBorder="1"/>
    <xf numFmtId="10" fontId="0" fillId="0" borderId="18" xfId="0" applyNumberFormat="1" applyBorder="1"/>
    <xf numFmtId="10" fontId="0" fillId="0" borderId="19" xfId="0" applyNumberFormat="1" applyBorder="1"/>
    <xf numFmtId="10" fontId="0" fillId="0" borderId="20" xfId="0" applyNumberFormat="1" applyBorder="1"/>
    <xf numFmtId="164" fontId="0" fillId="0" borderId="21" xfId="0" applyNumberFormat="1" applyBorder="1"/>
    <xf numFmtId="164" fontId="0" fillId="0" borderId="17" xfId="0" applyNumberFormat="1" applyBorder="1"/>
    <xf numFmtId="164" fontId="0" fillId="0" borderId="11" xfId="0" applyNumberFormat="1" applyBorder="1"/>
    <xf numFmtId="164" fontId="0" fillId="0" borderId="12" xfId="0" applyNumberFormat="1" applyBorder="1"/>
    <xf numFmtId="164" fontId="0" fillId="0" borderId="13" xfId="0" applyNumberFormat="1" applyBorder="1"/>
    <xf numFmtId="164" fontId="0" fillId="0" borderId="14" xfId="0" applyNumberFormat="1" applyBorder="1"/>
    <xf numFmtId="164" fontId="0" fillId="0" borderId="16" xfId="0" applyNumberFormat="1" applyBorder="1"/>
    <xf numFmtId="0" fontId="0" fillId="0" borderId="18" xfId="0" applyBorder="1" applyAlignment="1">
      <alignment horizontal="left"/>
    </xf>
    <xf numFmtId="0" fontId="0" fillId="0" borderId="20" xfId="0" applyBorder="1" applyAlignment="1">
      <alignment horizontal="left"/>
    </xf>
    <xf numFmtId="42" fontId="0" fillId="0" borderId="18" xfId="0" applyNumberFormat="1" applyBorder="1"/>
    <xf numFmtId="42" fontId="0" fillId="0" borderId="19" xfId="0" applyNumberFormat="1" applyBorder="1"/>
    <xf numFmtId="42" fontId="0" fillId="0" borderId="20" xfId="0" applyNumberFormat="1" applyBorder="1"/>
    <xf numFmtId="0" fontId="18" fillId="0" borderId="0" xfId="0" applyFont="1"/>
    <xf numFmtId="2" fontId="0" fillId="0" borderId="0" xfId="0" applyNumberFormat="1"/>
    <xf numFmtId="0" fontId="0" fillId="0" borderId="23" xfId="0" applyBorder="1"/>
    <xf numFmtId="42" fontId="0" fillId="0" borderId="15" xfId="0" applyNumberFormat="1" applyBorder="1"/>
    <xf numFmtId="42" fontId="0" fillId="0" borderId="17" xfId="0" applyNumberFormat="1" applyBorder="1"/>
    <xf numFmtId="10" fontId="0" fillId="0" borderId="0" xfId="0" applyNumberFormat="1"/>
    <xf numFmtId="44" fontId="0" fillId="0" borderId="14" xfId="42" applyFont="1" applyBorder="1"/>
    <xf numFmtId="0" fontId="0" fillId="0" borderId="19" xfId="0" applyBorder="1" applyAlignment="1">
      <alignment horizontal="left"/>
    </xf>
    <xf numFmtId="0" fontId="0" fillId="0" borderId="17" xfId="0" pivotButton="1" applyBorder="1"/>
    <xf numFmtId="0" fontId="0" fillId="0" borderId="15" xfId="0" applyBorder="1" applyAlignment="1">
      <alignment horizontal="left"/>
    </xf>
    <xf numFmtId="0" fontId="0" fillId="0" borderId="17" xfId="0" applyBorder="1" applyAlignment="1">
      <alignment horizontal="left"/>
    </xf>
    <xf numFmtId="10" fontId="0" fillId="0" borderId="21" xfId="0" applyNumberFormat="1" applyBorder="1"/>
    <xf numFmtId="42" fontId="0" fillId="0" borderId="21" xfId="0" applyNumberFormat="1" applyBorder="1"/>
    <xf numFmtId="44" fontId="0" fillId="0" borderId="20" xfId="0" applyNumberFormat="1" applyBorder="1"/>
    <xf numFmtId="0" fontId="0" fillId="0" borderId="20" xfId="0" applyBorder="1"/>
    <xf numFmtId="0" fontId="0" fillId="0" borderId="20" xfId="0" pivotButton="1" applyBorder="1"/>
    <xf numFmtId="44" fontId="0" fillId="0" borderId="19" xfId="0" applyNumberFormat="1" applyBorder="1"/>
    <xf numFmtId="0" fontId="0" fillId="0" borderId="0" xfId="0" applyAlignment="1">
      <alignment horizontal="left" indent="1"/>
    </xf>
    <xf numFmtId="0" fontId="0" fillId="0" borderId="0" xfId="0" applyAlignment="1">
      <alignment horizontal="left" indent="2"/>
    </xf>
    <xf numFmtId="0" fontId="0" fillId="0" borderId="23" xfId="0" applyBorder="1" applyAlignment="1">
      <alignment horizontal="center"/>
    </xf>
    <xf numFmtId="0" fontId="16" fillId="0" borderId="0" xfId="0" applyFont="1" applyAlignment="1">
      <alignment horizontal="center"/>
    </xf>
    <xf numFmtId="0" fontId="16" fillId="0" borderId="14" xfId="0" applyFont="1" applyBorder="1" applyAlignment="1">
      <alignment horizontal="center"/>
    </xf>
    <xf numFmtId="0" fontId="16" fillId="0" borderId="22" xfId="0" applyFont="1" applyBorder="1" applyAlignment="1">
      <alignment horizontal="center"/>
    </xf>
    <xf numFmtId="0" fontId="16" fillId="0" borderId="23" xfId="0" applyFont="1" applyBorder="1" applyAlignment="1">
      <alignment horizontal="center"/>
    </xf>
    <xf numFmtId="0" fontId="16" fillId="0" borderId="16" xfId="0" applyFont="1" applyBorder="1" applyAlignment="1">
      <alignment horizontal="center"/>
    </xf>
    <xf numFmtId="0" fontId="16" fillId="0" borderId="21" xfId="0" applyFont="1" applyBorder="1" applyAlignment="1">
      <alignment horizontal="center"/>
    </xf>
    <xf numFmtId="0" fontId="16" fillId="0" borderId="24" xfId="0" applyFont="1" applyBorder="1" applyAlignment="1">
      <alignment horizontal="center"/>
    </xf>
    <xf numFmtId="0" fontId="0" fillId="0" borderId="19" xfId="0" applyNumberFormat="1" applyBorder="1" applyAlignment="1">
      <alignment horizontal="left"/>
    </xf>
    <xf numFmtId="0" fontId="0" fillId="0" borderId="20" xfId="0" applyNumberFormat="1" applyBorder="1" applyAlignment="1">
      <alignment horizontal="left"/>
    </xf>
    <xf numFmtId="0" fontId="0" fillId="0" borderId="0" xfId="0" applyNumberFormat="1"/>
    <xf numFmtId="0" fontId="0" fillId="0" borderId="20" xfId="0" applyNumberFormat="1" applyBorder="1"/>
    <xf numFmtId="0" fontId="0" fillId="0" borderId="0" xfId="0" applyBorder="1"/>
    <xf numFmtId="10" fontId="0" fillId="0" borderId="0" xfId="0" applyNumberFormat="1" applyBorder="1"/>
    <xf numFmtId="42" fontId="0" fillId="0" borderId="0" xfId="0" applyNumberFormat="1" applyBorder="1"/>
    <xf numFmtId="164" fontId="0" fillId="0" borderId="0" xfId="0" applyNumberFormat="1" applyBorder="1"/>
    <xf numFmtId="0" fontId="0" fillId="0" borderId="10" xfId="0" pivotButton="1" applyNumberFormat="1" applyBorder="1"/>
    <xf numFmtId="0" fontId="0" fillId="0" borderId="18" xfId="0" applyNumberFormat="1" applyBorder="1" applyAlignment="1">
      <alignment horizontal="left"/>
    </xf>
    <xf numFmtId="0" fontId="0" fillId="0" borderId="10" xfId="0" applyNumberFormat="1" applyBorder="1" applyAlignment="1">
      <alignment horizontal="left"/>
    </xf>
    <xf numFmtId="0" fontId="0" fillId="0" borderId="22" xfId="0" applyNumberFormat="1" applyBorder="1"/>
    <xf numFmtId="0" fontId="0" fillId="0" borderId="23" xfId="0" applyNumberFormat="1" applyBorder="1"/>
    <xf numFmtId="0" fontId="0" fillId="0" borderId="24" xfId="0" applyNumberFormat="1" applyBorder="1"/>
    <xf numFmtId="0" fontId="16" fillId="0" borderId="12" xfId="0" applyFont="1" applyBorder="1" applyAlignment="1">
      <alignment horizontal="center"/>
    </xf>
    <xf numFmtId="0" fontId="16" fillId="0" borderId="13" xfId="0" applyFont="1" applyBorder="1" applyAlignment="1">
      <alignment horizontal="center"/>
    </xf>
    <xf numFmtId="0" fontId="16" fillId="0" borderId="0" xfId="0" applyFont="1" applyBorder="1" applyAlignment="1">
      <alignment horizontal="center"/>
    </xf>
    <xf numFmtId="0" fontId="16" fillId="0" borderId="0" xfId="0" applyFont="1" applyBorder="1"/>
    <xf numFmtId="10" fontId="0" fillId="0" borderId="15" xfId="43" applyNumberFormat="1" applyFont="1" applyBorder="1"/>
    <xf numFmtId="2" fontId="0" fillId="0" borderId="0" xfId="0" applyNumberFormat="1" applyBorder="1"/>
    <xf numFmtId="44" fontId="0" fillId="0" borderId="0" xfId="42" applyFont="1" applyBorder="1"/>
    <xf numFmtId="10" fontId="0" fillId="0" borderId="0" xfId="43" applyNumberFormat="1" applyFont="1" applyBorder="1"/>
    <xf numFmtId="164" fontId="0" fillId="0" borderId="0" xfId="42" applyNumberFormat="1" applyFont="1" applyBorder="1"/>
    <xf numFmtId="164" fontId="0" fillId="0" borderId="20" xfId="0" applyNumberFormat="1" applyBorder="1"/>
    <xf numFmtId="0" fontId="0" fillId="0" borderId="19" xfId="0" applyNumberFormat="1" applyBorder="1"/>
    <xf numFmtId="2" fontId="0" fillId="0" borderId="20" xfId="0" applyNumberFormat="1" applyBorder="1" applyAlignment="1">
      <alignment horizontal="right" vertical="center"/>
    </xf>
    <xf numFmtId="2" fontId="0" fillId="0" borderId="20" xfId="0" applyNumberFormat="1" applyBorder="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1221">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2" formatCode="_(&quot;$&quot;* #,##0_);_(&quot;$&quot;* \(#,##0\);_(&quot;$&quot;* &quot;-&quot;_);_(@_)"/>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2" formatCode="_(&quot;$&quot;* #,##0_);_(&quot;$&quot;* \(#,##0\);_(&quot;$&quot;* &quot;-&quot;_);_(@_)"/>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2" formatCode="_(&quot;$&quot;* #,##0_);_(&quot;$&quot;* \(#,##0\);_(&quot;$&quot;* &quot;-&quot;_);_(@_)"/>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2" formatCode="_(&quot;$&quot;* #,##0_);_(&quot;$&quot;* \(#,##0\);_(&quot;$&quot;* &quot;-&quot;_);_(@_)"/>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4" formatCode="0.00%"/>
    </dxf>
    <dxf>
      <numFmt numFmtId="32" formatCode="_(&quot;$&quot;* #,##0_);_(&quot;$&quot;* \(#,##0\);_(&quot;$&quot;* &quot;-&quot;_);_(@_)"/>
    </dxf>
    <dxf>
      <numFmt numFmtId="32" formatCode="_(&quot;$&quot;* #,##0_);_(&quot;$&quot;* \(#,##0\);_(&quot;$&quot;* &quot;-&quot;_);_(@_)"/>
    </dxf>
    <dxf>
      <numFmt numFmtId="34" formatCode="_(&quot;$&quot;* #,##0.00_);_(&quot;$&quot;* \(#,##0.00\);_(&quot;$&quot;* &quot;-&quot;??_);_(@_)"/>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2" formatCode="_(&quot;$&quot;* #,##0_);_(&quot;$&quot;* \(#,##0\);_(&quot;$&quot;* &quot;-&quot;_);_(@_)"/>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alignment vertical="center"/>
    </dxf>
    <dxf>
      <alignment horizontal="righ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numFmt numFmtId="0" formatCode="General"/>
    </dxf>
    <dxf>
      <numFmt numFmtId="0" formatCode="General"/>
    </dxf>
    <dxf>
      <numFmt numFmtId="0" formatCode="General"/>
    </dxf>
    <dxf>
      <numFmt numFmtId="164" formatCode="_(&quot;$&quot;* #,##0_);_(&quot;$&quot;* \(#,##0\);_(&quot;$&quot;* &quot;-&quot;??_);_(@_)"/>
    </dxf>
    <dxf>
      <numFmt numFmtId="164" formatCode="_(&quot;$&quot;* #,##0_);_(&quot;$&quot;* \(#,##0\);_(&quot;$&quot;*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_(&quot;$&quot;* #,##0_);_(&quot;$&quot;* \(#,##0\);_(&quot;$&quot;* &quot;-&quot;??_);_(@_)"/>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4" formatCode="_(&quot;$&quot;* #,##0.00_);_(&quot;$&quot;* \(#,##0.00\);_(&quot;$&quot;* &quot;-&quot;??_);_(@_)"/>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4" formatCode="_(&quot;$&quot;* #,##0.00_);_(&quot;$&quot;* \(#,##0.00\);_(&quot;$&quot;* &quot;-&quot;??_);_(@_)"/>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4" formatCode="0.00%"/>
    </dxf>
    <dxf>
      <numFmt numFmtId="32" formatCode="_(&quot;$&quot;* #,##0_);_(&quot;$&quot;* \(#,##0\);_(&quot;$&quot;* &quot;-&quot;_);_(@_)"/>
    </dxf>
    <dxf>
      <numFmt numFmtId="32" formatCode="_(&quot;$&quot;* #,##0_);_(&quot;$&quot;* \(#,##0\);_(&quot;$&quot;* &quot;-&quot;_);_(@_)"/>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4" formatCode="_(&quot;$&quot;* #,##0.00_);_(&quot;$&quot;* \(#,##0.00\);_(&quot;$&quot;* &quot;-&quot;??_);_(@_)"/>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2" formatCode="_(&quot;$&quot;* #,##0_);_(&quot;$&quot;* \(#,##0\);_(&quot;$&quot;* &quot;-&quot;_);_(@_)"/>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numFmt numFmtId="0" formatCode="General"/>
    </dxf>
    <dxf>
      <numFmt numFmtId="0" formatCode="General"/>
    </dxf>
    <dxf>
      <numFmt numFmtId="0" formatCode="General"/>
    </dxf>
    <dxf>
      <numFmt numFmtId="164" formatCode="_(&quot;$&quot;* #,##0_);_(&quot;$&quot;* \(#,##0\);_(&quot;$&quot;* &quot;-&quot;??_);_(@_)"/>
    </dxf>
    <dxf>
      <numFmt numFmtId="164" formatCode="_(&quot;$&quot;* #,##0_);_(&quot;$&quot;* \(#,##0\);_(&quot;$&quot;*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alignment vertical="center"/>
    </dxf>
    <dxf>
      <alignment horizontal="righ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_(&quot;$&quot;* #,##0_);_(&quot;$&quot;* \(#,##0\);_(&quot;$&quot;* &quot;-&quot;??_);_(@_)"/>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4" formatCode="_(&quot;$&quot;* #,##0.00_);_(&quot;$&quot;* \(#,##0.00\);_(&quot;$&quot;* &quot;-&quot;??_);_(@_)"/>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4" formatCode="0.00%"/>
    </dxf>
    <dxf>
      <numFmt numFmtId="32" formatCode="_(&quot;$&quot;* #,##0_);_(&quot;$&quot;* \(#,##0\);_(&quot;$&quot;* &quot;-&quot;_);_(@_)"/>
    </dxf>
    <dxf>
      <numFmt numFmtId="32" formatCode="_(&quot;$&quot;* #,##0_);_(&quot;$&quot;* \(#,##0\);_(&quot;$&quot;* &quot;-&quot;_);_(@_)"/>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4" formatCode="_(&quot;$&quot;* #,##0.00_);_(&quot;$&quot;* \(#,##0.00\);_(&quot;$&quot;* &quot;-&quot;??_);_(@_)"/>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4" formatCode="_(&quot;$&quot;* #,##0.00_);_(&quot;$&quot;* \(#,##0.00\);_(&quot;$&quot;* &quot;-&quot;??_);_(@_)"/>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4" formatCode="_(&quot;$&quot;* #,##0.00_);_(&quot;$&quot;* \(#,##0.00\);_(&quot;$&quot;* &quot;-&quot;??_);_(@_)"/>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4" formatCode="_(&quot;$&quot;* #,##0.00_);_(&quot;$&quot;* \(#,##0.00\);_(&quot;$&quot;* &quot;-&quot;??_);_(@_)"/>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2" formatCode="_(&quot;$&quot;* #,##0_);_(&quot;$&quot;* \(#,##0\);_(&quot;$&quot;* &quot;-&quot;_);_(@_)"/>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numFmt numFmtId="0" formatCode="General"/>
    </dxf>
    <dxf>
      <numFmt numFmtId="0" formatCode="General"/>
    </dxf>
    <dxf>
      <numFmt numFmtId="0" formatCode="General"/>
    </dxf>
    <dxf>
      <numFmt numFmtId="164" formatCode="_(&quot;$&quot;* #,##0_);_(&quot;$&quot;* \(#,##0\);_(&quot;$&quot;* &quot;-&quot;??_);_(@_)"/>
    </dxf>
    <dxf>
      <numFmt numFmtId="164" formatCode="_(&quot;$&quot;* #,##0_);_(&quot;$&quot;* \(#,##0\);_(&quot;$&quot;*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alignment vertical="center"/>
    </dxf>
    <dxf>
      <alignment horizontal="righ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_(&quot;$&quot;* #,##0_);_(&quot;$&quot;* \(#,##0\);_(&quot;$&quot;* &quot;-&quot;??_);_(@_)"/>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4" formatCode="_(&quot;$&quot;* #,##0.00_);_(&quot;$&quot;* \(#,##0.00\);_(&quot;$&quot;* &quot;-&quot;??_);_(@_)"/>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4" formatCode="_(&quot;$&quot;* #,##0.00_);_(&quot;$&quot;* \(#,##0.00\);_(&quot;$&quot;* &quot;-&quot;??_);_(@_)"/>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4" formatCode="0.00%"/>
    </dxf>
    <dxf>
      <numFmt numFmtId="32" formatCode="_(&quot;$&quot;* #,##0_);_(&quot;$&quot;* \(#,##0\);_(&quot;$&quot;* &quot;-&quot;_);_(@_)"/>
    </dxf>
    <dxf>
      <numFmt numFmtId="32" formatCode="_(&quot;$&quot;* #,##0_);_(&quot;$&quot;* \(#,##0\);_(&quot;$&quot;* &quot;-&quot;_);_(@_)"/>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4" formatCode="_(&quot;$&quot;* #,##0.00_);_(&quot;$&quot;* \(#,##0.00\);_(&quot;$&quot;* &quot;-&quot;??_);_(@_)"/>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4" formatCode="_(&quot;$&quot;* #,##0.00_);_(&quot;$&quot;* \(#,##0.00\);_(&quot;$&quot;* &quot;-&quot;??_);_(@_)"/>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2" formatCode="_(&quot;$&quot;* #,##0_);_(&quot;$&quot;* \(#,##0\);_(&quot;$&quot;* &quot;-&quot;_);_(@_)"/>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numFmt numFmtId="0" formatCode="General"/>
    </dxf>
    <dxf>
      <numFmt numFmtId="0" formatCode="General"/>
    </dxf>
    <dxf>
      <numFmt numFmtId="0" formatCode="General"/>
    </dxf>
    <dxf>
      <numFmt numFmtId="164" formatCode="_(&quot;$&quot;* #,##0_);_(&quot;$&quot;* \(#,##0\);_(&quot;$&quot;* &quot;-&quot;??_);_(@_)"/>
    </dxf>
    <dxf>
      <numFmt numFmtId="164" formatCode="_(&quot;$&quot;* #,##0_);_(&quot;$&quot;* \(#,##0\);_(&quot;$&quot;*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alignment vertical="center"/>
    </dxf>
    <dxf>
      <alignment horizontal="righ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_(&quot;$&quot;* #,##0_);_(&quot;$&quot;* \(#,##0\);_(&quot;$&quot;* &quot;-&quot;??_);_(@_)"/>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4" formatCode="_(&quot;$&quot;* #,##0.00_);_(&quot;$&quot;* \(#,##0.00\);_(&quot;$&quot;* &quot;-&quot;??_);_(@_)"/>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4" formatCode="_(&quot;$&quot;* #,##0.00_);_(&quot;$&quot;* \(#,##0.00\);_(&quot;$&quot;* &quot;-&quot;??_);_(@_)"/>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4" formatCode="0.00%"/>
    </dxf>
    <dxf>
      <numFmt numFmtId="32" formatCode="_(&quot;$&quot;* #,##0_);_(&quot;$&quot;* \(#,##0\);_(&quot;$&quot;* &quot;-&quot;_);_(@_)"/>
    </dxf>
    <dxf>
      <numFmt numFmtId="32" formatCode="_(&quot;$&quot;* #,##0_);_(&quot;$&quot;* \(#,##0\);_(&quot;$&quot;* &quot;-&quot;_);_(@_)"/>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4" formatCode="_(&quot;$&quot;* #,##0.00_);_(&quot;$&quot;* \(#,##0.00\);_(&quot;$&quot;* &quot;-&quot;??_);_(@_)"/>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4" formatCode="_(&quot;$&quot;* #,##0.00_);_(&quot;$&quot;* \(#,##0.00\);_(&quot;$&quot;* &quot;-&quot;??_);_(@_)"/>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2" formatCode="_(&quot;$&quot;* #,##0_);_(&quot;$&quot;* \(#,##0\);_(&quot;$&quot;* &quot;-&quot;_);_(@_)"/>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alignment vertical="center"/>
    </dxf>
    <dxf>
      <alignment horizontal="righ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numFmt numFmtId="0" formatCode="General"/>
    </dxf>
    <dxf>
      <numFmt numFmtId="0" formatCode="General"/>
    </dxf>
    <dxf>
      <numFmt numFmtId="0" formatCode="General"/>
    </dxf>
    <dxf>
      <numFmt numFmtId="164" formatCode="_(&quot;$&quot;* #,##0_);_(&quot;$&quot;* \(#,##0\);_(&quot;$&quot;* &quot;-&quot;??_);_(@_)"/>
    </dxf>
    <dxf>
      <numFmt numFmtId="164" formatCode="_(&quot;$&quot;* #,##0_);_(&quot;$&quot;* \(#,##0\);_(&quot;$&quot;*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_(&quot;$&quot;* #,##0_);_(&quot;$&quot;* \(#,##0\);_(&quot;$&quot;* &quot;-&quot;??_);_(@_)"/>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4" formatCode="_(&quot;$&quot;* #,##0.00_);_(&quot;$&quot;* \(#,##0.00\);_(&quot;$&quot;* &quot;-&quot;??_);_(@_)"/>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4" formatCode="_(&quot;$&quot;* #,##0.00_);_(&quot;$&quot;* \(#,##0.00\);_(&quot;$&quot;* &quot;-&quot;??_);_(@_)"/>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4" formatCode="0.00%"/>
    </dxf>
    <dxf>
      <numFmt numFmtId="32" formatCode="_(&quot;$&quot;* #,##0_);_(&quot;$&quot;* \(#,##0\);_(&quot;$&quot;* &quot;-&quot;_);_(@_)"/>
    </dxf>
    <dxf>
      <numFmt numFmtId="32" formatCode="_(&quot;$&quot;* #,##0_);_(&quot;$&quot;* \(#,##0\);_(&quot;$&quot;* &quot;-&quot;_);_(@_)"/>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4" formatCode="_(&quot;$&quot;* #,##0.00_);_(&quot;$&quot;* \(#,##0.00\);_(&quot;$&quot;* &quot;-&quot;??_);_(@_)"/>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4" formatCode="_(&quot;$&quot;* #,##0.00_);_(&quot;$&quot;* \(#,##0.00\);_(&quot;$&quot;* &quot;-&quot;??_);_(@_)"/>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2" formatCode="_(&quot;$&quot;* #,##0_);_(&quot;$&quot;* \(#,##0\);_(&quot;$&quot;* &quot;-&quot;_);_(@_)"/>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numFmt numFmtId="0" formatCode="General"/>
    </dxf>
    <dxf>
      <numFmt numFmtId="0" formatCode="General"/>
    </dxf>
    <dxf>
      <numFmt numFmtId="0" formatCode="General"/>
    </dxf>
    <dxf>
      <numFmt numFmtId="164" formatCode="_(&quot;$&quot;* #,##0_);_(&quot;$&quot;* \(#,##0\);_(&quot;$&quot;* &quot;-&quot;??_);_(@_)"/>
    </dxf>
    <dxf>
      <numFmt numFmtId="164" formatCode="_(&quot;$&quot;* #,##0_);_(&quot;$&quot;* \(#,##0\);_(&quot;$&quot;*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alignment vertical="center"/>
    </dxf>
    <dxf>
      <alignment horizontal="righ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_(&quot;$&quot;* #,##0_);_(&quot;$&quot;* \(#,##0\);_(&quot;$&quot;* &quot;-&quot;??_);_(@_)"/>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4" formatCode="_(&quot;$&quot;* #,##0.00_);_(&quot;$&quot;* \(#,##0.00\);_(&quot;$&quot;* &quot;-&quot;??_);_(@_)"/>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4" formatCode="_(&quot;$&quot;* #,##0.00_);_(&quot;$&quot;* \(#,##0.00\);_(&quot;$&quot;* &quot;-&quot;??_);_(@_)"/>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4" formatCode="0.00%"/>
    </dxf>
    <dxf>
      <numFmt numFmtId="32" formatCode="_(&quot;$&quot;* #,##0_);_(&quot;$&quot;* \(#,##0\);_(&quot;$&quot;* &quot;-&quot;_);_(@_)"/>
    </dxf>
    <dxf>
      <numFmt numFmtId="32" formatCode="_(&quot;$&quot;* #,##0_);_(&quot;$&quot;* \(#,##0\);_(&quot;$&quot;* &quot;-&quot;_);_(@_)"/>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4" formatCode="_(&quot;$&quot;* #,##0.00_);_(&quot;$&quot;* \(#,##0.00\);_(&quot;$&quot;* &quot;-&quot;??_);_(@_)"/>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4" formatCode="_(&quot;$&quot;* #,##0.00_);_(&quot;$&quot;* \(#,##0.00\);_(&quot;$&quot;* &quot;-&quot;??_);_(@_)"/>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2" formatCode="_(&quot;$&quot;* #,##0_);_(&quot;$&quot;* \(#,##0\);_(&quot;$&quot;* &quot;-&quot;_);_(@_)"/>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numFmt numFmtId="0" formatCode="General"/>
    </dxf>
    <dxf>
      <numFmt numFmtId="0" formatCode="General"/>
    </dxf>
    <dxf>
      <numFmt numFmtId="0" formatCode="General"/>
    </dxf>
    <dxf>
      <numFmt numFmtId="164" formatCode="_(&quot;$&quot;* #,##0_);_(&quot;$&quot;* \(#,##0\);_(&quot;$&quot;* &quot;-&quot;??_);_(@_)"/>
    </dxf>
    <dxf>
      <numFmt numFmtId="164" formatCode="_(&quot;$&quot;* #,##0_);_(&quot;$&quot;* \(#,##0\);_(&quot;$&quot;*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alignment vertical="center"/>
    </dxf>
    <dxf>
      <alignment horizontal="righ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_(&quot;$&quot;* #,##0_);_(&quot;$&quot;* \(#,##0\);_(&quot;$&quot;* &quot;-&quot;??_);_(@_)"/>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4" formatCode="_(&quot;$&quot;* #,##0.00_);_(&quot;$&quot;* \(#,##0.00\);_(&quot;$&quot;* &quot;-&quot;??_);_(@_)"/>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4" formatCode="_(&quot;$&quot;* #,##0.00_);_(&quot;$&quot;* \(#,##0.00\);_(&quot;$&quot;* &quot;-&quot;??_);_(@_)"/>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4" formatCode="0.00%"/>
    </dxf>
    <dxf>
      <numFmt numFmtId="32" formatCode="_(&quot;$&quot;* #,##0_);_(&quot;$&quot;* \(#,##0\);_(&quot;$&quot;* &quot;-&quot;_);_(@_)"/>
    </dxf>
    <dxf>
      <numFmt numFmtId="32" formatCode="_(&quot;$&quot;* #,##0_);_(&quot;$&quot;* \(#,##0\);_(&quot;$&quot;* &quot;-&quot;_);_(@_)"/>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4" formatCode="_(&quot;$&quot;* #,##0.00_);_(&quot;$&quot;* \(#,##0.00\);_(&quot;$&quot;* &quot;-&quot;??_);_(@_)"/>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4" formatCode="_(&quot;$&quot;* #,##0.00_);_(&quot;$&quot;* \(#,##0.00\);_(&quot;$&quot;* &quot;-&quot;??_);_(@_)"/>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4" formatCode="_(&quot;$&quot;* #,##0.00_);_(&quot;$&quot;* \(#,##0.00\);_(&quot;$&quot;* &quot;-&quot;??_);_(@_)"/>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4" formatCode="_(&quot;$&quot;* #,##0.00_);_(&quot;$&quot;* \(#,##0.00\);_(&quot;$&quot;* &quot;-&quot;??_);_(@_)"/>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4" formatCode="_(&quot;$&quot;* #,##0.00_);_(&quot;$&quot;* \(#,##0.00\);_(&quot;$&quot;* &quot;-&quot;??_);_(@_)"/>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4" formatCode="_(&quot;$&quot;* #,##0.00_);_(&quot;$&quot;* \(#,##0.00\);_(&quot;$&quot;* &quot;-&quot;??_);_(@_)"/>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4" formatCode="_(&quot;$&quot;* #,##0.00_);_(&quot;$&quot;* \(#,##0.00\);_(&quot;$&quot;*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2" formatCode="_(&quot;$&quot;* #,##0_);_(&quot;$&quot;* \(#,##0\);_(&quot;$&quot;* &quot;-&quot;_);_(@_)"/>
    </dxf>
    <dxf>
      <numFmt numFmtId="34" formatCode="_(&quot;$&quot;* #,##0.00_);_(&quot;$&quot;* \(#,##0.00\);_(&quot;$&quot;* &quot;-&quot;??_);_(@_)"/>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4" formatCode="_(&quot;$&quot;* #,##0.00_);_(&quot;$&quot;* \(#,##0.00\);_(&quot;$&quot;* &quot;-&quot;??_);_(@_)"/>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4" formatCode="_(&quot;$&quot;* #,##0.00_);_(&quot;$&quot;* \(#,##0.00\);_(&quot;$&quot;* &quot;-&quot;??_);_(@_)"/>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4" formatCode="_(&quot;$&quot;* #,##0.00_);_(&quot;$&quot;* \(#,##0.00\);_(&quot;$&quot;* &quot;-&quot;??_);_(@_)"/>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4" formatCode="_(&quot;$&quot;* #,##0.00_);_(&quot;$&quot;* \(#,##0.00\);_(&quot;$&quot;* &quot;-&quot;??_);_(@_)"/>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4" formatCode="_(&quot;$&quot;* #,##0.00_);_(&quot;$&quot;* \(#,##0.00\);_(&quot;$&quot;* &quot;-&quot;??_);_(@_)"/>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4" formatCode="_(&quot;$&quot;* #,##0.00_);_(&quot;$&quot;* \(#,##0.00\);_(&quot;$&quot;* &quot;-&quot;??_);_(@_)"/>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19" formatCode="m/d/yyyy"/>
    </dxf>
    <dxf>
      <numFmt numFmtId="19" formatCode="m/d/yyyy"/>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4" formatCode="_(&quot;$&quot;* #,##0.00_);_(&quot;$&quot;* \(#,##0.00\);_(&quot;$&quot;* &quot;-&quot;??_);_(@_)"/>
    </dxf>
    <dxf>
      <numFmt numFmtId="2" formatCode="0.00"/>
    </dxf>
    <dxf>
      <numFmt numFmtId="34" formatCode="_(&quot;$&quot;* #,##0.00_);_(&quot;$&quot;* \(#,##0.00\);_(&quot;$&quot;* &quot;-&quot;??_);_(@_)"/>
    </dxf>
    <dxf>
      <numFmt numFmtId="32" formatCode="_(&quot;$&quot;* #,##0_);_(&quot;$&quot;* \(#,##0\);_(&quot;$&quot;* &quot;-&quot;_);_(@_)"/>
    </dxf>
    <dxf>
      <numFmt numFmtId="32" formatCode="_(&quot;$&quot;* #,##0_);_(&quot;$&quot;* \(#,##0\);_(&quot;$&quot;* &quot;-&quot;_);_(@_)"/>
    </dxf>
    <dxf>
      <numFmt numFmtId="14" formatCode="0.00%"/>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_(&quot;$&quot;* #,##0_);_(&quot;$&quot;* \(#,##0\);_(&quot;$&quot;* &quot;-&quot;??_);_(@_)"/>
    </dxf>
    <dxf>
      <numFmt numFmtId="164" formatCode="_(&quot;$&quot;* #,##0_);_(&quot;$&quot;* \(#,##0\);_(&quot;$&quot;* &quot;-&quot;??_);_(@_)"/>
    </dxf>
    <dxf>
      <numFmt numFmtId="0" formatCode="General"/>
    </dxf>
    <dxf>
      <numFmt numFmtId="0" formatCode="General"/>
    </dxf>
    <dxf>
      <numFmt numFmtId="0" formatCode="General"/>
    </dxf>
    <dxf>
      <numFmt numFmtId="0" formatCode="General"/>
    </dxf>
    <dxf>
      <numFmt numFmtId="164" formatCode="_(&quot;$&quot;* #,##0_);_(&quot;$&quot;* \(#,##0\);_(&quot;$&quot;* &quot;-&quot;??_);_(@_)"/>
    </dxf>
    <dxf>
      <numFmt numFmtId="34" formatCode="_(&quot;$&quot;* #,##0.00_);_(&quot;$&quot;* \(#,##0.00\);_(&quot;$&quot;* &quot;-&quot;??_);_(@_)"/>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horizontal="right"/>
    </dxf>
    <dxf>
      <alignment vertical="center"/>
    </dxf>
    <dxf>
      <numFmt numFmtId="2" formatCode="0.00"/>
    </dxf>
  </dxfs>
  <tableStyles count="0" defaultTableStyle="TableStyleMedium2" defaultPivotStyle="PivotStyleLight16"/>
  <colors>
    <mruColors>
      <color rgb="FF00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9.xml"/><Relationship Id="rId21" Type="http://schemas.openxmlformats.org/officeDocument/2006/relationships/pivotCacheDefinition" Target="pivotCache/pivotCacheDefinition14.xml"/><Relationship Id="rId42" Type="http://schemas.openxmlformats.org/officeDocument/2006/relationships/calcChain" Target="calcChain.xml"/><Relationship Id="rId47" Type="http://schemas.openxmlformats.org/officeDocument/2006/relationships/customXml" Target="../customXml/item5.xml"/><Relationship Id="rId63" Type="http://schemas.openxmlformats.org/officeDocument/2006/relationships/customXml" Target="../customXml/item21.xml"/><Relationship Id="rId68" Type="http://schemas.openxmlformats.org/officeDocument/2006/relationships/customXml" Target="../customXml/item26.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microsoft.com/office/2007/relationships/slicerCache" Target="slicerCaches/slicerCache2.xml"/><Relationship Id="rId11" Type="http://schemas.openxmlformats.org/officeDocument/2006/relationships/pivotCacheDefinition" Target="pivotCache/pivotCacheDefinition4.xml"/><Relationship Id="rId24" Type="http://schemas.openxmlformats.org/officeDocument/2006/relationships/pivotCacheDefinition" Target="pivotCache/pivotCacheDefinition17.xml"/><Relationship Id="rId32" Type="http://schemas.microsoft.com/office/2007/relationships/slicerCache" Target="slicerCaches/slicerCache5.xml"/><Relationship Id="rId37" Type="http://schemas.openxmlformats.org/officeDocument/2006/relationships/connections" Target="connections.xml"/><Relationship Id="rId40" Type="http://schemas.openxmlformats.org/officeDocument/2006/relationships/sheetMetadata" Target="metadata.xml"/><Relationship Id="rId45" Type="http://schemas.openxmlformats.org/officeDocument/2006/relationships/customXml" Target="../customXml/item3.xml"/><Relationship Id="rId53" Type="http://schemas.openxmlformats.org/officeDocument/2006/relationships/customXml" Target="../customXml/item11.xml"/><Relationship Id="rId58" Type="http://schemas.openxmlformats.org/officeDocument/2006/relationships/customXml" Target="../customXml/item16.xml"/><Relationship Id="rId66" Type="http://schemas.openxmlformats.org/officeDocument/2006/relationships/customXml" Target="../customXml/item24.xml"/><Relationship Id="rId74" Type="http://schemas.openxmlformats.org/officeDocument/2006/relationships/customXml" Target="../customXml/item32.xml"/><Relationship Id="rId5" Type="http://schemas.openxmlformats.org/officeDocument/2006/relationships/worksheet" Target="worksheets/sheet5.xml"/><Relationship Id="rId61" Type="http://schemas.openxmlformats.org/officeDocument/2006/relationships/customXml" Target="../customXml/item19.xml"/><Relationship Id="rId19" Type="http://schemas.openxmlformats.org/officeDocument/2006/relationships/pivotCacheDefinition" Target="pivotCache/pivotCacheDefinition12.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15.xml"/><Relationship Id="rId27" Type="http://schemas.openxmlformats.org/officeDocument/2006/relationships/pivotCacheDefinition" Target="pivotCache/pivotCacheDefinition20.xml"/><Relationship Id="rId30" Type="http://schemas.microsoft.com/office/2007/relationships/slicerCache" Target="slicerCaches/slicerCache3.xml"/><Relationship Id="rId35" Type="http://schemas.microsoft.com/office/2011/relationships/timelineCache" Target="timelineCaches/timelineCache1.xml"/><Relationship Id="rId43" Type="http://schemas.openxmlformats.org/officeDocument/2006/relationships/customXml" Target="../customXml/item1.xml"/><Relationship Id="rId48" Type="http://schemas.openxmlformats.org/officeDocument/2006/relationships/customXml" Target="../customXml/item6.xml"/><Relationship Id="rId56" Type="http://schemas.openxmlformats.org/officeDocument/2006/relationships/customXml" Target="../customXml/item14.xml"/><Relationship Id="rId64" Type="http://schemas.openxmlformats.org/officeDocument/2006/relationships/customXml" Target="../customXml/item22.xml"/><Relationship Id="rId69" Type="http://schemas.openxmlformats.org/officeDocument/2006/relationships/customXml" Target="../customXml/item27.xml"/><Relationship Id="rId8" Type="http://schemas.openxmlformats.org/officeDocument/2006/relationships/pivotCacheDefinition" Target="pivotCache/pivotCacheDefinition1.xml"/><Relationship Id="rId51" Type="http://schemas.openxmlformats.org/officeDocument/2006/relationships/customXml" Target="../customXml/item9.xml"/><Relationship Id="rId72" Type="http://schemas.openxmlformats.org/officeDocument/2006/relationships/customXml" Target="../customXml/item30.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pivotCacheDefinition" Target="pivotCache/pivotCacheDefinition18.xml"/><Relationship Id="rId33" Type="http://schemas.microsoft.com/office/2007/relationships/slicerCache" Target="slicerCaches/slicerCache6.xml"/><Relationship Id="rId38" Type="http://schemas.openxmlformats.org/officeDocument/2006/relationships/styles" Target="styles.xml"/><Relationship Id="rId46" Type="http://schemas.openxmlformats.org/officeDocument/2006/relationships/customXml" Target="../customXml/item4.xml"/><Relationship Id="rId59" Type="http://schemas.openxmlformats.org/officeDocument/2006/relationships/customXml" Target="../customXml/item17.xml"/><Relationship Id="rId67" Type="http://schemas.openxmlformats.org/officeDocument/2006/relationships/customXml" Target="../customXml/item25.xml"/><Relationship Id="rId20" Type="http://schemas.openxmlformats.org/officeDocument/2006/relationships/pivotCacheDefinition" Target="pivotCache/pivotCacheDefinition13.xml"/><Relationship Id="rId41" Type="http://schemas.openxmlformats.org/officeDocument/2006/relationships/powerPivotData" Target="model/item.data"/><Relationship Id="rId54" Type="http://schemas.openxmlformats.org/officeDocument/2006/relationships/customXml" Target="../customXml/item12.xml"/><Relationship Id="rId62" Type="http://schemas.openxmlformats.org/officeDocument/2006/relationships/customXml" Target="../customXml/item20.xml"/><Relationship Id="rId70" Type="http://schemas.openxmlformats.org/officeDocument/2006/relationships/customXml" Target="../customXml/item28.xml"/><Relationship Id="rId75" Type="http://schemas.openxmlformats.org/officeDocument/2006/relationships/customXml" Target="../customXml/item3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8.xml"/><Relationship Id="rId23" Type="http://schemas.openxmlformats.org/officeDocument/2006/relationships/pivotCacheDefinition" Target="pivotCache/pivotCacheDefinition16.xml"/><Relationship Id="rId28" Type="http://schemas.microsoft.com/office/2007/relationships/slicerCache" Target="slicerCaches/slicerCache1.xml"/><Relationship Id="rId36" Type="http://schemas.openxmlformats.org/officeDocument/2006/relationships/theme" Target="theme/theme1.xml"/><Relationship Id="rId49" Type="http://schemas.openxmlformats.org/officeDocument/2006/relationships/customXml" Target="../customXml/item7.xml"/><Relationship Id="rId57" Type="http://schemas.openxmlformats.org/officeDocument/2006/relationships/customXml" Target="../customXml/item15.xml"/><Relationship Id="rId10" Type="http://schemas.openxmlformats.org/officeDocument/2006/relationships/pivotCacheDefinition" Target="pivotCache/pivotCacheDefinition3.xml"/><Relationship Id="rId31" Type="http://schemas.microsoft.com/office/2007/relationships/slicerCache" Target="slicerCaches/slicerCache4.xml"/><Relationship Id="rId44" Type="http://schemas.openxmlformats.org/officeDocument/2006/relationships/customXml" Target="../customXml/item2.xml"/><Relationship Id="rId52" Type="http://schemas.openxmlformats.org/officeDocument/2006/relationships/customXml" Target="../customXml/item10.xml"/><Relationship Id="rId60" Type="http://schemas.openxmlformats.org/officeDocument/2006/relationships/customXml" Target="../customXml/item18.xml"/><Relationship Id="rId65" Type="http://schemas.openxmlformats.org/officeDocument/2006/relationships/customXml" Target="../customXml/item23.xml"/><Relationship Id="rId73" Type="http://schemas.openxmlformats.org/officeDocument/2006/relationships/customXml" Target="../customXml/item3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39" Type="http://schemas.openxmlformats.org/officeDocument/2006/relationships/sharedStrings" Target="sharedStrings.xml"/><Relationship Id="rId34" Type="http://schemas.openxmlformats.org/officeDocument/2006/relationships/pivotCacheDefinition" Target="pivotCache/pivotCacheDefinition21.xml"/><Relationship Id="rId50" Type="http://schemas.openxmlformats.org/officeDocument/2006/relationships/customXml" Target="../customXml/item8.xml"/><Relationship Id="rId55" Type="http://schemas.openxmlformats.org/officeDocument/2006/relationships/customXml" Target="../customXml/item13.xml"/><Relationship Id="rId7" Type="http://schemas.openxmlformats.org/officeDocument/2006/relationships/worksheet" Target="worksheets/sheet7.xml"/><Relationship Id="rId71" Type="http://schemas.openxmlformats.org/officeDocument/2006/relationships/customXml" Target="../customXml/item2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final.xlsx]Pivots!SCDP Over Time</c:name>
    <c:fmtId val="23"/>
  </c:pivotSource>
  <c:chart>
    <c:title>
      <c:tx>
        <c:rich>
          <a:bodyPr rot="0" spcFirstLastPara="1" vertOverflow="ellipsis" vert="horz" wrap="square" anchor="ctr" anchorCtr="1"/>
          <a:lstStyle/>
          <a:p>
            <a:pPr>
              <a:defRPr sz="1800" b="1" i="0" u="none" strike="noStrike" kern="1200" cap="all" spc="120" normalizeH="0" baseline="0">
                <a:solidFill>
                  <a:schemeClr val="tx1">
                    <a:lumMod val="65000"/>
                    <a:lumOff val="35000"/>
                  </a:schemeClr>
                </a:solidFill>
                <a:latin typeface="+mn-lt"/>
                <a:ea typeface="+mn-ea"/>
                <a:cs typeface="+mn-cs"/>
              </a:defRPr>
            </a:pPr>
            <a:r>
              <a:rPr lang="en-US" sz="1800" b="1">
                <a:solidFill>
                  <a:sysClr val="windowText" lastClr="000000"/>
                </a:solidFill>
              </a:rPr>
              <a:t>Revenue</a:t>
            </a:r>
            <a:r>
              <a:rPr lang="en-US" sz="1800" b="1" baseline="0">
                <a:solidFill>
                  <a:sysClr val="windowText" lastClr="000000"/>
                </a:solidFill>
              </a:rPr>
              <a:t> Breakdown</a:t>
            </a:r>
            <a:endParaRPr lang="en-US"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8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diamond"/>
          <c:size val="6"/>
          <c:spPr>
            <a:solidFill>
              <a:schemeClr val="accent6"/>
            </a:solidFill>
            <a:ln w="9525">
              <a:solidFill>
                <a:schemeClr val="accent6"/>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square"/>
          <c:size val="6"/>
          <c:spPr>
            <a:solidFill>
              <a:schemeClr val="accent6"/>
            </a:solidFill>
            <a:ln w="9525">
              <a:solidFill>
                <a:schemeClr val="accent6"/>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triangle"/>
          <c:size val="6"/>
          <c:spPr>
            <a:solidFill>
              <a:schemeClr val="accent6"/>
            </a:solidFill>
            <a:ln w="9525">
              <a:solidFill>
                <a:schemeClr val="accent6"/>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x"/>
          <c:size val="6"/>
          <c:spPr>
            <a:solidFill>
              <a:schemeClr val="accent6"/>
            </a:solidFill>
            <a:ln w="9525">
              <a:solidFill>
                <a:schemeClr val="accent6"/>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2700000" spcFirstLastPara="1" vertOverflow="clip" horzOverflow="clip" vert="horz" wrap="square" lIns="36576" tIns="19050" rIns="38100" bIns="19050" anchor="ctr" anchorCtr="0">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9"/>
        <c:spPr>
          <a:solidFill>
            <a:schemeClr val="accent6"/>
          </a:solidFill>
          <a:ln>
            <a:noFill/>
          </a:ln>
          <a:effectLst/>
        </c:spPr>
        <c:marker>
          <c:symbol val="none"/>
        </c:marker>
        <c:dLbl>
          <c:idx val="0"/>
          <c:spPr>
            <a:noFill/>
            <a:ln>
              <a:noFill/>
            </a:ln>
            <a:effectLst/>
          </c:spPr>
          <c:txPr>
            <a:bodyPr rot="-270000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pivotFmt>
      <c:pivotFmt>
        <c:idx val="13"/>
        <c:spPr>
          <a:solidFill>
            <a:schemeClr val="accent6"/>
          </a:solidFill>
          <a:ln>
            <a:noFill/>
          </a:ln>
          <a:effectLst/>
        </c:spPr>
      </c:pivotFmt>
      <c:pivotFmt>
        <c:idx val="14"/>
        <c:spPr>
          <a:solidFill>
            <a:schemeClr val="accent6"/>
          </a:solidFill>
          <a:ln>
            <a:noFill/>
          </a:ln>
          <a:effectLst/>
        </c:spPr>
      </c:pivotFmt>
      <c:pivotFmt>
        <c:idx val="15"/>
        <c:spPr>
          <a:solidFill>
            <a:schemeClr val="accent6"/>
          </a:solidFill>
          <a:ln>
            <a:noFill/>
          </a:ln>
          <a:effectLst/>
        </c:spPr>
        <c:dLbl>
          <c:idx val="0"/>
          <c:spPr>
            <a:noFill/>
            <a:ln>
              <a:noFill/>
            </a:ln>
            <a:effectLst/>
          </c:spPr>
          <c:txPr>
            <a:bodyPr rot="-2700000" spcFirstLastPara="1" vertOverflow="clip" horzOverflow="clip" vert="horz" wrap="square" lIns="36576" tIns="19050" rIns="38100" bIns="19050" anchor="ctr" anchorCtr="0">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6"/>
        <c:spPr>
          <a:solidFill>
            <a:schemeClr val="accent6"/>
          </a:solidFill>
          <a:ln>
            <a:noFill/>
          </a:ln>
          <a:effectLst/>
        </c:spPr>
        <c:marker>
          <c:symbol val="none"/>
        </c:marker>
        <c:dLbl>
          <c:idx val="0"/>
          <c:spPr>
            <a:noFill/>
            <a:ln>
              <a:noFill/>
            </a:ln>
            <a:effectLst/>
          </c:spPr>
          <c:txPr>
            <a:bodyPr rot="-2700000" spcFirstLastPara="1" vertOverflow="clip" horzOverflow="clip" vert="horz" wrap="square" lIns="36576" tIns="19050" rIns="38100" bIns="19050" anchor="ctr" anchorCtr="0">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7"/>
        <c:spPr>
          <a:solidFill>
            <a:schemeClr val="accent6"/>
          </a:solidFill>
          <a:ln>
            <a:noFill/>
          </a:ln>
          <a:effectLst/>
        </c:spPr>
        <c:dLbl>
          <c:idx val="0"/>
          <c:spPr>
            <a:noFill/>
            <a:ln>
              <a:noFill/>
            </a:ln>
            <a:effectLst/>
          </c:spPr>
          <c:txPr>
            <a:bodyPr rot="-2700000" spcFirstLastPara="1" vertOverflow="clip" horzOverflow="clip" vert="horz" wrap="square" lIns="36576" tIns="19050" rIns="38100" bIns="19050" anchor="ctr" anchorCtr="0">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8"/>
        <c:spPr>
          <a:solidFill>
            <a:schemeClr val="accent6"/>
          </a:solidFill>
          <a:ln>
            <a:noFill/>
          </a:ln>
          <a:effectLst/>
        </c:spPr>
        <c:marker>
          <c:symbol val="none"/>
        </c:marker>
        <c:dLbl>
          <c:idx val="0"/>
          <c:spPr>
            <a:noFill/>
            <a:ln>
              <a:noFill/>
            </a:ln>
            <a:effectLst/>
          </c:spPr>
          <c:txPr>
            <a:bodyPr rot="-270000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spPr>
            <a:noFill/>
            <a:ln>
              <a:noFill/>
            </a:ln>
            <a:effectLst/>
          </c:spPr>
          <c:txPr>
            <a:bodyPr rot="-2700000" spcFirstLastPara="1" vertOverflow="clip" horzOverflow="clip" vert="horz" wrap="square" lIns="36576" tIns="19050" rIns="38100" bIns="19050" anchor="ctr" anchorCtr="0">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2"/>
        <c:spPr>
          <a:solidFill>
            <a:schemeClr val="accent6"/>
          </a:solidFill>
          <a:ln>
            <a:noFill/>
          </a:ln>
          <a:effectLst/>
        </c:spPr>
        <c:dLbl>
          <c:idx val="0"/>
          <c:spPr>
            <a:noFill/>
            <a:ln>
              <a:noFill/>
            </a:ln>
            <a:effectLst/>
          </c:spPr>
          <c:txPr>
            <a:bodyPr rot="-2700000" spcFirstLastPara="1" vertOverflow="clip" horzOverflow="clip" vert="horz" wrap="square" lIns="36576" tIns="19050" rIns="38100" bIns="19050" anchor="ctr" anchorCtr="0">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3"/>
        <c:spPr>
          <a:solidFill>
            <a:schemeClr val="accent6"/>
          </a:solidFill>
          <a:ln>
            <a:noFill/>
          </a:ln>
          <a:effectLst/>
        </c:spPr>
        <c:marker>
          <c:symbol val="none"/>
        </c:marker>
        <c:dLbl>
          <c:idx val="0"/>
          <c:spPr>
            <a:noFill/>
            <a:ln>
              <a:noFill/>
            </a:ln>
            <a:effectLst/>
          </c:spPr>
          <c:txPr>
            <a:bodyPr rot="-270000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6"/>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6"/>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5719032416510728E-2"/>
          <c:y val="0.17416398642992467"/>
          <c:w val="0.95055738689246949"/>
          <c:h val="0.65690737858102588"/>
        </c:manualLayout>
      </c:layout>
      <c:barChart>
        <c:barDir val="col"/>
        <c:grouping val="clustered"/>
        <c:varyColors val="0"/>
        <c:ser>
          <c:idx val="0"/>
          <c:order val="0"/>
          <c:tx>
            <c:strRef>
              <c:f>Pivots!$V$3</c:f>
              <c:strCache>
                <c:ptCount val="1"/>
                <c:pt idx="0">
                  <c:v>Sum of Sales</c:v>
                </c:pt>
              </c:strCache>
            </c:strRef>
          </c:tx>
          <c:spPr>
            <a:solidFill>
              <a:schemeClr val="accent6"/>
            </a:solidFill>
            <a:ln>
              <a:noFill/>
            </a:ln>
            <a:effectLst/>
          </c:spPr>
          <c:invertIfNegative val="0"/>
          <c:dPt>
            <c:idx val="3"/>
            <c:invertIfNegative val="0"/>
            <c:bubble3D val="0"/>
            <c:extLst>
              <c:ext xmlns:c16="http://schemas.microsoft.com/office/drawing/2014/chart" uri="{C3380CC4-5D6E-409C-BE32-E72D297353CC}">
                <c16:uniqueId val="{00000000-E6F3-4146-88DC-05D23126C513}"/>
              </c:ext>
            </c:extLst>
          </c:dPt>
          <c:dLbls>
            <c:dLbl>
              <c:idx val="3"/>
              <c:spPr>
                <a:noFill/>
                <a:ln>
                  <a:noFill/>
                </a:ln>
                <a:effectLst/>
              </c:spPr>
              <c:txPr>
                <a:bodyPr rot="-2700000" spcFirstLastPara="1" vertOverflow="clip" horzOverflow="clip" vert="horz" wrap="square" lIns="36576" tIns="19050" rIns="38100" bIns="19050" anchor="ctr" anchorCtr="0">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0-E6F3-4146-88DC-05D23126C513}"/>
                </c:ext>
              </c:extLst>
            </c:dLbl>
            <c:spPr>
              <a:noFill/>
              <a:ln>
                <a:noFill/>
              </a:ln>
              <a:effectLst/>
            </c:spPr>
            <c:txPr>
              <a:bodyPr rot="-2700000" spcFirstLastPara="1" vertOverflow="clip" horzOverflow="clip" vert="horz" wrap="square" lIns="36576" tIns="19050" rIns="38100" bIns="19050" anchor="ctr" anchorCtr="0">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a:solidFill>
                        <a:schemeClr val="tx1">
                          <a:lumMod val="35000"/>
                          <a:lumOff val="65000"/>
                        </a:schemeClr>
                      </a:solidFill>
                    </a:ln>
                    <a:effectLst/>
                  </c:spPr>
                </c15:leaderLines>
              </c:ext>
            </c:extLst>
          </c:dLbls>
          <c:cat>
            <c:strRef>
              <c:f>Pivots!$U$4:$U$8</c:f>
              <c:strCache>
                <c:ptCount val="4"/>
                <c:pt idx="0">
                  <c:v>2014</c:v>
                </c:pt>
                <c:pt idx="1">
                  <c:v>2015</c:v>
                </c:pt>
                <c:pt idx="2">
                  <c:v>2016</c:v>
                </c:pt>
                <c:pt idx="3">
                  <c:v>2017</c:v>
                </c:pt>
              </c:strCache>
            </c:strRef>
          </c:cat>
          <c:val>
            <c:numRef>
              <c:f>Pivots!$V$4:$V$8</c:f>
              <c:numCache>
                <c:formatCode>_("$"* #,##0_);_("$"* \(#,##0\);_("$"* "-"??_);_(@_)</c:formatCode>
                <c:ptCount val="4"/>
                <c:pt idx="0">
                  <c:v>484247.49810000003</c:v>
                </c:pt>
                <c:pt idx="1">
                  <c:v>470532.50900000002</c:v>
                </c:pt>
                <c:pt idx="2">
                  <c:v>609205.598</c:v>
                </c:pt>
                <c:pt idx="3">
                  <c:v>733215.25520000001</c:v>
                </c:pt>
              </c:numCache>
            </c:numRef>
          </c:val>
          <c:extLst>
            <c:ext xmlns:c16="http://schemas.microsoft.com/office/drawing/2014/chart" uri="{C3380CC4-5D6E-409C-BE32-E72D297353CC}">
              <c16:uniqueId val="{00000002-233C-4B6C-BF2D-3EAE4A849CC8}"/>
            </c:ext>
          </c:extLst>
        </c:ser>
        <c:ser>
          <c:idx val="1"/>
          <c:order val="1"/>
          <c:tx>
            <c:strRef>
              <c:f>Pivots!$W$3</c:f>
              <c:strCache>
                <c:ptCount val="1"/>
                <c:pt idx="0">
                  <c:v>COGS</c:v>
                </c:pt>
              </c:strCache>
            </c:strRef>
          </c:tx>
          <c:spPr>
            <a:solidFill>
              <a:schemeClr val="accent5"/>
            </a:solidFill>
            <a:ln>
              <a:noFill/>
            </a:ln>
            <a:effectLst/>
          </c:spPr>
          <c:invertIfNegative val="0"/>
          <c:dLbls>
            <c:spPr>
              <a:noFill/>
              <a:ln>
                <a:noFill/>
              </a:ln>
              <a:effectLst/>
            </c:spPr>
            <c:txPr>
              <a:bodyPr rot="-270000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Pivots!$U$4:$U$8</c:f>
              <c:strCache>
                <c:ptCount val="4"/>
                <c:pt idx="0">
                  <c:v>2014</c:v>
                </c:pt>
                <c:pt idx="1">
                  <c:v>2015</c:v>
                </c:pt>
                <c:pt idx="2">
                  <c:v>2016</c:v>
                </c:pt>
                <c:pt idx="3">
                  <c:v>2017</c:v>
                </c:pt>
              </c:strCache>
            </c:strRef>
          </c:cat>
          <c:val>
            <c:numRef>
              <c:f>Pivots!$W$4:$W$8</c:f>
              <c:numCache>
                <c:formatCode>_("$"* #,##0_);_("$"* \(#,##0\);_("$"* "-"??_);_(@_)</c:formatCode>
                <c:ptCount val="4"/>
                <c:pt idx="0">
                  <c:v>434388.06400000001</c:v>
                </c:pt>
                <c:pt idx="1">
                  <c:v>408586.81530000007</c:v>
                </c:pt>
                <c:pt idx="2">
                  <c:v>527010.10370000009</c:v>
                </c:pt>
                <c:pt idx="3">
                  <c:v>639257.76560000004</c:v>
                </c:pt>
              </c:numCache>
            </c:numRef>
          </c:val>
          <c:extLst>
            <c:ext xmlns:c16="http://schemas.microsoft.com/office/drawing/2014/chart" uri="{C3380CC4-5D6E-409C-BE32-E72D297353CC}">
              <c16:uniqueId val="{00000003-233C-4B6C-BF2D-3EAE4A849CC8}"/>
            </c:ext>
          </c:extLst>
        </c:ser>
        <c:ser>
          <c:idx val="2"/>
          <c:order val="2"/>
          <c:tx>
            <c:strRef>
              <c:f>Pivots!$X$3</c:f>
              <c:strCache>
                <c:ptCount val="1"/>
                <c:pt idx="0">
                  <c:v>Sum of Discount</c:v>
                </c:pt>
              </c:strCache>
            </c:strRef>
          </c:tx>
          <c:spPr>
            <a:solidFill>
              <a:schemeClr val="accent4"/>
            </a:solidFill>
            <a:ln>
              <a:noFill/>
            </a:ln>
            <a:effectLst/>
          </c:spPr>
          <c:invertIfNegative val="0"/>
          <c:dLbls>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Pivots!$U$4:$U$8</c:f>
              <c:strCache>
                <c:ptCount val="4"/>
                <c:pt idx="0">
                  <c:v>2014</c:v>
                </c:pt>
                <c:pt idx="1">
                  <c:v>2015</c:v>
                </c:pt>
                <c:pt idx="2">
                  <c:v>2016</c:v>
                </c:pt>
                <c:pt idx="3">
                  <c:v>2017</c:v>
                </c:pt>
              </c:strCache>
            </c:strRef>
          </c:cat>
          <c:val>
            <c:numRef>
              <c:f>Pivots!$X$4:$X$8</c:f>
              <c:numCache>
                <c:formatCode>_("$"* #,##0_);_("$"* \(#,##0\);_("$"* "-"??_);_(@_)</c:formatCode>
                <c:ptCount val="4"/>
                <c:pt idx="0">
                  <c:v>315.45999999999623</c:v>
                </c:pt>
                <c:pt idx="1">
                  <c:v>327.08999999999554</c:v>
                </c:pt>
                <c:pt idx="2">
                  <c:v>400.31999999999374</c:v>
                </c:pt>
                <c:pt idx="3">
                  <c:v>518.2199999999915</c:v>
                </c:pt>
              </c:numCache>
            </c:numRef>
          </c:val>
          <c:extLst>
            <c:ext xmlns:c16="http://schemas.microsoft.com/office/drawing/2014/chart" uri="{C3380CC4-5D6E-409C-BE32-E72D297353CC}">
              <c16:uniqueId val="{00000004-233C-4B6C-BF2D-3EAE4A849CC8}"/>
            </c:ext>
          </c:extLst>
        </c:ser>
        <c:ser>
          <c:idx val="3"/>
          <c:order val="3"/>
          <c:tx>
            <c:strRef>
              <c:f>Pivots!$Y$3</c:f>
              <c:strCache>
                <c:ptCount val="1"/>
                <c:pt idx="0">
                  <c:v>Sum of Profit</c:v>
                </c:pt>
              </c:strCache>
            </c:strRef>
          </c:tx>
          <c:spPr>
            <a:solidFill>
              <a:schemeClr val="accent6">
                <a:lumMod val="60000"/>
              </a:schemeClr>
            </a:solidFill>
            <a:ln>
              <a:noFill/>
            </a:ln>
            <a:effectLst/>
          </c:spPr>
          <c:invertIfNegative val="0"/>
          <c:dLbls>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Pivots!$U$4:$U$8</c:f>
              <c:strCache>
                <c:ptCount val="4"/>
                <c:pt idx="0">
                  <c:v>2014</c:v>
                </c:pt>
                <c:pt idx="1">
                  <c:v>2015</c:v>
                </c:pt>
                <c:pt idx="2">
                  <c:v>2016</c:v>
                </c:pt>
                <c:pt idx="3">
                  <c:v>2017</c:v>
                </c:pt>
              </c:strCache>
            </c:strRef>
          </c:cat>
          <c:val>
            <c:numRef>
              <c:f>Pivots!$Y$4:$Y$8</c:f>
              <c:numCache>
                <c:formatCode>_("$"* #,##0_);_("$"* \(#,##0\);_("$"* "-"??_);_(@_)</c:formatCode>
                <c:ptCount val="4"/>
                <c:pt idx="0">
                  <c:v>49543.974099999999</c:v>
                </c:pt>
                <c:pt idx="1">
                  <c:v>61618.6037</c:v>
                </c:pt>
                <c:pt idx="2">
                  <c:v>81795.174299999999</c:v>
                </c:pt>
                <c:pt idx="3">
                  <c:v>93439.2696</c:v>
                </c:pt>
              </c:numCache>
            </c:numRef>
          </c:val>
          <c:extLst>
            <c:ext xmlns:c16="http://schemas.microsoft.com/office/drawing/2014/chart" uri="{C3380CC4-5D6E-409C-BE32-E72D297353CC}">
              <c16:uniqueId val="{00000005-233C-4B6C-BF2D-3EAE4A849CC8}"/>
            </c:ext>
          </c:extLst>
        </c:ser>
        <c:dLbls>
          <c:dLblPos val="outEnd"/>
          <c:showLegendKey val="0"/>
          <c:showVal val="1"/>
          <c:showCatName val="0"/>
          <c:showSerName val="0"/>
          <c:showPercent val="0"/>
          <c:showBubbleSize val="0"/>
        </c:dLbls>
        <c:gapWidth val="444"/>
        <c:overlap val="-90"/>
        <c:axId val="1132256336"/>
        <c:axId val="1777254240"/>
      </c:barChart>
      <c:catAx>
        <c:axId val="11322563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cap="all" spc="120" normalizeH="0" baseline="0">
                <a:solidFill>
                  <a:sysClr val="windowText" lastClr="000000"/>
                </a:solidFill>
                <a:latin typeface="+mn-lt"/>
                <a:ea typeface="+mn-ea"/>
                <a:cs typeface="+mn-cs"/>
              </a:defRPr>
            </a:pPr>
            <a:endParaRPr lang="en-US"/>
          </a:p>
        </c:txPr>
        <c:crossAx val="1777254240"/>
        <c:crosses val="autoZero"/>
        <c:auto val="1"/>
        <c:lblAlgn val="ctr"/>
        <c:lblOffset val="100"/>
        <c:noMultiLvlLbl val="0"/>
      </c:catAx>
      <c:valAx>
        <c:axId val="1777254240"/>
        <c:scaling>
          <c:orientation val="minMax"/>
        </c:scaling>
        <c:delete val="1"/>
        <c:axPos val="l"/>
        <c:numFmt formatCode="_(&quot;$&quot;* #,##0_);_(&quot;$&quot;* \(#,##0\);_(&quot;$&quot;* &quot;-&quot;??_);_(@_)" sourceLinked="1"/>
        <c:majorTickMark val="none"/>
        <c:minorTickMark val="none"/>
        <c:tickLblPos val="nextTo"/>
        <c:crossAx val="1132256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final.xlsx]Pivots!Profit OVer Sales</c:name>
    <c:fmtId val="2"/>
  </c:pivotSource>
  <c:chart>
    <c:title>
      <c:tx>
        <c:rich>
          <a:bodyPr rot="0" spcFirstLastPara="1" vertOverflow="ellipsis" vert="horz" wrap="square" anchor="ctr" anchorCtr="1"/>
          <a:lstStyle/>
          <a:p>
            <a:pPr>
              <a:defRPr sz="1800" b="1" i="0" u="none" strike="noStrike" kern="1200" cap="all" spc="150" baseline="0">
                <a:solidFill>
                  <a:sysClr val="windowText" lastClr="000000"/>
                </a:solidFill>
                <a:latin typeface="+mn-lt"/>
                <a:ea typeface="+mn-ea"/>
                <a:cs typeface="+mn-cs"/>
              </a:defRPr>
            </a:pPr>
            <a:r>
              <a:rPr lang="en-US">
                <a:solidFill>
                  <a:sysClr val="windowText" lastClr="000000"/>
                </a:solidFill>
              </a:rPr>
              <a:t>Sales &amp; Profit</a:t>
            </a:r>
          </a:p>
        </c:rich>
      </c:tx>
      <c:layout>
        <c:manualLayout>
          <c:xMode val="edge"/>
          <c:yMode val="edge"/>
          <c:x val="0.38618220305407813"/>
          <c:y val="1.855673852934555E-3"/>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ysClr val="windowText" lastClr="00000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lumMod val="50000"/>
              </a:schemeClr>
            </a:solidFill>
            <a:round/>
          </a:ln>
          <a:effectLst/>
        </c:spPr>
        <c:marker>
          <c:symbol val="diamond"/>
          <c:size val="8"/>
          <c:spPr>
            <a:solidFill>
              <a:schemeClr val="accent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6"/>
            </a:solidFill>
            <a:round/>
          </a:ln>
          <a:effectLst/>
        </c:spPr>
        <c:marker>
          <c:symbol val="diamond"/>
          <c:size val="8"/>
          <c:spPr>
            <a:solidFill>
              <a:schemeClr val="accent5"/>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6"/>
            </a:solidFill>
            <a:round/>
          </a:ln>
          <a:effectLst/>
        </c:spPr>
        <c:marker>
          <c:symbol val="diamond"/>
          <c:size val="8"/>
          <c:spPr>
            <a:solidFill>
              <a:schemeClr val="accent4"/>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lumMod val="50000"/>
              </a:schemeClr>
            </a:solidFill>
            <a:round/>
          </a:ln>
          <a:effectLst/>
        </c:spPr>
        <c:marker>
          <c:symbol val="diamond"/>
          <c:size val="8"/>
          <c:spPr>
            <a:solidFill>
              <a:schemeClr val="accent6"/>
            </a:solidFill>
            <a:ln>
              <a:noFill/>
            </a:ln>
            <a:effectLst/>
          </c:spPr>
        </c:marker>
      </c:pivotFmt>
    </c:pivotFmts>
    <c:plotArea>
      <c:layout>
        <c:manualLayout>
          <c:layoutTarget val="inner"/>
          <c:xMode val="edge"/>
          <c:yMode val="edge"/>
          <c:x val="0.10677648792244018"/>
          <c:y val="0.11603632973086019"/>
          <c:w val="0.80875279288677615"/>
          <c:h val="0.67015970580835005"/>
        </c:manualLayout>
      </c:layout>
      <c:lineChart>
        <c:grouping val="standard"/>
        <c:varyColors val="0"/>
        <c:ser>
          <c:idx val="0"/>
          <c:order val="0"/>
          <c:tx>
            <c:strRef>
              <c:f>Pivots!$AF$3</c:f>
              <c:strCache>
                <c:ptCount val="1"/>
                <c:pt idx="0">
                  <c:v>Profit / Sales</c:v>
                </c:pt>
              </c:strCache>
            </c:strRef>
          </c:tx>
          <c:spPr>
            <a:ln w="28575" cap="rnd">
              <a:solidFill>
                <a:schemeClr val="accent6">
                  <a:lumMod val="50000"/>
                </a:schemeClr>
              </a:solidFill>
              <a:round/>
            </a:ln>
            <a:effectLst/>
          </c:spPr>
          <c:marker>
            <c:symbol val="diamond"/>
            <c:size val="8"/>
            <c:spPr>
              <a:solidFill>
                <a:schemeClr val="accent6"/>
              </a:solidFill>
              <a:ln>
                <a:noFill/>
              </a:ln>
              <a:effectLst/>
            </c:spPr>
          </c:marker>
          <c:dPt>
            <c:idx val="3"/>
            <c:marker>
              <c:symbol val="diamond"/>
              <c:size val="8"/>
              <c:spPr>
                <a:solidFill>
                  <a:schemeClr val="accent6"/>
                </a:solidFill>
                <a:ln>
                  <a:noFill/>
                </a:ln>
                <a:effectLst/>
              </c:spPr>
            </c:marker>
            <c:bubble3D val="0"/>
            <c:extLst>
              <c:ext xmlns:c16="http://schemas.microsoft.com/office/drawing/2014/chart" uri="{C3380CC4-5D6E-409C-BE32-E72D297353CC}">
                <c16:uniqueId val="{00000000-E6C0-4F40-8313-DD66A5D8071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Pivots!$AE$4:$AE$8</c:f>
              <c:strCache>
                <c:ptCount val="4"/>
                <c:pt idx="0">
                  <c:v>2014</c:v>
                </c:pt>
                <c:pt idx="1">
                  <c:v>2015</c:v>
                </c:pt>
                <c:pt idx="2">
                  <c:v>2016</c:v>
                </c:pt>
                <c:pt idx="3">
                  <c:v>2017</c:v>
                </c:pt>
              </c:strCache>
            </c:strRef>
          </c:cat>
          <c:val>
            <c:numRef>
              <c:f>Pivots!$AF$4:$AF$8</c:f>
              <c:numCache>
                <c:formatCode>0.00%</c:formatCode>
                <c:ptCount val="4"/>
                <c:pt idx="0">
                  <c:v>0.10231126499236734</c:v>
                </c:pt>
                <c:pt idx="1">
                  <c:v>0.13095504034557578</c:v>
                </c:pt>
                <c:pt idx="2">
                  <c:v>0.13426530315632457</c:v>
                </c:pt>
                <c:pt idx="3">
                  <c:v>0.12743770528139442</c:v>
                </c:pt>
              </c:numCache>
            </c:numRef>
          </c:val>
          <c:smooth val="0"/>
          <c:extLst>
            <c:ext xmlns:c16="http://schemas.microsoft.com/office/drawing/2014/chart" uri="{C3380CC4-5D6E-409C-BE32-E72D297353CC}">
              <c16:uniqueId val="{00000001-F782-4C56-BCE3-9A90EB542893}"/>
            </c:ext>
          </c:extLst>
        </c:ser>
        <c:ser>
          <c:idx val="1"/>
          <c:order val="1"/>
          <c:tx>
            <c:strRef>
              <c:f>Pivots!$AG$3</c:f>
              <c:strCache>
                <c:ptCount val="1"/>
                <c:pt idx="0">
                  <c:v>Sum of Sales</c:v>
                </c:pt>
              </c:strCache>
            </c:strRef>
          </c:tx>
          <c:spPr>
            <a:ln w="28575" cap="rnd">
              <a:solidFill>
                <a:schemeClr val="accent5"/>
              </a:solidFill>
              <a:round/>
            </a:ln>
            <a:effectLst/>
          </c:spPr>
          <c:marker>
            <c:symbol val="diamond"/>
            <c:size val="8"/>
            <c:spPr>
              <a:solidFill>
                <a:schemeClr val="accent5"/>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Pivots!$AE$4:$AE$8</c:f>
              <c:strCache>
                <c:ptCount val="4"/>
                <c:pt idx="0">
                  <c:v>2014</c:v>
                </c:pt>
                <c:pt idx="1">
                  <c:v>2015</c:v>
                </c:pt>
                <c:pt idx="2">
                  <c:v>2016</c:v>
                </c:pt>
                <c:pt idx="3">
                  <c:v>2017</c:v>
                </c:pt>
              </c:strCache>
            </c:strRef>
          </c:cat>
          <c:val>
            <c:numRef>
              <c:f>Pivots!$AG$4:$AG$8</c:f>
              <c:numCache>
                <c:formatCode>_("$"* #,##0_);_("$"* \(#,##0\);_("$"* "-"_);_(@_)</c:formatCode>
                <c:ptCount val="4"/>
                <c:pt idx="0">
                  <c:v>484247.49810000003</c:v>
                </c:pt>
                <c:pt idx="1">
                  <c:v>470532.50900000002</c:v>
                </c:pt>
                <c:pt idx="2">
                  <c:v>609205.598</c:v>
                </c:pt>
                <c:pt idx="3">
                  <c:v>733215.25520000001</c:v>
                </c:pt>
              </c:numCache>
            </c:numRef>
          </c:val>
          <c:smooth val="0"/>
          <c:extLst>
            <c:ext xmlns:c16="http://schemas.microsoft.com/office/drawing/2014/chart" uri="{C3380CC4-5D6E-409C-BE32-E72D297353CC}">
              <c16:uniqueId val="{00000002-F782-4C56-BCE3-9A90EB542893}"/>
            </c:ext>
          </c:extLst>
        </c:ser>
        <c:ser>
          <c:idx val="2"/>
          <c:order val="2"/>
          <c:tx>
            <c:strRef>
              <c:f>Pivots!$AH$3</c:f>
              <c:strCache>
                <c:ptCount val="1"/>
                <c:pt idx="0">
                  <c:v>Sum of Profit</c:v>
                </c:pt>
              </c:strCache>
            </c:strRef>
          </c:tx>
          <c:spPr>
            <a:ln w="28575" cap="rnd">
              <a:solidFill>
                <a:schemeClr val="accent4"/>
              </a:solidFill>
              <a:round/>
            </a:ln>
            <a:effectLst/>
          </c:spPr>
          <c:marker>
            <c:symbol val="diamond"/>
            <c:size val="8"/>
            <c:spPr>
              <a:solidFill>
                <a:schemeClr val="accent4"/>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Pivots!$AE$4:$AE$8</c:f>
              <c:strCache>
                <c:ptCount val="4"/>
                <c:pt idx="0">
                  <c:v>2014</c:v>
                </c:pt>
                <c:pt idx="1">
                  <c:v>2015</c:v>
                </c:pt>
                <c:pt idx="2">
                  <c:v>2016</c:v>
                </c:pt>
                <c:pt idx="3">
                  <c:v>2017</c:v>
                </c:pt>
              </c:strCache>
            </c:strRef>
          </c:cat>
          <c:val>
            <c:numRef>
              <c:f>Pivots!$AH$4:$AH$8</c:f>
              <c:numCache>
                <c:formatCode>_("$"* #,##0_);_("$"* \(#,##0\);_("$"* "-"_);_(@_)</c:formatCode>
                <c:ptCount val="4"/>
                <c:pt idx="0">
                  <c:v>49543.974099999999</c:v>
                </c:pt>
                <c:pt idx="1">
                  <c:v>61618.6037</c:v>
                </c:pt>
                <c:pt idx="2">
                  <c:v>81795.174299999999</c:v>
                </c:pt>
                <c:pt idx="3">
                  <c:v>93439.2696</c:v>
                </c:pt>
              </c:numCache>
            </c:numRef>
          </c:val>
          <c:smooth val="0"/>
          <c:extLst>
            <c:ext xmlns:c16="http://schemas.microsoft.com/office/drawing/2014/chart" uri="{C3380CC4-5D6E-409C-BE32-E72D297353CC}">
              <c16:uniqueId val="{00000003-F782-4C56-BCE3-9A90EB542893}"/>
            </c:ext>
          </c:extLst>
        </c:ser>
        <c:dLbls>
          <c:dLblPos val="t"/>
          <c:showLegendKey val="0"/>
          <c:showVal val="1"/>
          <c:showCatName val="0"/>
          <c:showSerName val="0"/>
          <c:showPercent val="0"/>
          <c:showBubbleSize val="0"/>
        </c:dLbls>
        <c:marker val="1"/>
        <c:smooth val="0"/>
        <c:axId val="979159264"/>
        <c:axId val="979154584"/>
      </c:lineChart>
      <c:catAx>
        <c:axId val="979159264"/>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979154584"/>
        <c:crosses val="autoZero"/>
        <c:auto val="1"/>
        <c:lblAlgn val="ctr"/>
        <c:lblOffset val="100"/>
        <c:noMultiLvlLbl val="0"/>
      </c:catAx>
      <c:valAx>
        <c:axId val="979154584"/>
        <c:scaling>
          <c:orientation val="minMax"/>
        </c:scaling>
        <c:delete val="0"/>
        <c:axPos val="l"/>
        <c:majorGridlines>
          <c:spPr>
            <a:ln>
              <a:solidFill>
                <a:schemeClr val="tx1">
                  <a:lumMod val="15000"/>
                  <a:lumOff val="85000"/>
                </a:schemeClr>
              </a:solidFill>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979159264"/>
        <c:crosses val="autoZero"/>
        <c:crossBetween val="between"/>
      </c:valAx>
      <c:spPr>
        <a:noFill/>
        <a:ln>
          <a:noFill/>
        </a:ln>
        <a:effectLst/>
      </c:spPr>
    </c:plotArea>
    <c:legend>
      <c:legendPos val="b"/>
      <c:layout>
        <c:manualLayout>
          <c:xMode val="edge"/>
          <c:yMode val="edge"/>
          <c:x val="0.24388214069206179"/>
          <c:y val="0.88059186395022537"/>
          <c:w val="0.51223571861587636"/>
          <c:h val="6.5029337147653077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final.xlsx]Pivots!Main Sales Count &amp; % Delta</c:name>
    <c:fmtId val="3"/>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b="1">
                <a:solidFill>
                  <a:sysClr val="windowText" lastClr="000000"/>
                </a:solidFill>
              </a:rPr>
              <a:t>Sales</a:t>
            </a:r>
            <a:r>
              <a:rPr lang="en-US" b="1" baseline="0">
                <a:solidFill>
                  <a:sysClr val="windowText" lastClr="000000"/>
                </a:solidFill>
              </a:rPr>
              <a:t> Count &amp; Sales Change (%)</a:t>
            </a:r>
            <a:endParaRPr lang="en-US" b="1">
              <a:solidFill>
                <a:sysClr val="windowText" lastClr="000000"/>
              </a:solidFill>
            </a:endParaRPr>
          </a:p>
        </c:rich>
      </c:tx>
      <c:layout>
        <c:manualLayout>
          <c:xMode val="edge"/>
          <c:yMode val="edge"/>
          <c:x val="0.15136862942637222"/>
          <c:y val="1.8518573028838685E-2"/>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6"/>
            </a:solidFill>
            <a:round/>
          </a:ln>
          <a:effectLst/>
        </c:spPr>
        <c:marker>
          <c:symbol val="diamond"/>
          <c:size val="6"/>
          <c:spPr>
            <a:solidFill>
              <a:schemeClr val="accent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diamond"/>
          <c:size val="7"/>
          <c:spPr>
            <a:solidFill>
              <a:schemeClr val="accent5"/>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914260717410323E-2"/>
          <c:y val="0.1480184135861522"/>
          <c:w val="0.77932414698162733"/>
          <c:h val="0.67210701466055067"/>
        </c:manualLayout>
      </c:layout>
      <c:lineChart>
        <c:grouping val="standard"/>
        <c:varyColors val="0"/>
        <c:ser>
          <c:idx val="0"/>
          <c:order val="0"/>
          <c:tx>
            <c:strRef>
              <c:f>Pivots!$Z$41</c:f>
              <c:strCache>
                <c:ptCount val="1"/>
                <c:pt idx="0">
                  <c:v>Count of Sales</c:v>
                </c:pt>
              </c:strCache>
            </c:strRef>
          </c:tx>
          <c:spPr>
            <a:ln w="28575" cap="rnd">
              <a:solidFill>
                <a:schemeClr val="accent6"/>
              </a:solidFill>
              <a:round/>
            </a:ln>
            <a:effectLst/>
          </c:spPr>
          <c:marker>
            <c:symbol val="diamond"/>
            <c:size val="6"/>
            <c:spPr>
              <a:solidFill>
                <a:schemeClr val="accent6"/>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Pivots!$Y$42:$Y$46</c:f>
              <c:strCache>
                <c:ptCount val="4"/>
                <c:pt idx="0">
                  <c:v>2014</c:v>
                </c:pt>
                <c:pt idx="1">
                  <c:v>2015</c:v>
                </c:pt>
                <c:pt idx="2">
                  <c:v>2016</c:v>
                </c:pt>
                <c:pt idx="3">
                  <c:v>2017</c:v>
                </c:pt>
              </c:strCache>
            </c:strRef>
          </c:cat>
          <c:val>
            <c:numRef>
              <c:f>Pivots!$Z$42:$Z$46</c:f>
              <c:numCache>
                <c:formatCode>General</c:formatCode>
                <c:ptCount val="4"/>
                <c:pt idx="0">
                  <c:v>1993</c:v>
                </c:pt>
                <c:pt idx="1">
                  <c:v>2102</c:v>
                </c:pt>
                <c:pt idx="2">
                  <c:v>2587</c:v>
                </c:pt>
                <c:pt idx="3">
                  <c:v>3312</c:v>
                </c:pt>
              </c:numCache>
            </c:numRef>
          </c:val>
          <c:smooth val="0"/>
          <c:extLst>
            <c:ext xmlns:c16="http://schemas.microsoft.com/office/drawing/2014/chart" uri="{C3380CC4-5D6E-409C-BE32-E72D297353CC}">
              <c16:uniqueId val="{00000000-719C-4F6F-83F5-8AB687EB3DD9}"/>
            </c:ext>
          </c:extLst>
        </c:ser>
        <c:dLbls>
          <c:dLblPos val="t"/>
          <c:showLegendKey val="0"/>
          <c:showVal val="1"/>
          <c:showCatName val="0"/>
          <c:showSerName val="0"/>
          <c:showPercent val="0"/>
          <c:showBubbleSize val="0"/>
        </c:dLbls>
        <c:marker val="1"/>
        <c:smooth val="0"/>
        <c:axId val="653717448"/>
        <c:axId val="653721048"/>
      </c:lineChart>
      <c:lineChart>
        <c:grouping val="standard"/>
        <c:varyColors val="0"/>
        <c:ser>
          <c:idx val="1"/>
          <c:order val="1"/>
          <c:tx>
            <c:strRef>
              <c:f>Pivots!$AA$41</c:f>
              <c:strCache>
                <c:ptCount val="1"/>
                <c:pt idx="0">
                  <c:v>Sales %</c:v>
                </c:pt>
              </c:strCache>
            </c:strRef>
          </c:tx>
          <c:spPr>
            <a:ln w="28575" cap="rnd">
              <a:solidFill>
                <a:schemeClr val="accent5"/>
              </a:solidFill>
              <a:round/>
            </a:ln>
            <a:effectLst/>
          </c:spPr>
          <c:marker>
            <c:symbol val="diamond"/>
            <c:size val="7"/>
            <c:spPr>
              <a:solidFill>
                <a:schemeClr val="accent5"/>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Pivots!$Y$42:$Y$46</c:f>
              <c:strCache>
                <c:ptCount val="4"/>
                <c:pt idx="0">
                  <c:v>2014</c:v>
                </c:pt>
                <c:pt idx="1">
                  <c:v>2015</c:v>
                </c:pt>
                <c:pt idx="2">
                  <c:v>2016</c:v>
                </c:pt>
                <c:pt idx="3">
                  <c:v>2017</c:v>
                </c:pt>
              </c:strCache>
            </c:strRef>
          </c:cat>
          <c:val>
            <c:numRef>
              <c:f>Pivots!$AA$42:$AA$46</c:f>
              <c:numCache>
                <c:formatCode>0.00%</c:formatCode>
                <c:ptCount val="4"/>
                <c:pt idx="0">
                  <c:v>1</c:v>
                </c:pt>
                <c:pt idx="1">
                  <c:v>0.97167772852970369</c:v>
                </c:pt>
                <c:pt idx="2">
                  <c:v>1.2947152138217084</c:v>
                </c:pt>
                <c:pt idx="3">
                  <c:v>1.2035596153533705</c:v>
                </c:pt>
              </c:numCache>
            </c:numRef>
          </c:val>
          <c:smooth val="0"/>
          <c:extLst>
            <c:ext xmlns:c16="http://schemas.microsoft.com/office/drawing/2014/chart" uri="{C3380CC4-5D6E-409C-BE32-E72D297353CC}">
              <c16:uniqueId val="{00000001-719C-4F6F-83F5-8AB687EB3DD9}"/>
            </c:ext>
          </c:extLst>
        </c:ser>
        <c:dLbls>
          <c:showLegendKey val="0"/>
          <c:showVal val="0"/>
          <c:showCatName val="0"/>
          <c:showSerName val="0"/>
          <c:showPercent val="0"/>
          <c:showBubbleSize val="0"/>
        </c:dLbls>
        <c:marker val="1"/>
        <c:smooth val="0"/>
        <c:axId val="1942658095"/>
        <c:axId val="1600952095"/>
      </c:lineChart>
      <c:catAx>
        <c:axId val="653717448"/>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653721048"/>
        <c:crosses val="autoZero"/>
        <c:auto val="1"/>
        <c:lblAlgn val="ctr"/>
        <c:lblOffset val="100"/>
        <c:noMultiLvlLbl val="0"/>
      </c:catAx>
      <c:valAx>
        <c:axId val="653721048"/>
        <c:scaling>
          <c:orientation val="minMax"/>
        </c:scaling>
        <c:delete val="0"/>
        <c:axPos val="l"/>
        <c:majorGridlines>
          <c:spPr>
            <a:ln>
              <a:solidFill>
                <a:schemeClr val="tx1">
                  <a:lumMod val="15000"/>
                  <a:lumOff val="85000"/>
                </a:schemeClr>
              </a:solidFill>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653717448"/>
        <c:crosses val="autoZero"/>
        <c:crossBetween val="between"/>
      </c:valAx>
      <c:valAx>
        <c:axId val="1600952095"/>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2658095"/>
        <c:crosses val="max"/>
        <c:crossBetween val="between"/>
      </c:valAx>
      <c:catAx>
        <c:axId val="1942658095"/>
        <c:scaling>
          <c:orientation val="minMax"/>
        </c:scaling>
        <c:delete val="1"/>
        <c:axPos val="b"/>
        <c:numFmt formatCode="General" sourceLinked="1"/>
        <c:majorTickMark val="out"/>
        <c:minorTickMark val="none"/>
        <c:tickLblPos val="nextTo"/>
        <c:crossAx val="1600952095"/>
        <c:auto val="1"/>
        <c:lblAlgn val="ctr"/>
        <c:lblOffset val="100"/>
        <c:noMultiLvlLbl val="0"/>
      </c:catAx>
      <c:spPr>
        <a:noFill/>
        <a:ln>
          <a:noFill/>
        </a:ln>
        <a:effectLst/>
      </c:spPr>
    </c:plotArea>
    <c:legend>
      <c:legendPos val="b"/>
      <c:layout>
        <c:manualLayout>
          <c:xMode val="edge"/>
          <c:yMode val="edge"/>
          <c:x val="0.29099365704286967"/>
          <c:y val="0.89511738116068829"/>
          <c:w val="0.32033508189701315"/>
          <c:h val="6.2896858238627368E-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final.xlsx]Pivots!Main Segment Sales</c:name>
    <c:fmtId val="2"/>
  </c:pivotSource>
  <c:chart>
    <c:title>
      <c:tx>
        <c:rich>
          <a:bodyPr rot="0" spcFirstLastPara="1" vertOverflow="ellipsis" vert="horz" wrap="square" anchor="ctr" anchorCtr="1"/>
          <a:lstStyle/>
          <a:p>
            <a:pPr>
              <a:defRPr sz="1500" b="1" i="0" u="none" strike="noStrike" kern="1200" cap="all" spc="50" baseline="0">
                <a:solidFill>
                  <a:sysClr val="windowText" lastClr="000000"/>
                </a:solidFill>
                <a:latin typeface="+mn-lt"/>
                <a:ea typeface="+mn-ea"/>
                <a:cs typeface="+mn-cs"/>
              </a:defRPr>
            </a:pPr>
            <a:r>
              <a:rPr lang="en-US" sz="1500">
                <a:solidFill>
                  <a:sysClr val="windowText" lastClr="000000"/>
                </a:solidFill>
              </a:rPr>
              <a:t>Sales</a:t>
            </a:r>
            <a:r>
              <a:rPr lang="en-US" sz="1500" baseline="0">
                <a:solidFill>
                  <a:sysClr val="windowText" lastClr="000000"/>
                </a:solidFill>
              </a:rPr>
              <a:t> by Category</a:t>
            </a:r>
            <a:endParaRPr lang="en-US" sz="1500">
              <a:solidFill>
                <a:sysClr val="windowText" lastClr="000000"/>
              </a:solidFill>
            </a:endParaRPr>
          </a:p>
        </c:rich>
      </c:tx>
      <c:overlay val="0"/>
      <c:spPr>
        <a:noFill/>
        <a:ln>
          <a:noFill/>
        </a:ln>
        <a:effectLst/>
      </c:spPr>
      <c:txPr>
        <a:bodyPr rot="0" spcFirstLastPara="1" vertOverflow="ellipsis" vert="horz" wrap="square" anchor="ctr" anchorCtr="1"/>
        <a:lstStyle/>
        <a:p>
          <a:pPr>
            <a:defRPr sz="1500" b="1" i="0" u="none" strike="noStrike" kern="1200" cap="all" spc="50" baseline="0">
              <a:solidFill>
                <a:sysClr val="windowText" lastClr="00000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4"/>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55"/>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56"/>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57"/>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58"/>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59"/>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60"/>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61"/>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62"/>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63"/>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64"/>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65"/>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66"/>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67"/>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68"/>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69"/>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70"/>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71"/>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72"/>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73"/>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74"/>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75"/>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76"/>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77"/>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78"/>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79"/>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80"/>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81"/>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82"/>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83"/>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84"/>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85"/>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86"/>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87"/>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88"/>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89"/>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90"/>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91"/>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92"/>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93"/>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94"/>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95"/>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96"/>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97"/>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98"/>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99"/>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00"/>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01"/>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02"/>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03"/>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04"/>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6.3206289354675732E-2"/>
          <c:y val="0.16984783878759341"/>
          <c:w val="0.5444377903466292"/>
          <c:h val="0.77053321823144205"/>
        </c:manualLayout>
      </c:layout>
      <c:doughnutChart>
        <c:varyColors val="1"/>
        <c:ser>
          <c:idx val="0"/>
          <c:order val="0"/>
          <c:tx>
            <c:strRef>
              <c:f>Pivots!$V$41</c:f>
              <c:strCache>
                <c:ptCount val="1"/>
                <c:pt idx="0">
                  <c:v>Total</c:v>
                </c:pt>
              </c:strCache>
            </c:strRef>
          </c:tx>
          <c:dPt>
            <c:idx val="0"/>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B07F-4ABE-8D04-28E54BA5B59D}"/>
              </c:ext>
            </c:extLst>
          </c:dPt>
          <c:dPt>
            <c:idx val="1"/>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B07F-4ABE-8D04-28E54BA5B59D}"/>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B07F-4ABE-8D04-28E54BA5B59D}"/>
              </c:ext>
            </c:extLst>
          </c:dPt>
          <c:dPt>
            <c:idx val="3"/>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B07F-4ABE-8D04-28E54BA5B59D}"/>
              </c:ext>
            </c:extLst>
          </c:dPt>
          <c:dPt>
            <c:idx val="4"/>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B07F-4ABE-8D04-28E54BA5B59D}"/>
              </c:ext>
            </c:extLst>
          </c:dPt>
          <c:dPt>
            <c:idx val="5"/>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B07F-4ABE-8D04-28E54BA5B59D}"/>
              </c:ext>
            </c:extLst>
          </c:dPt>
          <c:dPt>
            <c:idx val="6"/>
            <c:bubble3D val="0"/>
            <c:spPr>
              <a:solidFill>
                <a:schemeClr val="accent6">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B07F-4ABE-8D04-28E54BA5B59D}"/>
              </c:ext>
            </c:extLst>
          </c:dPt>
          <c:dPt>
            <c:idx val="7"/>
            <c:bubble3D val="0"/>
            <c:spPr>
              <a:solidFill>
                <a:schemeClr val="accent5">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B07F-4ABE-8D04-28E54BA5B59D}"/>
              </c:ext>
            </c:extLst>
          </c:dPt>
          <c:dPt>
            <c:idx val="8"/>
            <c:bubble3D val="0"/>
            <c:spPr>
              <a:solidFill>
                <a:schemeClr val="accent4">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B07F-4ABE-8D04-28E54BA5B59D}"/>
              </c:ext>
            </c:extLst>
          </c:dPt>
          <c:dPt>
            <c:idx val="9"/>
            <c:bubble3D val="0"/>
            <c:spPr>
              <a:solidFill>
                <a:schemeClr val="accent6">
                  <a:lumMod val="8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B07F-4ABE-8D04-28E54BA5B59D}"/>
              </c:ext>
            </c:extLst>
          </c:dPt>
          <c:dPt>
            <c:idx val="10"/>
            <c:bubble3D val="0"/>
            <c:spPr>
              <a:solidFill>
                <a:schemeClr val="accent5">
                  <a:lumMod val="8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B07F-4ABE-8D04-28E54BA5B59D}"/>
              </c:ext>
            </c:extLst>
          </c:dPt>
          <c:dPt>
            <c:idx val="11"/>
            <c:bubble3D val="0"/>
            <c:spPr>
              <a:solidFill>
                <a:schemeClr val="accent4">
                  <a:lumMod val="8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B07F-4ABE-8D04-28E54BA5B59D}"/>
              </c:ext>
            </c:extLst>
          </c:dPt>
          <c:dPt>
            <c:idx val="12"/>
            <c:bubble3D val="0"/>
            <c:spPr>
              <a:solidFill>
                <a:schemeClr val="accent6">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9-B07F-4ABE-8D04-28E54BA5B59D}"/>
              </c:ext>
            </c:extLst>
          </c:dPt>
          <c:dPt>
            <c:idx val="13"/>
            <c:bubble3D val="0"/>
            <c:spPr>
              <a:solidFill>
                <a:schemeClr val="accent5">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B-B07F-4ABE-8D04-28E54BA5B59D}"/>
              </c:ext>
            </c:extLst>
          </c:dPt>
          <c:dPt>
            <c:idx val="14"/>
            <c:bubble3D val="0"/>
            <c:spPr>
              <a:solidFill>
                <a:schemeClr val="accent4">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D-B07F-4ABE-8D04-28E54BA5B59D}"/>
              </c:ext>
            </c:extLst>
          </c:dPt>
          <c:dPt>
            <c:idx val="15"/>
            <c:bubble3D val="0"/>
            <c:spPr>
              <a:solidFill>
                <a:schemeClr val="accent6">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F-B07F-4ABE-8D04-28E54BA5B59D}"/>
              </c:ext>
            </c:extLst>
          </c:dPt>
          <c:dPt>
            <c:idx val="16"/>
            <c:bubble3D val="0"/>
            <c:spPr>
              <a:solidFill>
                <a:schemeClr val="accent5">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21-B07F-4ABE-8D04-28E54BA5B59D}"/>
              </c:ext>
            </c:extLst>
          </c:dPt>
          <c:dPt>
            <c:idx val="17"/>
            <c:bubble3D val="0"/>
            <c:spPr>
              <a:solidFill>
                <a:schemeClr val="accent4">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23-B07F-4ABE-8D04-28E54BA5B59D}"/>
              </c:ext>
            </c:extLst>
          </c:dPt>
          <c:dPt>
            <c:idx val="18"/>
            <c:bubble3D val="0"/>
            <c:spPr>
              <a:solidFill>
                <a:schemeClr val="accent6">
                  <a:lumMod val="70000"/>
                  <a:lumOff val="3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25-B07F-4ABE-8D04-28E54BA5B59D}"/>
              </c:ext>
            </c:extLst>
          </c:dPt>
          <c:dPt>
            <c:idx val="19"/>
            <c:bubble3D val="0"/>
            <c:spPr>
              <a:solidFill>
                <a:schemeClr val="accent5">
                  <a:lumMod val="70000"/>
                  <a:lumOff val="3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27-B07F-4ABE-8D04-28E54BA5B59D}"/>
              </c:ext>
            </c:extLst>
          </c:dPt>
          <c:dPt>
            <c:idx val="20"/>
            <c:bubble3D val="0"/>
            <c:spPr>
              <a:solidFill>
                <a:schemeClr val="accent4">
                  <a:lumMod val="70000"/>
                  <a:lumOff val="3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29-B07F-4ABE-8D04-28E54BA5B59D}"/>
              </c:ext>
            </c:extLst>
          </c:dPt>
          <c:dPt>
            <c:idx val="21"/>
            <c:bubble3D val="0"/>
            <c:spPr>
              <a:solidFill>
                <a:schemeClr val="accent6">
                  <a:lumMod val="7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2B-B07F-4ABE-8D04-28E54BA5B59D}"/>
              </c:ext>
            </c:extLst>
          </c:dPt>
          <c:dPt>
            <c:idx val="22"/>
            <c:bubble3D val="0"/>
            <c:spPr>
              <a:solidFill>
                <a:schemeClr val="accent5">
                  <a:lumMod val="7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2D-B07F-4ABE-8D04-28E54BA5B59D}"/>
              </c:ext>
            </c:extLst>
          </c:dPt>
          <c:dPt>
            <c:idx val="23"/>
            <c:bubble3D val="0"/>
            <c:spPr>
              <a:solidFill>
                <a:schemeClr val="accent4">
                  <a:lumMod val="7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2F-B07F-4ABE-8D04-28E54BA5B59D}"/>
              </c:ext>
            </c:extLst>
          </c:dPt>
          <c:dPt>
            <c:idx val="24"/>
            <c:bubble3D val="0"/>
            <c:spPr>
              <a:solidFill>
                <a:schemeClr val="accent6">
                  <a:lumMod val="50000"/>
                  <a:lumOff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31-B07F-4ABE-8D04-28E54BA5B59D}"/>
              </c:ext>
            </c:extLst>
          </c:dPt>
          <c:dPt>
            <c:idx val="25"/>
            <c:bubble3D val="0"/>
            <c:spPr>
              <a:solidFill>
                <a:schemeClr val="accent5">
                  <a:lumMod val="50000"/>
                  <a:lumOff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33-B07F-4ABE-8D04-28E54BA5B59D}"/>
              </c:ext>
            </c:extLst>
          </c:dPt>
          <c:dPt>
            <c:idx val="26"/>
            <c:bubble3D val="0"/>
            <c:spPr>
              <a:solidFill>
                <a:schemeClr val="accent4">
                  <a:lumMod val="50000"/>
                  <a:lumOff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35-B07F-4ABE-8D04-28E54BA5B59D}"/>
              </c:ext>
            </c:extLst>
          </c:dPt>
          <c:dPt>
            <c:idx val="27"/>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37-B07F-4ABE-8D04-28E54BA5B59D}"/>
              </c:ext>
            </c:extLst>
          </c:dPt>
          <c:dPt>
            <c:idx val="28"/>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39-B07F-4ABE-8D04-28E54BA5B59D}"/>
              </c:ext>
            </c:extLst>
          </c:dPt>
          <c:dPt>
            <c:idx val="29"/>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3B-B07F-4ABE-8D04-28E54BA5B59D}"/>
              </c:ext>
            </c:extLst>
          </c:dPt>
          <c:dPt>
            <c:idx val="30"/>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3D-B07F-4ABE-8D04-28E54BA5B59D}"/>
              </c:ext>
            </c:extLst>
          </c:dPt>
          <c:dPt>
            <c:idx val="31"/>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3F-B07F-4ABE-8D04-28E54BA5B59D}"/>
              </c:ext>
            </c:extLst>
          </c:dPt>
          <c:dPt>
            <c:idx val="32"/>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41-B07F-4ABE-8D04-28E54BA5B59D}"/>
              </c:ext>
            </c:extLst>
          </c:dPt>
          <c:dPt>
            <c:idx val="33"/>
            <c:bubble3D val="0"/>
            <c:spPr>
              <a:solidFill>
                <a:schemeClr val="accent6">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43-B07F-4ABE-8D04-28E54BA5B59D}"/>
              </c:ext>
            </c:extLst>
          </c:dPt>
          <c:dPt>
            <c:idx val="34"/>
            <c:bubble3D val="0"/>
            <c:spPr>
              <a:solidFill>
                <a:schemeClr val="accent5">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45-B07F-4ABE-8D04-28E54BA5B59D}"/>
              </c:ext>
            </c:extLst>
          </c:dPt>
          <c:dPt>
            <c:idx val="35"/>
            <c:bubble3D val="0"/>
            <c:spPr>
              <a:solidFill>
                <a:schemeClr val="accent4">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47-B07F-4ABE-8D04-28E54BA5B59D}"/>
              </c:ext>
            </c:extLst>
          </c:dPt>
          <c:dPt>
            <c:idx val="36"/>
            <c:bubble3D val="0"/>
            <c:spPr>
              <a:solidFill>
                <a:schemeClr val="accent6">
                  <a:lumMod val="8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49-B07F-4ABE-8D04-28E54BA5B59D}"/>
              </c:ext>
            </c:extLst>
          </c:dPt>
          <c:dPt>
            <c:idx val="37"/>
            <c:bubble3D val="0"/>
            <c:spPr>
              <a:solidFill>
                <a:schemeClr val="accent5">
                  <a:lumMod val="8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4B-B07F-4ABE-8D04-28E54BA5B59D}"/>
              </c:ext>
            </c:extLst>
          </c:dPt>
          <c:dPt>
            <c:idx val="38"/>
            <c:bubble3D val="0"/>
            <c:spPr>
              <a:solidFill>
                <a:schemeClr val="accent4">
                  <a:lumMod val="8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4D-B07F-4ABE-8D04-28E54BA5B59D}"/>
              </c:ext>
            </c:extLst>
          </c:dPt>
          <c:dPt>
            <c:idx val="39"/>
            <c:bubble3D val="0"/>
            <c:spPr>
              <a:solidFill>
                <a:schemeClr val="accent6">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4F-B07F-4ABE-8D04-28E54BA5B59D}"/>
              </c:ext>
            </c:extLst>
          </c:dPt>
          <c:dPt>
            <c:idx val="40"/>
            <c:bubble3D val="0"/>
            <c:spPr>
              <a:solidFill>
                <a:schemeClr val="accent5">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51-B07F-4ABE-8D04-28E54BA5B59D}"/>
              </c:ext>
            </c:extLst>
          </c:dPt>
          <c:dPt>
            <c:idx val="41"/>
            <c:bubble3D val="0"/>
            <c:spPr>
              <a:solidFill>
                <a:schemeClr val="accent4">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53-B07F-4ABE-8D04-28E54BA5B59D}"/>
              </c:ext>
            </c:extLst>
          </c:dPt>
          <c:dPt>
            <c:idx val="42"/>
            <c:bubble3D val="0"/>
            <c:spPr>
              <a:solidFill>
                <a:schemeClr val="accent6">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55-B07F-4ABE-8D04-28E54BA5B59D}"/>
              </c:ext>
            </c:extLst>
          </c:dPt>
          <c:dPt>
            <c:idx val="43"/>
            <c:bubble3D val="0"/>
            <c:spPr>
              <a:solidFill>
                <a:schemeClr val="accent5">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57-B07F-4ABE-8D04-28E54BA5B59D}"/>
              </c:ext>
            </c:extLst>
          </c:dPt>
          <c:dPt>
            <c:idx val="44"/>
            <c:bubble3D val="0"/>
            <c:spPr>
              <a:solidFill>
                <a:schemeClr val="accent4">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59-B07F-4ABE-8D04-28E54BA5B59D}"/>
              </c:ext>
            </c:extLst>
          </c:dPt>
          <c:dPt>
            <c:idx val="45"/>
            <c:bubble3D val="0"/>
            <c:spPr>
              <a:solidFill>
                <a:schemeClr val="accent6">
                  <a:lumMod val="70000"/>
                  <a:lumOff val="3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5B-B07F-4ABE-8D04-28E54BA5B59D}"/>
              </c:ext>
            </c:extLst>
          </c:dPt>
          <c:dPt>
            <c:idx val="46"/>
            <c:bubble3D val="0"/>
            <c:spPr>
              <a:solidFill>
                <a:schemeClr val="accent5">
                  <a:lumMod val="70000"/>
                  <a:lumOff val="3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5D-B07F-4ABE-8D04-28E54BA5B59D}"/>
              </c:ext>
            </c:extLst>
          </c:dPt>
          <c:dPt>
            <c:idx val="47"/>
            <c:bubble3D val="0"/>
            <c:spPr>
              <a:solidFill>
                <a:schemeClr val="accent4">
                  <a:lumMod val="70000"/>
                  <a:lumOff val="3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5F-B07F-4ABE-8D04-28E54BA5B59D}"/>
              </c:ext>
            </c:extLst>
          </c:dPt>
          <c:dPt>
            <c:idx val="48"/>
            <c:bubble3D val="0"/>
            <c:spPr>
              <a:solidFill>
                <a:schemeClr val="accent6">
                  <a:lumMod val="7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61-B07F-4ABE-8D04-28E54BA5B59D}"/>
              </c:ext>
            </c:extLst>
          </c:dPt>
          <c:dPt>
            <c:idx val="49"/>
            <c:bubble3D val="0"/>
            <c:spPr>
              <a:solidFill>
                <a:schemeClr val="accent5">
                  <a:lumMod val="7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63-B07F-4ABE-8D04-28E54BA5B59D}"/>
              </c:ext>
            </c:extLst>
          </c:dPt>
          <c:dPt>
            <c:idx val="50"/>
            <c:bubble3D val="0"/>
            <c:spPr>
              <a:solidFill>
                <a:schemeClr val="accent4">
                  <a:lumMod val="7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65-B07F-4ABE-8D04-28E54BA5B59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Pivots!$U$42:$U$105</c:f>
              <c:multiLvlStrCache>
                <c:ptCount val="51"/>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pt idx="17">
                    <c:v>Bookcases</c:v>
                  </c:pt>
                  <c:pt idx="18">
                    <c:v>Chairs</c:v>
                  </c:pt>
                  <c:pt idx="19">
                    <c:v>Furnishings</c:v>
                  </c:pt>
                  <c:pt idx="20">
                    <c:v>Tables</c:v>
                  </c:pt>
                  <c:pt idx="21">
                    <c:v>Appliances</c:v>
                  </c:pt>
                  <c:pt idx="22">
                    <c:v>Art</c:v>
                  </c:pt>
                  <c:pt idx="23">
                    <c:v>Binders</c:v>
                  </c:pt>
                  <c:pt idx="24">
                    <c:v>Envelopes</c:v>
                  </c:pt>
                  <c:pt idx="25">
                    <c:v>Fasteners</c:v>
                  </c:pt>
                  <c:pt idx="26">
                    <c:v>Labels</c:v>
                  </c:pt>
                  <c:pt idx="27">
                    <c:v>Paper</c:v>
                  </c:pt>
                  <c:pt idx="28">
                    <c:v>Storage</c:v>
                  </c:pt>
                  <c:pt idx="29">
                    <c:v>Supplies</c:v>
                  </c:pt>
                  <c:pt idx="30">
                    <c:v>Accessories</c:v>
                  </c:pt>
                  <c:pt idx="31">
                    <c:v>Copiers</c:v>
                  </c:pt>
                  <c:pt idx="32">
                    <c:v>Machines</c:v>
                  </c:pt>
                  <c:pt idx="33">
                    <c:v>Phones</c:v>
                  </c:pt>
                  <c:pt idx="34">
                    <c:v>Bookcases</c:v>
                  </c:pt>
                  <c:pt idx="35">
                    <c:v>Chairs</c:v>
                  </c:pt>
                  <c:pt idx="36">
                    <c:v>Furnishings</c:v>
                  </c:pt>
                  <c:pt idx="37">
                    <c:v>Tables</c:v>
                  </c:pt>
                  <c:pt idx="38">
                    <c:v>Appliances</c:v>
                  </c:pt>
                  <c:pt idx="39">
                    <c:v>Art</c:v>
                  </c:pt>
                  <c:pt idx="40">
                    <c:v>Binders</c:v>
                  </c:pt>
                  <c:pt idx="41">
                    <c:v>Envelopes</c:v>
                  </c:pt>
                  <c:pt idx="42">
                    <c:v>Fasteners</c:v>
                  </c:pt>
                  <c:pt idx="43">
                    <c:v>Labels</c:v>
                  </c:pt>
                  <c:pt idx="44">
                    <c:v>Paper</c:v>
                  </c:pt>
                  <c:pt idx="45">
                    <c:v>Storage</c:v>
                  </c:pt>
                  <c:pt idx="46">
                    <c:v>Supplies</c:v>
                  </c:pt>
                  <c:pt idx="47">
                    <c:v>Accessories</c:v>
                  </c:pt>
                  <c:pt idx="48">
                    <c:v>Copiers</c:v>
                  </c:pt>
                  <c:pt idx="49">
                    <c:v>Machines</c:v>
                  </c:pt>
                  <c:pt idx="50">
                    <c:v>Phones</c:v>
                  </c:pt>
                </c:lvl>
                <c:lvl>
                  <c:pt idx="0">
                    <c:v>Furniture</c:v>
                  </c:pt>
                  <c:pt idx="4">
                    <c:v>Office Supplies</c:v>
                  </c:pt>
                  <c:pt idx="13">
                    <c:v>Technology</c:v>
                  </c:pt>
                  <c:pt idx="17">
                    <c:v>Furniture</c:v>
                  </c:pt>
                  <c:pt idx="21">
                    <c:v>Office Supplies</c:v>
                  </c:pt>
                  <c:pt idx="30">
                    <c:v>Technology</c:v>
                  </c:pt>
                  <c:pt idx="34">
                    <c:v>Furniture</c:v>
                  </c:pt>
                  <c:pt idx="38">
                    <c:v>Office Supplies</c:v>
                  </c:pt>
                  <c:pt idx="47">
                    <c:v>Technology</c:v>
                  </c:pt>
                </c:lvl>
                <c:lvl>
                  <c:pt idx="0">
                    <c:v>Consumer</c:v>
                  </c:pt>
                  <c:pt idx="17">
                    <c:v>Corporate</c:v>
                  </c:pt>
                  <c:pt idx="34">
                    <c:v>Home Office</c:v>
                  </c:pt>
                </c:lvl>
              </c:multiLvlStrCache>
            </c:multiLvlStrRef>
          </c:cat>
          <c:val>
            <c:numRef>
              <c:f>Pivots!$V$42:$V$105</c:f>
              <c:numCache>
                <c:formatCode>General</c:formatCode>
                <c:ptCount val="51"/>
                <c:pt idx="0">
                  <c:v>68632.729000000007</c:v>
                </c:pt>
                <c:pt idx="1">
                  <c:v>172862.742</c:v>
                </c:pt>
                <c:pt idx="2">
                  <c:v>49620.046000000002</c:v>
                </c:pt>
                <c:pt idx="3">
                  <c:v>99933.794999999998</c:v>
                </c:pt>
                <c:pt idx="4">
                  <c:v>52819.580999999998</c:v>
                </c:pt>
                <c:pt idx="5">
                  <c:v>14251.93</c:v>
                </c:pt>
                <c:pt idx="6">
                  <c:v>118161.00900000001</c:v>
                </c:pt>
                <c:pt idx="7">
                  <c:v>7771.1459999999997</c:v>
                </c:pt>
                <c:pt idx="8">
                  <c:v>1680.942</c:v>
                </c:pt>
                <c:pt idx="9">
                  <c:v>6709.2619999999997</c:v>
                </c:pt>
                <c:pt idx="10">
                  <c:v>36324.368000000002</c:v>
                </c:pt>
                <c:pt idx="11">
                  <c:v>100492.402</c:v>
                </c:pt>
                <c:pt idx="12">
                  <c:v>25741.495999999999</c:v>
                </c:pt>
                <c:pt idx="13">
                  <c:v>87105.237999999998</c:v>
                </c:pt>
                <c:pt idx="14">
                  <c:v>69819.070000000007</c:v>
                </c:pt>
                <c:pt idx="15">
                  <c:v>79542.824999999997</c:v>
                </c:pt>
                <c:pt idx="16">
                  <c:v>169932.764</c:v>
                </c:pt>
                <c:pt idx="17">
                  <c:v>34005.924299999999</c:v>
                </c:pt>
                <c:pt idx="18">
                  <c:v>99140.877999999997</c:v>
                </c:pt>
                <c:pt idx="19">
                  <c:v>25001.266</c:v>
                </c:pt>
                <c:pt idx="20">
                  <c:v>70871.717499999999</c:v>
                </c:pt>
                <c:pt idx="21">
                  <c:v>36588.682999999997</c:v>
                </c:pt>
                <c:pt idx="22">
                  <c:v>8590.4480000000003</c:v>
                </c:pt>
                <c:pt idx="23">
                  <c:v>51560.313000000002</c:v>
                </c:pt>
                <c:pt idx="24">
                  <c:v>5942.67</c:v>
                </c:pt>
                <c:pt idx="25">
                  <c:v>783.29</c:v>
                </c:pt>
                <c:pt idx="26">
                  <c:v>4101.6459999999997</c:v>
                </c:pt>
                <c:pt idx="27">
                  <c:v>23883.13</c:v>
                </c:pt>
                <c:pt idx="28">
                  <c:v>79790.998000000007</c:v>
                </c:pt>
                <c:pt idx="29">
                  <c:v>19435.284</c:v>
                </c:pt>
                <c:pt idx="30">
                  <c:v>48190.563999999998</c:v>
                </c:pt>
                <c:pt idx="31">
                  <c:v>46829.385999999999</c:v>
                </c:pt>
                <c:pt idx="32">
                  <c:v>60276.754999999997</c:v>
                </c:pt>
                <c:pt idx="33">
                  <c:v>91153.414000000004</c:v>
                </c:pt>
                <c:pt idx="34">
                  <c:v>12241.343000000001</c:v>
                </c:pt>
                <c:pt idx="35">
                  <c:v>56445.483</c:v>
                </c:pt>
                <c:pt idx="36">
                  <c:v>17083.851999999999</c:v>
                </c:pt>
                <c:pt idx="37">
                  <c:v>36160.019500000002</c:v>
                </c:pt>
                <c:pt idx="38">
                  <c:v>18123.897000000001</c:v>
                </c:pt>
                <c:pt idx="39">
                  <c:v>4276.4139999999998</c:v>
                </c:pt>
                <c:pt idx="40">
                  <c:v>33691.411</c:v>
                </c:pt>
                <c:pt idx="41">
                  <c:v>2762.5859999999998</c:v>
                </c:pt>
                <c:pt idx="42">
                  <c:v>560.048</c:v>
                </c:pt>
                <c:pt idx="43">
                  <c:v>1675.404</c:v>
                </c:pt>
                <c:pt idx="44">
                  <c:v>18271.707999999999</c:v>
                </c:pt>
                <c:pt idx="45">
                  <c:v>43560.207999999999</c:v>
                </c:pt>
                <c:pt idx="46">
                  <c:v>1496.758</c:v>
                </c:pt>
                <c:pt idx="47">
                  <c:v>32084.516</c:v>
                </c:pt>
                <c:pt idx="48">
                  <c:v>32879.574000000001</c:v>
                </c:pt>
                <c:pt idx="49">
                  <c:v>49419.050999999999</c:v>
                </c:pt>
                <c:pt idx="50">
                  <c:v>68920.876000000004</c:v>
                </c:pt>
              </c:numCache>
            </c:numRef>
          </c:val>
          <c:extLst>
            <c:ext xmlns:c16="http://schemas.microsoft.com/office/drawing/2014/chart" uri="{C3380CC4-5D6E-409C-BE32-E72D297353CC}">
              <c16:uniqueId val="{00000066-B8D9-4D1F-97A4-DF200EC264CD}"/>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explosion val="20"/>
            <c:spPr>
              <a:solidFill>
                <a:schemeClr val="accent1">
                  <a:lumMod val="40000"/>
                  <a:lumOff val="60000"/>
                </a:schemeClr>
              </a:solidFill>
              <a:ln w="19050">
                <a:noFill/>
              </a:ln>
              <a:effectLst/>
            </c:spPr>
            <c:extLst>
              <c:ext xmlns:c16="http://schemas.microsoft.com/office/drawing/2014/chart" uri="{C3380CC4-5D6E-409C-BE32-E72D297353CC}">
                <c16:uniqueId val="{00000001-EBAC-4215-9E69-76629AC8DDA6}"/>
              </c:ext>
            </c:extLst>
          </c:dPt>
          <c:dPt>
            <c:idx val="1"/>
            <c:bubble3D val="0"/>
            <c:spPr>
              <a:solidFill>
                <a:schemeClr val="accent1">
                  <a:lumMod val="50000"/>
                </a:schemeClr>
              </a:solidFill>
              <a:ln w="19050">
                <a:noFill/>
              </a:ln>
              <a:effectLst/>
            </c:spPr>
            <c:extLst>
              <c:ext xmlns:c16="http://schemas.microsoft.com/office/drawing/2014/chart" uri="{C3380CC4-5D6E-409C-BE32-E72D297353CC}">
                <c16:uniqueId val="{00000003-EBAC-4215-9E69-76629AC8DDA6}"/>
              </c:ext>
            </c:extLst>
          </c:dPt>
          <c:val>
            <c:numRef>
              <c:f>Pivots!$I$9:$J$9</c:f>
              <c:numCache>
                <c:formatCode>0.00%</c:formatCode>
                <c:ptCount val="2"/>
                <c:pt idx="0">
                  <c:v>1</c:v>
                </c:pt>
                <c:pt idx="1">
                  <c:v>1</c:v>
                </c:pt>
              </c:numCache>
            </c:numRef>
          </c:val>
          <c:extLst>
            <c:ext xmlns:c16="http://schemas.microsoft.com/office/drawing/2014/chart" uri="{C3380CC4-5D6E-409C-BE32-E72D297353CC}">
              <c16:uniqueId val="{00000004-EBAC-4215-9E69-76629AC8DDA6}"/>
            </c:ext>
          </c:extLst>
        </c:ser>
        <c:dLbls>
          <c:showLegendKey val="0"/>
          <c:showVal val="0"/>
          <c:showCatName val="0"/>
          <c:showSerName val="0"/>
          <c:showPercent val="0"/>
          <c:showBubbleSize val="0"/>
          <c:showLeaderLines val="1"/>
        </c:dLbls>
        <c:firstSliceAng val="264"/>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544713160854893"/>
          <c:y val="0.12475641187789098"/>
          <c:w val="0.66815429321334829"/>
          <c:h val="0.87524358812210901"/>
        </c:manualLayout>
      </c:layout>
      <c:doughnutChart>
        <c:varyColors val="1"/>
        <c:ser>
          <c:idx val="0"/>
          <c:order val="0"/>
          <c:explosion val="20"/>
          <c:dPt>
            <c:idx val="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1-FF54-4097-8DBA-863E97B76720}"/>
              </c:ext>
            </c:extLst>
          </c:dPt>
          <c:dPt>
            <c:idx val="1"/>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3-FF54-4097-8DBA-863E97B76720}"/>
              </c:ext>
            </c:extLst>
          </c:dPt>
          <c:val>
            <c:numRef>
              <c:f>Pivots!$J$46:$K$46</c:f>
              <c:numCache>
                <c:formatCode>General</c:formatCode>
                <c:ptCount val="2"/>
                <c:pt idx="0" formatCode="0.00%">
                  <c:v>1.0000000000000195</c:v>
                </c:pt>
              </c:numCache>
            </c:numRef>
          </c:val>
          <c:extLst>
            <c:ext xmlns:c16="http://schemas.microsoft.com/office/drawing/2014/chart" uri="{C3380CC4-5D6E-409C-BE32-E72D297353CC}">
              <c16:uniqueId val="{00000004-FF54-4097-8DBA-863E97B76720}"/>
            </c:ext>
          </c:extLst>
        </c:ser>
        <c:dLbls>
          <c:showLegendKey val="0"/>
          <c:showVal val="0"/>
          <c:showCatName val="0"/>
          <c:showSerName val="0"/>
          <c:showPercent val="0"/>
          <c:showBubbleSize val="0"/>
          <c:showLeaderLines val="1"/>
        </c:dLbls>
        <c:firstSliceAng val="27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final.xlsx]Pivots!Sales Over Time</c:name>
    <c:fmtId val="7"/>
  </c:pivotSource>
  <c:chart>
    <c:title>
      <c:tx>
        <c:rich>
          <a:bodyPr rot="0" spcFirstLastPara="1" vertOverflow="ellipsis" vert="horz" wrap="square" anchor="ctr" anchorCtr="1"/>
          <a:lstStyle/>
          <a:p>
            <a:pPr algn="ctr" rtl="0">
              <a:defRPr lang="en-US" sz="1600" b="1" i="0" u="none" strike="noStrike" kern="1200" cap="all" spc="120" normalizeH="0" baseline="0">
                <a:solidFill>
                  <a:sysClr val="windowText" lastClr="000000"/>
                </a:solidFill>
                <a:latin typeface="+mn-lt"/>
                <a:ea typeface="+mn-ea"/>
                <a:cs typeface="+mn-cs"/>
              </a:defRPr>
            </a:pPr>
            <a:r>
              <a:rPr lang="en-US" sz="1600" b="1" i="0" u="none" strike="noStrike" kern="1200" cap="all" spc="120" normalizeH="0" baseline="0">
                <a:solidFill>
                  <a:sysClr val="windowText" lastClr="000000"/>
                </a:solidFill>
                <a:latin typeface="+mn-lt"/>
                <a:ea typeface="+mn-ea"/>
                <a:cs typeface="+mn-cs"/>
              </a:rPr>
              <a:t>Sales</a:t>
            </a:r>
          </a:p>
        </c:rich>
      </c:tx>
      <c:overlay val="0"/>
      <c:spPr>
        <a:noFill/>
        <a:ln>
          <a:noFill/>
        </a:ln>
        <a:effectLst/>
      </c:spPr>
      <c:txPr>
        <a:bodyPr rot="0" spcFirstLastPara="1" vertOverflow="ellipsis" vert="horz" wrap="square" anchor="ctr" anchorCtr="1"/>
        <a:lstStyle/>
        <a:p>
          <a:pPr algn="ctr" rtl="0">
            <a:defRPr lang="en-US" sz="1600" b="1" i="0" u="none" strike="noStrike" kern="1200" cap="all" spc="120" normalizeH="0" baseline="0">
              <a:solidFill>
                <a:sysClr val="windowText" lastClr="000000"/>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6"/>
            </a:solidFill>
            <a:round/>
          </a:ln>
          <a:effectLst/>
        </c:spPr>
        <c:marker>
          <c:symbol val="diamond"/>
          <c:size val="7"/>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6"/>
            </a:solidFill>
            <a:round/>
          </a:ln>
          <a:effectLst/>
        </c:spPr>
        <c:marker>
          <c:symbol val="diamond"/>
          <c:size val="7"/>
          <c:spPr>
            <a:solidFill>
              <a:schemeClr val="accent6"/>
            </a:solidFill>
            <a:ln w="9525">
              <a:solidFill>
                <a:schemeClr val="accent6"/>
              </a:solidFill>
            </a:ln>
            <a:effectLst/>
          </c:spPr>
        </c:marker>
      </c:pivotFmt>
    </c:pivotFmts>
    <c:plotArea>
      <c:layout/>
      <c:lineChart>
        <c:grouping val="standard"/>
        <c:varyColors val="0"/>
        <c:ser>
          <c:idx val="0"/>
          <c:order val="0"/>
          <c:tx>
            <c:strRef>
              <c:f>Pivots!$B$3</c:f>
              <c:strCache>
                <c:ptCount val="1"/>
                <c:pt idx="0">
                  <c:v>Total</c:v>
                </c:pt>
              </c:strCache>
            </c:strRef>
          </c:tx>
          <c:spPr>
            <a:ln w="28575" cap="rnd">
              <a:solidFill>
                <a:schemeClr val="accent6"/>
              </a:solidFill>
              <a:round/>
            </a:ln>
            <a:effectLst/>
          </c:spPr>
          <c:marker>
            <c:symbol val="diamond"/>
            <c:size val="7"/>
            <c:spPr>
              <a:solidFill>
                <a:schemeClr val="accent6"/>
              </a:solidFill>
              <a:ln w="9525">
                <a:solidFill>
                  <a:schemeClr val="accent6"/>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Pivots!$A$4:$A$8</c:f>
              <c:strCache>
                <c:ptCount val="4"/>
                <c:pt idx="0">
                  <c:v>2014</c:v>
                </c:pt>
                <c:pt idx="1">
                  <c:v>2015</c:v>
                </c:pt>
                <c:pt idx="2">
                  <c:v>2016</c:v>
                </c:pt>
                <c:pt idx="3">
                  <c:v>2017</c:v>
                </c:pt>
              </c:strCache>
            </c:strRef>
          </c:cat>
          <c:val>
            <c:numRef>
              <c:f>Pivots!$B$4:$B$8</c:f>
              <c:numCache>
                <c:formatCode>_("$"* #,##0_);_("$"* \(#,##0\);_("$"* "-"_);_(@_)</c:formatCode>
                <c:ptCount val="4"/>
                <c:pt idx="0">
                  <c:v>484247.49810000003</c:v>
                </c:pt>
                <c:pt idx="1">
                  <c:v>470532.50900000002</c:v>
                </c:pt>
                <c:pt idx="2">
                  <c:v>609205.598</c:v>
                </c:pt>
                <c:pt idx="3">
                  <c:v>733215.25520000001</c:v>
                </c:pt>
              </c:numCache>
            </c:numRef>
          </c:val>
          <c:smooth val="0"/>
          <c:extLst>
            <c:ext xmlns:c16="http://schemas.microsoft.com/office/drawing/2014/chart" uri="{C3380CC4-5D6E-409C-BE32-E72D297353CC}">
              <c16:uniqueId val="{00000001-A9DD-4A3E-B9E3-5D5EEFB9D801}"/>
            </c:ext>
          </c:extLst>
        </c:ser>
        <c:dLbls>
          <c:dLblPos val="t"/>
          <c:showLegendKey val="0"/>
          <c:showVal val="1"/>
          <c:showCatName val="0"/>
          <c:showSerName val="0"/>
          <c:showPercent val="0"/>
          <c:showBubbleSize val="0"/>
        </c:dLbls>
        <c:marker val="1"/>
        <c:smooth val="0"/>
        <c:axId val="1139291808"/>
        <c:axId val="1138156784"/>
      </c:lineChart>
      <c:catAx>
        <c:axId val="1139291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138156784"/>
        <c:crosses val="autoZero"/>
        <c:auto val="1"/>
        <c:lblAlgn val="ctr"/>
        <c:lblOffset val="100"/>
        <c:noMultiLvlLbl val="0"/>
      </c:catAx>
      <c:valAx>
        <c:axId val="1138156784"/>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139291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final.xlsx]Pivots!Sales QoQ %</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diamond"/>
          <c:size val="6"/>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Pivots!$E$3</c:f>
              <c:strCache>
                <c:ptCount val="1"/>
                <c:pt idx="0">
                  <c:v>Total</c:v>
                </c:pt>
              </c:strCache>
            </c:strRef>
          </c:tx>
          <c:spPr>
            <a:ln w="28575" cap="rnd">
              <a:solidFill>
                <a:schemeClr val="accent6"/>
              </a:solidFill>
              <a:round/>
            </a:ln>
            <a:effectLst/>
          </c:spPr>
          <c:marker>
            <c:symbol val="diamond"/>
            <c:size val="6"/>
            <c:spPr>
              <a:solidFill>
                <a:schemeClr val="accent6"/>
              </a:solidFill>
              <a:ln w="9525">
                <a:solidFill>
                  <a:schemeClr val="accent6"/>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Pivots!$D$4:$D$8</c:f>
              <c:strCache>
                <c:ptCount val="4"/>
                <c:pt idx="0">
                  <c:v>2014</c:v>
                </c:pt>
                <c:pt idx="1">
                  <c:v>2015</c:v>
                </c:pt>
                <c:pt idx="2">
                  <c:v>2016</c:v>
                </c:pt>
                <c:pt idx="3">
                  <c:v>2017</c:v>
                </c:pt>
              </c:strCache>
            </c:strRef>
          </c:cat>
          <c:val>
            <c:numRef>
              <c:f>Pivots!$E$4:$E$8</c:f>
              <c:numCache>
                <c:formatCode>0.00%</c:formatCode>
                <c:ptCount val="4"/>
                <c:pt idx="0">
                  <c:v>1</c:v>
                </c:pt>
                <c:pt idx="1">
                  <c:v>0.97167772852970369</c:v>
                </c:pt>
                <c:pt idx="2">
                  <c:v>1.2947152138217084</c:v>
                </c:pt>
                <c:pt idx="3">
                  <c:v>1.2035596153533705</c:v>
                </c:pt>
              </c:numCache>
            </c:numRef>
          </c:val>
          <c:smooth val="0"/>
          <c:extLst>
            <c:ext xmlns:c16="http://schemas.microsoft.com/office/drawing/2014/chart" uri="{C3380CC4-5D6E-409C-BE32-E72D297353CC}">
              <c16:uniqueId val="{00000000-A036-46E6-A451-F5AE783AA593}"/>
            </c:ext>
          </c:extLst>
        </c:ser>
        <c:dLbls>
          <c:dLblPos val="t"/>
          <c:showLegendKey val="0"/>
          <c:showVal val="1"/>
          <c:showCatName val="0"/>
          <c:showSerName val="0"/>
          <c:showPercent val="0"/>
          <c:showBubbleSize val="0"/>
        </c:dLbls>
        <c:marker val="1"/>
        <c:smooth val="0"/>
        <c:axId val="2007255536"/>
        <c:axId val="63710943"/>
      </c:lineChart>
      <c:catAx>
        <c:axId val="2007255536"/>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1" i="0" u="none" strike="noStrike" kern="1200" baseline="0">
                <a:solidFill>
                  <a:sysClr val="windowText" lastClr="000000"/>
                </a:solidFill>
                <a:latin typeface="+mn-lt"/>
                <a:ea typeface="+mn-ea"/>
                <a:cs typeface="+mn-cs"/>
              </a:defRPr>
            </a:pPr>
            <a:endParaRPr lang="en-US"/>
          </a:p>
        </c:txPr>
        <c:crossAx val="63710943"/>
        <c:crosses val="autoZero"/>
        <c:auto val="1"/>
        <c:lblAlgn val="ctr"/>
        <c:lblOffset val="100"/>
        <c:noMultiLvlLbl val="0"/>
      </c:catAx>
      <c:valAx>
        <c:axId val="6371094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2007255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final.xlsx]Pivots!Profit Over Time</c:name>
    <c:fmtId val="2"/>
  </c:pivotSource>
  <c:chart>
    <c:title>
      <c:tx>
        <c:rich>
          <a:bodyPr rot="0" spcFirstLastPara="1" vertOverflow="ellipsis" vert="horz" wrap="square" anchor="ctr" anchorCtr="1"/>
          <a:lstStyle/>
          <a:p>
            <a:pPr>
              <a:defRPr sz="1600" b="1" i="0" u="none" strike="noStrike" kern="1200" cap="all" spc="120" normalizeH="0" baseline="0">
                <a:solidFill>
                  <a:sysClr val="windowText" lastClr="000000"/>
                </a:solidFill>
                <a:latin typeface="+mn-lt"/>
                <a:ea typeface="+mn-ea"/>
                <a:cs typeface="+mn-cs"/>
              </a:defRPr>
            </a:pPr>
            <a:r>
              <a:rPr lang="en-US">
                <a:solidFill>
                  <a:sysClr val="windowText" lastClr="000000"/>
                </a:solidFill>
              </a:rPr>
              <a:t>Profit</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ysClr val="windowText" lastClr="00000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542621644546881E-2"/>
          <c:y val="0.16214202069032463"/>
          <c:w val="0.80922102365060733"/>
          <c:h val="0.72866546924298636"/>
        </c:manualLayout>
      </c:layout>
      <c:lineChart>
        <c:grouping val="standard"/>
        <c:varyColors val="0"/>
        <c:ser>
          <c:idx val="0"/>
          <c:order val="0"/>
          <c:tx>
            <c:strRef>
              <c:f>Pivots!$L$3</c:f>
              <c:strCache>
                <c:ptCount val="1"/>
                <c:pt idx="0">
                  <c:v>Total</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Pivots!$K$4:$K$8</c:f>
              <c:strCache>
                <c:ptCount val="4"/>
                <c:pt idx="0">
                  <c:v>2014</c:v>
                </c:pt>
                <c:pt idx="1">
                  <c:v>2015</c:v>
                </c:pt>
                <c:pt idx="2">
                  <c:v>2016</c:v>
                </c:pt>
                <c:pt idx="3">
                  <c:v>2017</c:v>
                </c:pt>
              </c:strCache>
            </c:strRef>
          </c:cat>
          <c:val>
            <c:numRef>
              <c:f>Pivots!$L$4:$L$8</c:f>
              <c:numCache>
                <c:formatCode>_("$"* #,##0.00_);_("$"* \(#,##0.00\);_("$"* "-"??_);_(@_)</c:formatCode>
                <c:ptCount val="4"/>
                <c:pt idx="0">
                  <c:v>49543.974099999999</c:v>
                </c:pt>
                <c:pt idx="1">
                  <c:v>61618.6037</c:v>
                </c:pt>
                <c:pt idx="2">
                  <c:v>81795.174299999999</c:v>
                </c:pt>
                <c:pt idx="3">
                  <c:v>93439.2696</c:v>
                </c:pt>
              </c:numCache>
            </c:numRef>
          </c:val>
          <c:smooth val="0"/>
          <c:extLst>
            <c:ext xmlns:c16="http://schemas.microsoft.com/office/drawing/2014/chart" uri="{C3380CC4-5D6E-409C-BE32-E72D297353CC}">
              <c16:uniqueId val="{00000000-9AF3-4701-B86B-77F1215D173B}"/>
            </c:ext>
          </c:extLst>
        </c:ser>
        <c:dLbls>
          <c:showLegendKey val="0"/>
          <c:showVal val="0"/>
          <c:showCatName val="0"/>
          <c:showSerName val="0"/>
          <c:showPercent val="0"/>
          <c:showBubbleSize val="0"/>
        </c:dLbls>
        <c:marker val="1"/>
        <c:smooth val="0"/>
        <c:axId val="812654192"/>
        <c:axId val="812653112"/>
      </c:lineChart>
      <c:catAx>
        <c:axId val="8126541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cap="all" spc="120" normalizeH="0" baseline="0">
                <a:solidFill>
                  <a:sysClr val="windowText" lastClr="000000"/>
                </a:solidFill>
                <a:latin typeface="+mn-lt"/>
                <a:ea typeface="+mn-ea"/>
                <a:cs typeface="+mn-cs"/>
              </a:defRPr>
            </a:pPr>
            <a:endParaRPr lang="en-US"/>
          </a:p>
        </c:txPr>
        <c:crossAx val="812653112"/>
        <c:crosses val="autoZero"/>
        <c:auto val="1"/>
        <c:lblAlgn val="ctr"/>
        <c:lblOffset val="100"/>
        <c:noMultiLvlLbl val="0"/>
      </c:catAx>
      <c:valAx>
        <c:axId val="812653112"/>
        <c:scaling>
          <c:orientation val="minMax"/>
        </c:scaling>
        <c:delete val="0"/>
        <c:axPos val="l"/>
        <c:numFmt formatCode="_(&quot;$&quot;* #,##0.00_);_(&quot;$&quot;* \(#,##0.00\);_(&quot;$&quot;* &quot;-&quot;??_);_(@_)"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812654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final.xlsx]Pivots!Profit as Percent</c:name>
    <c:fmtId val="3"/>
  </c:pivotSource>
  <c:chart>
    <c:title>
      <c:tx>
        <c:rich>
          <a:bodyPr rot="0" spcFirstLastPara="1" vertOverflow="ellipsis" vert="horz" wrap="square" anchor="ctr" anchorCtr="1"/>
          <a:lstStyle/>
          <a:p>
            <a:pPr>
              <a:defRPr sz="1600" b="1" i="0" u="none" strike="noStrike" kern="1200" cap="all" spc="120" normalizeH="0" baseline="0">
                <a:solidFill>
                  <a:sysClr val="windowText" lastClr="000000"/>
                </a:solidFill>
                <a:latin typeface="+mn-lt"/>
                <a:ea typeface="+mn-ea"/>
                <a:cs typeface="+mn-cs"/>
              </a:defRPr>
            </a:pPr>
            <a:r>
              <a:rPr lang="en-US">
                <a:solidFill>
                  <a:sysClr val="windowText" lastClr="000000"/>
                </a:solidFill>
              </a:rPr>
              <a:t>Profit</a:t>
            </a:r>
            <a:r>
              <a:rPr lang="en-US" baseline="0">
                <a:solidFill>
                  <a:sysClr val="windowText" lastClr="000000"/>
                </a:solidFill>
              </a:rPr>
              <a:t> Growth (%)</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ysClr val="windowText" lastClr="00000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63905531732632E-2"/>
          <c:y val="0.18300925925925926"/>
          <c:w val="0.92744570116591218"/>
          <c:h val="0.67291083406240881"/>
        </c:manualLayout>
      </c:layout>
      <c:lineChart>
        <c:grouping val="standard"/>
        <c:varyColors val="0"/>
        <c:ser>
          <c:idx val="0"/>
          <c:order val="0"/>
          <c:tx>
            <c:strRef>
              <c:f>Pivots!$O$3</c:f>
              <c:strCache>
                <c:ptCount val="1"/>
                <c:pt idx="0">
                  <c:v>Total</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Pivots!$N$4:$N$8</c:f>
              <c:strCache>
                <c:ptCount val="4"/>
                <c:pt idx="0">
                  <c:v>2014</c:v>
                </c:pt>
                <c:pt idx="1">
                  <c:v>2015</c:v>
                </c:pt>
                <c:pt idx="2">
                  <c:v>2016</c:v>
                </c:pt>
                <c:pt idx="3">
                  <c:v>2017</c:v>
                </c:pt>
              </c:strCache>
            </c:strRef>
          </c:cat>
          <c:val>
            <c:numRef>
              <c:f>Pivots!$O$4:$O$8</c:f>
              <c:numCache>
                <c:formatCode>0.00%</c:formatCode>
                <c:ptCount val="4"/>
                <c:pt idx="0">
                  <c:v>1</c:v>
                </c:pt>
                <c:pt idx="1">
                  <c:v>1.2437154027173609</c:v>
                </c:pt>
                <c:pt idx="2">
                  <c:v>1.3274428401239478</c:v>
                </c:pt>
                <c:pt idx="3">
                  <c:v>1.1423567514789195</c:v>
                </c:pt>
              </c:numCache>
            </c:numRef>
          </c:val>
          <c:smooth val="0"/>
          <c:extLst>
            <c:ext xmlns:c16="http://schemas.microsoft.com/office/drawing/2014/chart" uri="{C3380CC4-5D6E-409C-BE32-E72D297353CC}">
              <c16:uniqueId val="{00000000-1564-4945-9D4F-8FF9181D9998}"/>
            </c:ext>
          </c:extLst>
        </c:ser>
        <c:dLbls>
          <c:dLblPos val="t"/>
          <c:showLegendKey val="0"/>
          <c:showVal val="1"/>
          <c:showCatName val="0"/>
          <c:showSerName val="0"/>
          <c:showPercent val="0"/>
          <c:showBubbleSize val="0"/>
        </c:dLbls>
        <c:marker val="1"/>
        <c:smooth val="0"/>
        <c:axId val="812661392"/>
        <c:axId val="812661752"/>
      </c:lineChart>
      <c:catAx>
        <c:axId val="8126613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cap="all" spc="120" normalizeH="0" baseline="0">
                <a:solidFill>
                  <a:sysClr val="windowText" lastClr="000000"/>
                </a:solidFill>
                <a:latin typeface="+mn-lt"/>
                <a:ea typeface="+mn-ea"/>
                <a:cs typeface="+mn-cs"/>
              </a:defRPr>
            </a:pPr>
            <a:endParaRPr lang="en-US"/>
          </a:p>
        </c:txPr>
        <c:crossAx val="812661752"/>
        <c:crosses val="autoZero"/>
        <c:auto val="1"/>
        <c:lblAlgn val="ctr"/>
        <c:lblOffset val="100"/>
        <c:noMultiLvlLbl val="0"/>
      </c:catAx>
      <c:valAx>
        <c:axId val="81266175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812661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2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cap="flat" cmpd="sng" algn="ctr">
        <a:solidFill>
          <a:schemeClr val="tx1">
            <a:lumMod val="65000"/>
            <a:lumOff val="35000"/>
          </a:schemeClr>
        </a:solidFill>
        <a:round/>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15875" cap="flat" cmpd="sng" algn="ctr">
        <a:solidFill>
          <a:schemeClr val="tx1">
            <a:lumMod val="65000"/>
            <a:lumOff val="3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2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cap="flat" cmpd="sng" algn="ctr">
        <a:solidFill>
          <a:schemeClr val="tx1">
            <a:lumMod val="65000"/>
            <a:lumOff val="35000"/>
          </a:schemeClr>
        </a:solidFill>
        <a:round/>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15875" cap="flat" cmpd="sng" algn="ctr">
        <a:solidFill>
          <a:schemeClr val="tx1">
            <a:lumMod val="65000"/>
            <a:lumOff val="3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hyperlink" Target="#'Profit Dashboard'!A1"/><Relationship Id="rId2" Type="http://schemas.openxmlformats.org/officeDocument/2006/relationships/hyperlink" Target="#'Main Dashboard'!A1"/><Relationship Id="rId1" Type="http://schemas.openxmlformats.org/officeDocument/2006/relationships/hyperlink" Target="#'Sales Dashboard'!A1"/></Relationships>
</file>

<file path=xl/drawings/_rels/drawing2.xml.rels><?xml version="1.0" encoding="UTF-8" standalone="yes"?>
<Relationships xmlns="http://schemas.openxmlformats.org/package/2006/relationships"><Relationship Id="rId8" Type="http://schemas.openxmlformats.org/officeDocument/2006/relationships/chart" Target="../charts/chart5.xml"/><Relationship Id="rId3" Type="http://schemas.openxmlformats.org/officeDocument/2006/relationships/chart" Target="../charts/chart3.xml"/><Relationship Id="rId7" Type="http://schemas.openxmlformats.org/officeDocument/2006/relationships/hyperlink" Target="#'Profit Dashboard'!A1"/><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hyperlink" Target="#'Main Dashboard'!A1"/><Relationship Id="rId5" Type="http://schemas.openxmlformats.org/officeDocument/2006/relationships/hyperlink" Target="#'Sales Dashboard'!A1"/><Relationship Id="rId4" Type="http://schemas.openxmlformats.org/officeDocument/2006/relationships/chart" Target="../charts/chart4.xml"/><Relationship Id="rId9" Type="http://schemas.openxmlformats.org/officeDocument/2006/relationships/chart" Target="../charts/chart6.xml"/></Relationships>
</file>

<file path=xl/drawings/_rels/drawing3.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Profit Dashboard'!A1"/><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hyperlink" Target="#'Main Dashboard'!A1"/><Relationship Id="rId5" Type="http://schemas.openxmlformats.org/officeDocument/2006/relationships/hyperlink" Target="#'Sales Dashboard'!A1"/><Relationship Id="rId4" Type="http://schemas.openxmlformats.org/officeDocument/2006/relationships/image" Target="../media/image2.svg"/></Relationships>
</file>

<file path=xl/drawings/_rels/drawing4.xml.rels><?xml version="1.0" encoding="UTF-8" standalone="yes"?>
<Relationships xmlns="http://schemas.openxmlformats.org/package/2006/relationships"><Relationship Id="rId3" Type="http://schemas.openxmlformats.org/officeDocument/2006/relationships/image" Target="../media/image4.svg"/><Relationship Id="rId7" Type="http://schemas.openxmlformats.org/officeDocument/2006/relationships/hyperlink" Target="#'Profit Dashboard'!A1"/><Relationship Id="rId2" Type="http://schemas.openxmlformats.org/officeDocument/2006/relationships/image" Target="../media/image3.png"/><Relationship Id="rId1" Type="http://schemas.openxmlformats.org/officeDocument/2006/relationships/chart" Target="../charts/chart9.xml"/><Relationship Id="rId6" Type="http://schemas.openxmlformats.org/officeDocument/2006/relationships/hyperlink" Target="#'Main Dashboard'!A1"/><Relationship Id="rId5" Type="http://schemas.openxmlformats.org/officeDocument/2006/relationships/hyperlink" Target="#'Sales Dashboard'!A1"/><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171450</xdr:rowOff>
    </xdr:from>
    <xdr:to>
      <xdr:col>4</xdr:col>
      <xdr:colOff>161925</xdr:colOff>
      <xdr:row>4</xdr:row>
      <xdr:rowOff>0</xdr:rowOff>
    </xdr:to>
    <xdr:grpSp>
      <xdr:nvGrpSpPr>
        <xdr:cNvPr id="2" name="Group 1">
          <a:extLst>
            <a:ext uri="{FF2B5EF4-FFF2-40B4-BE49-F238E27FC236}">
              <a16:creationId xmlns:a16="http://schemas.microsoft.com/office/drawing/2014/main" id="{24AAB18A-C6D2-4F52-97B0-0F832FB5BD10}"/>
            </a:ext>
          </a:extLst>
        </xdr:cNvPr>
        <xdr:cNvGrpSpPr/>
      </xdr:nvGrpSpPr>
      <xdr:grpSpPr>
        <a:xfrm>
          <a:off x="0" y="171450"/>
          <a:ext cx="2600325" cy="590550"/>
          <a:chOff x="19050" y="1047750"/>
          <a:chExt cx="2600325" cy="590550"/>
        </a:xfrm>
      </xdr:grpSpPr>
      <xdr:sp macro="" textlink="">
        <xdr:nvSpPr>
          <xdr:cNvPr id="3" name="TextBox 2">
            <a:hlinkClick xmlns:r="http://schemas.openxmlformats.org/officeDocument/2006/relationships" r:id="rId1"/>
            <a:extLst>
              <a:ext uri="{FF2B5EF4-FFF2-40B4-BE49-F238E27FC236}">
                <a16:creationId xmlns:a16="http://schemas.microsoft.com/office/drawing/2014/main" id="{02D525FC-927A-072E-16CA-4753C70DF79F}"/>
              </a:ext>
            </a:extLst>
          </xdr:cNvPr>
          <xdr:cNvSpPr txBox="1"/>
        </xdr:nvSpPr>
        <xdr:spPr>
          <a:xfrm>
            <a:off x="885825" y="1047750"/>
            <a:ext cx="866775" cy="59055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a:solidFill>
                  <a:sysClr val="windowText" lastClr="000000"/>
                </a:solidFill>
                <a:latin typeface="OCRB" panose="020B0609020202020204" pitchFamily="49" charset="0"/>
              </a:rPr>
              <a:t>Sales</a:t>
            </a:r>
          </a:p>
          <a:p>
            <a:pPr algn="ctr"/>
            <a:r>
              <a:rPr lang="en-US" sz="900" b="1">
                <a:solidFill>
                  <a:sysClr val="windowText" lastClr="000000"/>
                </a:solidFill>
                <a:latin typeface="OCRB" panose="020B0609020202020204" pitchFamily="49" charset="0"/>
              </a:rPr>
              <a:t> Dashboard</a:t>
            </a:r>
          </a:p>
        </xdr:txBody>
      </xdr:sp>
      <xdr:sp macro="" textlink="">
        <xdr:nvSpPr>
          <xdr:cNvPr id="4" name="TextBox 3">
            <a:hlinkClick xmlns:r="http://schemas.openxmlformats.org/officeDocument/2006/relationships" r:id="rId2"/>
            <a:extLst>
              <a:ext uri="{FF2B5EF4-FFF2-40B4-BE49-F238E27FC236}">
                <a16:creationId xmlns:a16="http://schemas.microsoft.com/office/drawing/2014/main" id="{1B2B1AEE-44EE-AE1B-92F5-BBF8B801972C}"/>
              </a:ext>
            </a:extLst>
          </xdr:cNvPr>
          <xdr:cNvSpPr txBox="1"/>
        </xdr:nvSpPr>
        <xdr:spPr>
          <a:xfrm>
            <a:off x="19050" y="1047750"/>
            <a:ext cx="866775" cy="59055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a:latin typeface="OCRB" panose="020B0609020202020204" pitchFamily="49" charset="0"/>
              </a:rPr>
              <a:t>Main</a:t>
            </a:r>
          </a:p>
          <a:p>
            <a:pPr algn="ctr"/>
            <a:r>
              <a:rPr lang="en-US" sz="900" b="1" baseline="0">
                <a:latin typeface="OCRB" panose="020B0609020202020204" pitchFamily="49" charset="0"/>
              </a:rPr>
              <a:t> Dashboard</a:t>
            </a:r>
            <a:endParaRPr lang="en-US" sz="900" b="1">
              <a:latin typeface="OCRB" panose="020B0609020202020204" pitchFamily="49" charset="0"/>
            </a:endParaRPr>
          </a:p>
        </xdr:txBody>
      </xdr:sp>
      <xdr:sp macro="" textlink="">
        <xdr:nvSpPr>
          <xdr:cNvPr id="5" name="TextBox 4">
            <a:hlinkClick xmlns:r="http://schemas.openxmlformats.org/officeDocument/2006/relationships" r:id="rId3"/>
            <a:extLst>
              <a:ext uri="{FF2B5EF4-FFF2-40B4-BE49-F238E27FC236}">
                <a16:creationId xmlns:a16="http://schemas.microsoft.com/office/drawing/2014/main" id="{DEF21666-F7DC-2E45-BAA1-B97616BA7FAB}"/>
              </a:ext>
            </a:extLst>
          </xdr:cNvPr>
          <xdr:cNvSpPr txBox="1"/>
        </xdr:nvSpPr>
        <xdr:spPr>
          <a:xfrm>
            <a:off x="1752600" y="1047750"/>
            <a:ext cx="866775" cy="590550"/>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a:latin typeface="OCRB" panose="020B0609020202020204" pitchFamily="49" charset="0"/>
              </a:rPr>
              <a:t>Profit</a:t>
            </a:r>
          </a:p>
          <a:p>
            <a:pPr algn="ctr"/>
            <a:r>
              <a:rPr lang="en-US" sz="900" b="1">
                <a:latin typeface="OCRB" panose="020B0609020202020204" pitchFamily="49" charset="0"/>
              </a:rPr>
              <a:t> Dashboard</a:t>
            </a: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390524</xdr:colOff>
      <xdr:row>0</xdr:row>
      <xdr:rowOff>38100</xdr:rowOff>
    </xdr:from>
    <xdr:to>
      <xdr:col>11</xdr:col>
      <xdr:colOff>28575</xdr:colOff>
      <xdr:row>16</xdr:row>
      <xdr:rowOff>85725</xdr:rowOff>
    </xdr:to>
    <xdr:sp macro="" textlink="">
      <xdr:nvSpPr>
        <xdr:cNvPr id="33" name="Rectangle: Rounded Corners 32">
          <a:extLst>
            <a:ext uri="{FF2B5EF4-FFF2-40B4-BE49-F238E27FC236}">
              <a16:creationId xmlns:a16="http://schemas.microsoft.com/office/drawing/2014/main" id="{D1FB215E-092C-4307-9B4A-0666E639C2BD}"/>
            </a:ext>
          </a:extLst>
        </xdr:cNvPr>
        <xdr:cNvSpPr/>
      </xdr:nvSpPr>
      <xdr:spPr>
        <a:xfrm>
          <a:off x="2828924" y="38100"/>
          <a:ext cx="3905251" cy="3095625"/>
        </a:xfrm>
        <a:prstGeom prst="round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466725</xdr:colOff>
      <xdr:row>0</xdr:row>
      <xdr:rowOff>161925</xdr:rowOff>
    </xdr:from>
    <xdr:to>
      <xdr:col>25</xdr:col>
      <xdr:colOff>495300</xdr:colOff>
      <xdr:row>36</xdr:row>
      <xdr:rowOff>142875</xdr:rowOff>
    </xdr:to>
    <xdr:sp macro="" textlink="">
      <xdr:nvSpPr>
        <xdr:cNvPr id="3" name="Rectangle: Rounded Corners 2">
          <a:extLst>
            <a:ext uri="{FF2B5EF4-FFF2-40B4-BE49-F238E27FC236}">
              <a16:creationId xmlns:a16="http://schemas.microsoft.com/office/drawing/2014/main" id="{0D44B2CA-DE97-497A-913A-EB6E2B47D82C}"/>
            </a:ext>
          </a:extLst>
        </xdr:cNvPr>
        <xdr:cNvSpPr/>
      </xdr:nvSpPr>
      <xdr:spPr>
        <a:xfrm>
          <a:off x="13268325" y="161925"/>
          <a:ext cx="2466975" cy="6838950"/>
        </a:xfrm>
        <a:prstGeom prst="roundRect">
          <a:avLst/>
        </a:prstGeom>
        <a:solidFill>
          <a:sysClr val="window" lastClr="FFFFFF"/>
        </a:solidFill>
        <a:ln>
          <a:solidFill>
            <a:schemeClr val="bg1"/>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11</xdr:col>
      <xdr:colOff>47625</xdr:colOff>
      <xdr:row>0</xdr:row>
      <xdr:rowOff>151207</xdr:rowOff>
    </xdr:from>
    <xdr:to>
      <xdr:col>21</xdr:col>
      <xdr:colOff>295275</xdr:colOff>
      <xdr:row>16</xdr:row>
      <xdr:rowOff>38102</xdr:rowOff>
    </xdr:to>
    <xdr:grpSp>
      <xdr:nvGrpSpPr>
        <xdr:cNvPr id="5" name="Group 4">
          <a:extLst>
            <a:ext uri="{FF2B5EF4-FFF2-40B4-BE49-F238E27FC236}">
              <a16:creationId xmlns:a16="http://schemas.microsoft.com/office/drawing/2014/main" id="{E9E7B24A-05F3-4374-BEBA-E1A4AEEC8432}"/>
            </a:ext>
          </a:extLst>
        </xdr:cNvPr>
        <xdr:cNvGrpSpPr/>
      </xdr:nvGrpSpPr>
      <xdr:grpSpPr>
        <a:xfrm>
          <a:off x="6753225" y="151207"/>
          <a:ext cx="6343650" cy="2934895"/>
          <a:chOff x="609600" y="4419837"/>
          <a:chExt cx="5524500" cy="2542937"/>
        </a:xfrm>
      </xdr:grpSpPr>
      <xdr:sp macro="" textlink="">
        <xdr:nvSpPr>
          <xdr:cNvPr id="6" name="Rectangle 5">
            <a:extLst>
              <a:ext uri="{FF2B5EF4-FFF2-40B4-BE49-F238E27FC236}">
                <a16:creationId xmlns:a16="http://schemas.microsoft.com/office/drawing/2014/main" id="{89BA3A9C-757A-D8A7-FF9D-5150932E81BA}"/>
              </a:ext>
            </a:extLst>
          </xdr:cNvPr>
          <xdr:cNvSpPr/>
        </xdr:nvSpPr>
        <xdr:spPr>
          <a:xfrm>
            <a:off x="609600" y="4429124"/>
            <a:ext cx="5524500" cy="2533650"/>
          </a:xfrm>
          <a:prstGeom prst="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aphicFrame macro="">
        <xdr:nvGraphicFramePr>
          <xdr:cNvPr id="7" name="Chart 6">
            <a:extLst>
              <a:ext uri="{FF2B5EF4-FFF2-40B4-BE49-F238E27FC236}">
                <a16:creationId xmlns:a16="http://schemas.microsoft.com/office/drawing/2014/main" id="{30357870-BDE4-E837-5A59-E9EB917D4D52}"/>
              </a:ext>
            </a:extLst>
          </xdr:cNvPr>
          <xdr:cNvGraphicFramePr>
            <a:graphicFrameLocks/>
          </xdr:cNvGraphicFramePr>
        </xdr:nvGraphicFramePr>
        <xdr:xfrm>
          <a:off x="617897" y="4419837"/>
          <a:ext cx="5499865" cy="2497556"/>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11</xdr:col>
      <xdr:colOff>28575</xdr:colOff>
      <xdr:row>17</xdr:row>
      <xdr:rowOff>47625</xdr:rowOff>
    </xdr:from>
    <xdr:to>
      <xdr:col>21</xdr:col>
      <xdr:colOff>390525</xdr:colOff>
      <xdr:row>36</xdr:row>
      <xdr:rowOff>133350</xdr:rowOff>
    </xdr:to>
    <xdr:grpSp>
      <xdr:nvGrpSpPr>
        <xdr:cNvPr id="10" name="Group 9">
          <a:extLst>
            <a:ext uri="{FF2B5EF4-FFF2-40B4-BE49-F238E27FC236}">
              <a16:creationId xmlns:a16="http://schemas.microsoft.com/office/drawing/2014/main" id="{C016496F-BB7E-6DD3-8E4A-461FAE32D000}"/>
            </a:ext>
          </a:extLst>
        </xdr:cNvPr>
        <xdr:cNvGrpSpPr/>
      </xdr:nvGrpSpPr>
      <xdr:grpSpPr>
        <a:xfrm>
          <a:off x="6734175" y="3286125"/>
          <a:ext cx="6457950" cy="3705225"/>
          <a:chOff x="12753890" y="3319748"/>
          <a:chExt cx="5915025" cy="2948754"/>
        </a:xfrm>
      </xdr:grpSpPr>
      <xdr:sp macro="" textlink="">
        <xdr:nvSpPr>
          <xdr:cNvPr id="8" name="Rectangle 7">
            <a:extLst>
              <a:ext uri="{FF2B5EF4-FFF2-40B4-BE49-F238E27FC236}">
                <a16:creationId xmlns:a16="http://schemas.microsoft.com/office/drawing/2014/main" id="{17D19055-F035-B58B-23CC-8C1C98A9273A}"/>
              </a:ext>
            </a:extLst>
          </xdr:cNvPr>
          <xdr:cNvSpPr/>
        </xdr:nvSpPr>
        <xdr:spPr>
          <a:xfrm>
            <a:off x="12753890" y="3319748"/>
            <a:ext cx="5915025" cy="2924175"/>
          </a:xfrm>
          <a:prstGeom prst="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b="1">
              <a:solidFill>
                <a:sysClr val="windowText" lastClr="000000"/>
              </a:solidFill>
              <a:latin typeface="+mn-lt"/>
              <a:ea typeface="+mn-ea"/>
              <a:cs typeface="+mn-cs"/>
            </a:endParaRPr>
          </a:p>
        </xdr:txBody>
      </xdr:sp>
      <xdr:graphicFrame macro="">
        <xdr:nvGraphicFramePr>
          <xdr:cNvPr id="2" name="Chart 1">
            <a:extLst>
              <a:ext uri="{FF2B5EF4-FFF2-40B4-BE49-F238E27FC236}">
                <a16:creationId xmlns:a16="http://schemas.microsoft.com/office/drawing/2014/main" id="{21AF5A5E-3865-4DB0-86E4-F3E770212A01}"/>
              </a:ext>
            </a:extLst>
          </xdr:cNvPr>
          <xdr:cNvGraphicFramePr>
            <a:graphicFrameLocks/>
          </xdr:cNvGraphicFramePr>
        </xdr:nvGraphicFramePr>
        <xdr:xfrm>
          <a:off x="12801517" y="3345095"/>
          <a:ext cx="5791200" cy="2923407"/>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0</xdr:col>
      <xdr:colOff>171450</xdr:colOff>
      <xdr:row>17</xdr:row>
      <xdr:rowOff>9524</xdr:rowOff>
    </xdr:from>
    <xdr:to>
      <xdr:col>10</xdr:col>
      <xdr:colOff>485776</xdr:colOff>
      <xdr:row>36</xdr:row>
      <xdr:rowOff>76200</xdr:rowOff>
    </xdr:to>
    <xdr:grpSp>
      <xdr:nvGrpSpPr>
        <xdr:cNvPr id="20" name="Group 19">
          <a:extLst>
            <a:ext uri="{FF2B5EF4-FFF2-40B4-BE49-F238E27FC236}">
              <a16:creationId xmlns:a16="http://schemas.microsoft.com/office/drawing/2014/main" id="{BE7A645B-85C6-C396-47C8-CF29645E1E36}"/>
            </a:ext>
          </a:extLst>
        </xdr:cNvPr>
        <xdr:cNvGrpSpPr/>
      </xdr:nvGrpSpPr>
      <xdr:grpSpPr>
        <a:xfrm>
          <a:off x="171450" y="3248024"/>
          <a:ext cx="6410326" cy="3686176"/>
          <a:chOff x="390526" y="3248024"/>
          <a:chExt cx="6191250" cy="3400425"/>
        </a:xfrm>
      </xdr:grpSpPr>
      <xdr:sp macro="" textlink="">
        <xdr:nvSpPr>
          <xdr:cNvPr id="19" name="Rectangle: Rounded Corners 18">
            <a:extLst>
              <a:ext uri="{FF2B5EF4-FFF2-40B4-BE49-F238E27FC236}">
                <a16:creationId xmlns:a16="http://schemas.microsoft.com/office/drawing/2014/main" id="{35EF4C16-3543-4BF7-AD53-7E57EA380814}"/>
              </a:ext>
            </a:extLst>
          </xdr:cNvPr>
          <xdr:cNvSpPr/>
        </xdr:nvSpPr>
        <xdr:spPr>
          <a:xfrm>
            <a:off x="390526" y="3248024"/>
            <a:ext cx="6191250" cy="3400425"/>
          </a:xfrm>
          <a:prstGeom prst="round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18" name="Chart 17">
            <a:extLst>
              <a:ext uri="{FF2B5EF4-FFF2-40B4-BE49-F238E27FC236}">
                <a16:creationId xmlns:a16="http://schemas.microsoft.com/office/drawing/2014/main" id="{744400DB-B69F-4E92-821E-B62F057ED899}"/>
              </a:ext>
            </a:extLst>
          </xdr:cNvPr>
          <xdr:cNvGraphicFramePr>
            <a:graphicFrameLocks/>
          </xdr:cNvGraphicFramePr>
        </xdr:nvGraphicFramePr>
        <xdr:xfrm>
          <a:off x="482521" y="3333750"/>
          <a:ext cx="5918279" cy="3143249"/>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21</xdr:col>
      <xdr:colOff>590550</xdr:colOff>
      <xdr:row>1</xdr:row>
      <xdr:rowOff>95250</xdr:rowOff>
    </xdr:from>
    <xdr:to>
      <xdr:col>25</xdr:col>
      <xdr:colOff>333374</xdr:colOff>
      <xdr:row>35</xdr:row>
      <xdr:rowOff>95250</xdr:rowOff>
    </xdr:to>
    <xdr:grpSp>
      <xdr:nvGrpSpPr>
        <xdr:cNvPr id="29" name="Group 28">
          <a:extLst>
            <a:ext uri="{FF2B5EF4-FFF2-40B4-BE49-F238E27FC236}">
              <a16:creationId xmlns:a16="http://schemas.microsoft.com/office/drawing/2014/main" id="{65FC6921-0EBE-B271-1CBA-3924D7666C2D}"/>
            </a:ext>
          </a:extLst>
        </xdr:cNvPr>
        <xdr:cNvGrpSpPr/>
      </xdr:nvGrpSpPr>
      <xdr:grpSpPr>
        <a:xfrm>
          <a:off x="13392150" y="285750"/>
          <a:ext cx="2181224" cy="6477000"/>
          <a:chOff x="12973050" y="314325"/>
          <a:chExt cx="2181224" cy="5905500"/>
        </a:xfrm>
      </xdr:grpSpPr>
      <xdr:grpSp>
        <xdr:nvGrpSpPr>
          <xdr:cNvPr id="25" name="Group 24">
            <a:extLst>
              <a:ext uri="{FF2B5EF4-FFF2-40B4-BE49-F238E27FC236}">
                <a16:creationId xmlns:a16="http://schemas.microsoft.com/office/drawing/2014/main" id="{C2B52046-6B70-92FD-BA72-97AD45FC898C}"/>
              </a:ext>
            </a:extLst>
          </xdr:cNvPr>
          <xdr:cNvGrpSpPr/>
        </xdr:nvGrpSpPr>
        <xdr:grpSpPr>
          <a:xfrm>
            <a:off x="12973050" y="314325"/>
            <a:ext cx="2181224" cy="2914650"/>
            <a:chOff x="12973050" y="314325"/>
            <a:chExt cx="2181224" cy="2914650"/>
          </a:xfrm>
        </xdr:grpSpPr>
        <xdr:sp macro="" textlink="">
          <xdr:nvSpPr>
            <xdr:cNvPr id="17" name="Rectangle: Rounded Corners 16">
              <a:extLst>
                <a:ext uri="{FF2B5EF4-FFF2-40B4-BE49-F238E27FC236}">
                  <a16:creationId xmlns:a16="http://schemas.microsoft.com/office/drawing/2014/main" id="{BEC4496C-0B92-42D4-91A4-274D51F08025}"/>
                </a:ext>
              </a:extLst>
            </xdr:cNvPr>
            <xdr:cNvSpPr/>
          </xdr:nvSpPr>
          <xdr:spPr>
            <a:xfrm>
              <a:off x="12973050" y="314325"/>
              <a:ext cx="2171699" cy="1400175"/>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4" name="Rectangle: Rounded Corners 23">
              <a:extLst>
                <a:ext uri="{FF2B5EF4-FFF2-40B4-BE49-F238E27FC236}">
                  <a16:creationId xmlns:a16="http://schemas.microsoft.com/office/drawing/2014/main" id="{A400651C-45CE-4539-BAAA-2142D11A9594}"/>
                </a:ext>
              </a:extLst>
            </xdr:cNvPr>
            <xdr:cNvSpPr/>
          </xdr:nvSpPr>
          <xdr:spPr>
            <a:xfrm>
              <a:off x="12982575" y="1828800"/>
              <a:ext cx="2171699" cy="1400175"/>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26" name="Group 25">
            <a:extLst>
              <a:ext uri="{FF2B5EF4-FFF2-40B4-BE49-F238E27FC236}">
                <a16:creationId xmlns:a16="http://schemas.microsoft.com/office/drawing/2014/main" id="{67E192EE-6480-4EBF-B583-BD808CE89949}"/>
              </a:ext>
            </a:extLst>
          </xdr:cNvPr>
          <xdr:cNvGrpSpPr/>
        </xdr:nvGrpSpPr>
        <xdr:grpSpPr>
          <a:xfrm>
            <a:off x="12973050" y="3305175"/>
            <a:ext cx="2181224" cy="2914650"/>
            <a:chOff x="12973050" y="314325"/>
            <a:chExt cx="2181224" cy="2914650"/>
          </a:xfrm>
        </xdr:grpSpPr>
        <xdr:sp macro="" textlink="">
          <xdr:nvSpPr>
            <xdr:cNvPr id="27" name="Rectangle: Rounded Corners 26">
              <a:extLst>
                <a:ext uri="{FF2B5EF4-FFF2-40B4-BE49-F238E27FC236}">
                  <a16:creationId xmlns:a16="http://schemas.microsoft.com/office/drawing/2014/main" id="{B8CE8B91-C22D-D8BF-3EA2-A9CA4CB3D611}"/>
                </a:ext>
              </a:extLst>
            </xdr:cNvPr>
            <xdr:cNvSpPr/>
          </xdr:nvSpPr>
          <xdr:spPr>
            <a:xfrm>
              <a:off x="12973050" y="314325"/>
              <a:ext cx="2171699" cy="1400175"/>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8" name="Rectangle: Rounded Corners 27">
              <a:extLst>
                <a:ext uri="{FF2B5EF4-FFF2-40B4-BE49-F238E27FC236}">
                  <a16:creationId xmlns:a16="http://schemas.microsoft.com/office/drawing/2014/main" id="{F0ED2368-8648-0345-E052-E37E25BA92D5}"/>
                </a:ext>
              </a:extLst>
            </xdr:cNvPr>
            <xdr:cNvSpPr/>
          </xdr:nvSpPr>
          <xdr:spPr>
            <a:xfrm>
              <a:off x="12982575" y="1828800"/>
              <a:ext cx="2171699" cy="1400175"/>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clientData/>
  </xdr:twoCellAnchor>
  <xdr:twoCellAnchor>
    <xdr:from>
      <xdr:col>22</xdr:col>
      <xdr:colOff>152400</xdr:colOff>
      <xdr:row>1</xdr:row>
      <xdr:rowOff>133350</xdr:rowOff>
    </xdr:from>
    <xdr:to>
      <xdr:col>25</xdr:col>
      <xdr:colOff>171450</xdr:colOff>
      <xdr:row>6</xdr:row>
      <xdr:rowOff>0</xdr:rowOff>
    </xdr:to>
    <xdr:sp macro="" textlink="">
      <xdr:nvSpPr>
        <xdr:cNvPr id="15" name="TextBox 14">
          <a:extLst>
            <a:ext uri="{FF2B5EF4-FFF2-40B4-BE49-F238E27FC236}">
              <a16:creationId xmlns:a16="http://schemas.microsoft.com/office/drawing/2014/main" id="{9AA6C482-3A2B-404E-9EE5-6743544AA4A6}"/>
            </a:ext>
          </a:extLst>
        </xdr:cNvPr>
        <xdr:cNvSpPr txBox="1"/>
      </xdr:nvSpPr>
      <xdr:spPr>
        <a:xfrm>
          <a:off x="13563600" y="323850"/>
          <a:ext cx="1847850" cy="819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500" b="1" i="0" u="none" strike="noStrike" kern="1200" cap="all" spc="120" normalizeH="0" baseline="0">
              <a:solidFill>
                <a:sysClr val="windowText" lastClr="000000"/>
              </a:solidFill>
              <a:latin typeface="+mn-lt"/>
              <a:ea typeface="+mn-ea"/>
              <a:cs typeface="+mn-cs"/>
            </a:rPr>
            <a:t>Average Margin per Order</a:t>
          </a:r>
        </a:p>
        <a:p>
          <a:pPr algn="ctr"/>
          <a:endParaRPr lang="en-US" sz="1600" b="1" i="0" u="none" strike="noStrike" kern="1200" cap="all" spc="120" normalizeH="0" baseline="0">
            <a:solidFill>
              <a:sysClr val="windowText" lastClr="000000"/>
            </a:solidFill>
            <a:latin typeface="+mn-lt"/>
            <a:ea typeface="+mn-ea"/>
            <a:cs typeface="+mn-cs"/>
          </a:endParaRPr>
        </a:p>
      </xdr:txBody>
    </xdr:sp>
    <xdr:clientData/>
  </xdr:twoCellAnchor>
  <xdr:twoCellAnchor>
    <xdr:from>
      <xdr:col>22</xdr:col>
      <xdr:colOff>285750</xdr:colOff>
      <xdr:row>5</xdr:row>
      <xdr:rowOff>161925</xdr:rowOff>
    </xdr:from>
    <xdr:to>
      <xdr:col>24</xdr:col>
      <xdr:colOff>552450</xdr:colOff>
      <xdr:row>8</xdr:row>
      <xdr:rowOff>142875</xdr:rowOff>
    </xdr:to>
    <xdr:sp macro="" textlink="Pivots!G40">
      <xdr:nvSpPr>
        <xdr:cNvPr id="16" name="TextBox 15">
          <a:extLst>
            <a:ext uri="{FF2B5EF4-FFF2-40B4-BE49-F238E27FC236}">
              <a16:creationId xmlns:a16="http://schemas.microsoft.com/office/drawing/2014/main" id="{630DD9D2-5262-4E00-BCD0-9ADA5B00032E}"/>
            </a:ext>
          </a:extLst>
        </xdr:cNvPr>
        <xdr:cNvSpPr txBox="1"/>
      </xdr:nvSpPr>
      <xdr:spPr>
        <a:xfrm>
          <a:off x="13696950" y="1114425"/>
          <a:ext cx="1485900"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4A9DDF-25B4-4D82-A979-AF8D95751A42}" type="TxLink">
            <a:rPr lang="en-US" sz="1800" b="1" i="0" u="none" strike="noStrike" kern="1200" cap="all" spc="120" normalizeH="0" baseline="0">
              <a:solidFill>
                <a:srgbClr val="000000"/>
              </a:solidFill>
              <a:latin typeface="OCRB" panose="020B0609020202020204" pitchFamily="49" charset="0"/>
              <a:ea typeface="+mn-ea"/>
              <a:cs typeface="Calibri"/>
            </a:rPr>
            <a:pPr algn="ctr"/>
            <a:t> $28.66 </a:t>
          </a:fld>
          <a:endParaRPr lang="en-US" sz="1800" b="1" i="0" u="none" strike="noStrike" kern="1200" cap="all" spc="120" normalizeH="0" baseline="0">
            <a:solidFill>
              <a:sysClr val="windowText" lastClr="000000"/>
            </a:solidFill>
            <a:latin typeface="OCRB" panose="020B0609020202020204" pitchFamily="49" charset="0"/>
            <a:ea typeface="+mn-ea"/>
            <a:cs typeface="+mn-cs"/>
          </a:endParaRPr>
        </a:p>
      </xdr:txBody>
    </xdr:sp>
    <xdr:clientData/>
  </xdr:twoCellAnchor>
  <xdr:twoCellAnchor>
    <xdr:from>
      <xdr:col>22</xdr:col>
      <xdr:colOff>333373</xdr:colOff>
      <xdr:row>11</xdr:row>
      <xdr:rowOff>0</xdr:rowOff>
    </xdr:from>
    <xdr:to>
      <xdr:col>25</xdr:col>
      <xdr:colOff>38100</xdr:colOff>
      <xdr:row>14</xdr:row>
      <xdr:rowOff>161926</xdr:rowOff>
    </xdr:to>
    <xdr:sp macro="" textlink="">
      <xdr:nvSpPr>
        <xdr:cNvPr id="14" name="TextBox 13">
          <a:extLst>
            <a:ext uri="{FF2B5EF4-FFF2-40B4-BE49-F238E27FC236}">
              <a16:creationId xmlns:a16="http://schemas.microsoft.com/office/drawing/2014/main" id="{622FDFC5-13D0-4D6F-9456-4BEB01588286}"/>
            </a:ext>
          </a:extLst>
        </xdr:cNvPr>
        <xdr:cNvSpPr txBox="1"/>
      </xdr:nvSpPr>
      <xdr:spPr>
        <a:xfrm>
          <a:off x="13744573" y="2095500"/>
          <a:ext cx="1533527" cy="733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i="0" u="none" strike="noStrike" kern="1200" cap="all" spc="120" normalizeH="0" baseline="0">
              <a:solidFill>
                <a:sysClr val="windowText" lastClr="000000"/>
              </a:solidFill>
              <a:latin typeface="+mn-lt"/>
              <a:ea typeface="+mn-ea"/>
              <a:cs typeface="+mn-cs"/>
            </a:rPr>
            <a:t>Average of sales</a:t>
          </a:r>
        </a:p>
        <a:p>
          <a:pPr algn="ctr"/>
          <a:endParaRPr lang="en-US" sz="1600" b="1" i="0" u="none" strike="noStrike" kern="1200" cap="all" spc="120" normalizeH="0" baseline="0">
            <a:solidFill>
              <a:sysClr val="windowText" lastClr="000000"/>
            </a:solidFill>
            <a:latin typeface="+mn-lt"/>
            <a:ea typeface="+mn-ea"/>
            <a:cs typeface="+mn-cs"/>
          </a:endParaRPr>
        </a:p>
      </xdr:txBody>
    </xdr:sp>
    <xdr:clientData/>
  </xdr:twoCellAnchor>
  <xdr:twoCellAnchor>
    <xdr:from>
      <xdr:col>22</xdr:col>
      <xdr:colOff>114299</xdr:colOff>
      <xdr:row>19</xdr:row>
      <xdr:rowOff>76200</xdr:rowOff>
    </xdr:from>
    <xdr:to>
      <xdr:col>25</xdr:col>
      <xdr:colOff>238125</xdr:colOff>
      <xdr:row>23</xdr:row>
      <xdr:rowOff>47626</xdr:rowOff>
    </xdr:to>
    <xdr:sp macro="" textlink="">
      <xdr:nvSpPr>
        <xdr:cNvPr id="13" name="TextBox 12">
          <a:extLst>
            <a:ext uri="{FF2B5EF4-FFF2-40B4-BE49-F238E27FC236}">
              <a16:creationId xmlns:a16="http://schemas.microsoft.com/office/drawing/2014/main" id="{DE3CACC4-FF0F-49EF-8E09-D0747218050A}"/>
            </a:ext>
          </a:extLst>
        </xdr:cNvPr>
        <xdr:cNvSpPr txBox="1"/>
      </xdr:nvSpPr>
      <xdr:spPr>
        <a:xfrm>
          <a:off x="13525499" y="3695700"/>
          <a:ext cx="1952626" cy="733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i="0" u="none" strike="noStrike" kern="1200" cap="all" spc="120" normalizeH="0" baseline="0">
              <a:solidFill>
                <a:sysClr val="windowText" lastClr="000000"/>
              </a:solidFill>
              <a:latin typeface="+mn-lt"/>
              <a:ea typeface="+mn-ea"/>
              <a:cs typeface="+mn-cs"/>
            </a:rPr>
            <a:t>count of sales</a:t>
          </a:r>
        </a:p>
        <a:p>
          <a:pPr algn="ctr"/>
          <a:endParaRPr lang="en-US" sz="1600" b="1" i="0" u="none" strike="noStrike" kern="1200" cap="all" spc="120" normalizeH="0" baseline="0">
            <a:solidFill>
              <a:sysClr val="windowText" lastClr="000000"/>
            </a:solidFill>
            <a:latin typeface="+mn-lt"/>
            <a:ea typeface="+mn-ea"/>
            <a:cs typeface="+mn-cs"/>
          </a:endParaRPr>
        </a:p>
      </xdr:txBody>
    </xdr:sp>
    <xdr:clientData/>
  </xdr:twoCellAnchor>
  <xdr:twoCellAnchor>
    <xdr:from>
      <xdr:col>22</xdr:col>
      <xdr:colOff>219075</xdr:colOff>
      <xdr:row>14</xdr:row>
      <xdr:rowOff>38100</xdr:rowOff>
    </xdr:from>
    <xdr:to>
      <xdr:col>25</xdr:col>
      <xdr:colOff>0</xdr:colOff>
      <xdr:row>17</xdr:row>
      <xdr:rowOff>19050</xdr:rowOff>
    </xdr:to>
    <xdr:sp macro="" textlink="Pivots!G6">
      <xdr:nvSpPr>
        <xdr:cNvPr id="30" name="TextBox 29">
          <a:extLst>
            <a:ext uri="{FF2B5EF4-FFF2-40B4-BE49-F238E27FC236}">
              <a16:creationId xmlns:a16="http://schemas.microsoft.com/office/drawing/2014/main" id="{817DD9C9-3BB2-439A-B260-4ED0CF143E8D}"/>
            </a:ext>
          </a:extLst>
        </xdr:cNvPr>
        <xdr:cNvSpPr txBox="1"/>
      </xdr:nvSpPr>
      <xdr:spPr>
        <a:xfrm>
          <a:off x="13630275" y="2705100"/>
          <a:ext cx="1609725"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AF896801-1AD1-4DAB-86B8-81EDA906030A}" type="TxLink">
            <a:rPr lang="en-US" sz="2000" b="1" i="0" u="none" strike="noStrike">
              <a:solidFill>
                <a:srgbClr val="000000"/>
              </a:solidFill>
              <a:latin typeface="OCRB" panose="020B0609020202020204" pitchFamily="49" charset="0"/>
              <a:ea typeface="Calibri"/>
              <a:cs typeface="Calibri"/>
            </a:rPr>
            <a:pPr marL="0" marR="0" lvl="0" indent="0" algn="ctr" defTabSz="914400" eaLnBrk="1" fontAlgn="auto" latinLnBrk="0" hangingPunct="1">
              <a:lnSpc>
                <a:spcPct val="100000"/>
              </a:lnSpc>
              <a:spcBef>
                <a:spcPts val="0"/>
              </a:spcBef>
              <a:spcAft>
                <a:spcPts val="0"/>
              </a:spcAft>
              <a:buClrTx/>
              <a:buSzTx/>
              <a:buFontTx/>
              <a:buNone/>
              <a:tabLst/>
              <a:defRPr/>
            </a:pPr>
            <a:t> $229.86 </a:t>
          </a:fld>
          <a:endParaRPr lang="en-US" sz="2000" b="1">
            <a:solidFill>
              <a:sysClr val="windowText" lastClr="000000"/>
            </a:solidFill>
            <a:latin typeface="OCRB" panose="020B0609020202020204" pitchFamily="49" charset="0"/>
          </a:endParaRPr>
        </a:p>
      </xdr:txBody>
    </xdr:sp>
    <xdr:clientData/>
  </xdr:twoCellAnchor>
  <xdr:twoCellAnchor>
    <xdr:from>
      <xdr:col>23</xdr:col>
      <xdr:colOff>381000</xdr:colOff>
      <xdr:row>21</xdr:row>
      <xdr:rowOff>133350</xdr:rowOff>
    </xdr:from>
    <xdr:to>
      <xdr:col>25</xdr:col>
      <xdr:colOff>228600</xdr:colOff>
      <xdr:row>25</xdr:row>
      <xdr:rowOff>95250</xdr:rowOff>
    </xdr:to>
    <xdr:sp macro="" textlink="Pivots!G11">
      <xdr:nvSpPr>
        <xdr:cNvPr id="31" name="TextBox 30">
          <a:extLst>
            <a:ext uri="{FF2B5EF4-FFF2-40B4-BE49-F238E27FC236}">
              <a16:creationId xmlns:a16="http://schemas.microsoft.com/office/drawing/2014/main" id="{999AD80F-C0DF-4870-BDEF-686A6FF0856B}"/>
            </a:ext>
          </a:extLst>
        </xdr:cNvPr>
        <xdr:cNvSpPr txBox="1"/>
      </xdr:nvSpPr>
      <xdr:spPr>
        <a:xfrm>
          <a:off x="14401800" y="4133850"/>
          <a:ext cx="1066800"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7B4F0E05-66DA-403A-94EE-FC5C95C02E49}" type="TxLink">
            <a:rPr lang="en-US" sz="2500" b="1" i="0" u="none" strike="noStrike">
              <a:solidFill>
                <a:sysClr val="windowText" lastClr="000000"/>
              </a:solidFill>
              <a:latin typeface="OCRB" panose="020B0609020202020204" pitchFamily="49" charset="0"/>
              <a:cs typeface="Calibri"/>
            </a:rPr>
            <a:pPr marL="0" marR="0" lvl="0" indent="0" algn="ctr" defTabSz="914400" eaLnBrk="1" fontAlgn="auto" latinLnBrk="0" hangingPunct="1">
              <a:lnSpc>
                <a:spcPct val="100000"/>
              </a:lnSpc>
              <a:spcBef>
                <a:spcPts val="0"/>
              </a:spcBef>
              <a:spcAft>
                <a:spcPts val="0"/>
              </a:spcAft>
              <a:buClrTx/>
              <a:buSzTx/>
              <a:buFontTx/>
              <a:buNone/>
              <a:tabLst/>
              <a:defRPr/>
            </a:pPr>
            <a:t>9994</a:t>
          </a:fld>
          <a:endParaRPr lang="en-US" sz="2500" b="1">
            <a:solidFill>
              <a:sysClr val="windowText" lastClr="000000"/>
            </a:solidFill>
            <a:latin typeface="OCRB" panose="020B0609020202020204" pitchFamily="49" charset="0"/>
          </a:endParaRPr>
        </a:p>
      </xdr:txBody>
    </xdr:sp>
    <xdr:clientData/>
  </xdr:twoCellAnchor>
  <xdr:twoCellAnchor>
    <xdr:from>
      <xdr:col>4</xdr:col>
      <xdr:colOff>238126</xdr:colOff>
      <xdr:row>0</xdr:row>
      <xdr:rowOff>114300</xdr:rowOff>
    </xdr:from>
    <xdr:to>
      <xdr:col>11</xdr:col>
      <xdr:colOff>28576</xdr:colOff>
      <xdr:row>15</xdr:row>
      <xdr:rowOff>123825</xdr:rowOff>
    </xdr:to>
    <xdr:graphicFrame macro="">
      <xdr:nvGraphicFramePr>
        <xdr:cNvPr id="32" name="Chart 31">
          <a:extLst>
            <a:ext uri="{FF2B5EF4-FFF2-40B4-BE49-F238E27FC236}">
              <a16:creationId xmlns:a16="http://schemas.microsoft.com/office/drawing/2014/main" id="{E0E2A0F8-139B-4B23-8DEC-F0EB685CE2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26</xdr:col>
      <xdr:colOff>9524</xdr:colOff>
      <xdr:row>22</xdr:row>
      <xdr:rowOff>28575</xdr:rowOff>
    </xdr:from>
    <xdr:to>
      <xdr:col>31</xdr:col>
      <xdr:colOff>609599</xdr:colOff>
      <xdr:row>30</xdr:row>
      <xdr:rowOff>95250</xdr:rowOff>
    </xdr:to>
    <mc:AlternateContent xmlns:mc="http://schemas.openxmlformats.org/markup-compatibility/2006" xmlns:a14="http://schemas.microsoft.com/office/drawing/2010/main">
      <mc:Choice Requires="a14">
        <xdr:graphicFrame macro="">
          <xdr:nvGraphicFramePr>
            <xdr:cNvPr id="41" name="Sub-Category 2">
              <a:extLst>
                <a:ext uri="{FF2B5EF4-FFF2-40B4-BE49-F238E27FC236}">
                  <a16:creationId xmlns:a16="http://schemas.microsoft.com/office/drawing/2014/main" id="{264258AE-1885-4243-A288-6E43D837C00F}"/>
                </a:ext>
              </a:extLst>
            </xdr:cNvPr>
            <xdr:cNvGraphicFramePr/>
          </xdr:nvGraphicFramePr>
          <xdr:xfrm>
            <a:off x="0" y="0"/>
            <a:ext cx="0" cy="0"/>
          </xdr:xfrm>
          <a:graphic>
            <a:graphicData uri="http://schemas.microsoft.com/office/drawing/2010/slicer">
              <sle:slicer xmlns:sle="http://schemas.microsoft.com/office/drawing/2010/slicer" name="Sub-Category 2"/>
            </a:graphicData>
          </a:graphic>
        </xdr:graphicFrame>
      </mc:Choice>
      <mc:Fallback xmlns="">
        <xdr:sp macro="" textlink="">
          <xdr:nvSpPr>
            <xdr:cNvPr id="0" name=""/>
            <xdr:cNvSpPr>
              <a:spLocks noTextEdit="1"/>
            </xdr:cNvSpPr>
          </xdr:nvSpPr>
          <xdr:spPr>
            <a:xfrm>
              <a:off x="15859124" y="4219575"/>
              <a:ext cx="3648075"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9524</xdr:colOff>
      <xdr:row>15</xdr:row>
      <xdr:rowOff>133350</xdr:rowOff>
    </xdr:from>
    <xdr:to>
      <xdr:col>32</xdr:col>
      <xdr:colOff>0</xdr:colOff>
      <xdr:row>21</xdr:row>
      <xdr:rowOff>142875</xdr:rowOff>
    </xdr:to>
    <mc:AlternateContent xmlns:mc="http://schemas.openxmlformats.org/markup-compatibility/2006" xmlns:a14="http://schemas.microsoft.com/office/drawing/2010/main">
      <mc:Choice Requires="a14">
        <xdr:graphicFrame macro="">
          <xdr:nvGraphicFramePr>
            <xdr:cNvPr id="42" name="Category 2">
              <a:extLst>
                <a:ext uri="{FF2B5EF4-FFF2-40B4-BE49-F238E27FC236}">
                  <a16:creationId xmlns:a16="http://schemas.microsoft.com/office/drawing/2014/main" id="{946BBC7A-59D8-42F1-AB0D-669683263B3B}"/>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15859124" y="2990850"/>
              <a:ext cx="3648076" cy="11525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47624</xdr:colOff>
      <xdr:row>1</xdr:row>
      <xdr:rowOff>0</xdr:rowOff>
    </xdr:from>
    <xdr:to>
      <xdr:col>38</xdr:col>
      <xdr:colOff>590549</xdr:colOff>
      <xdr:row>30</xdr:row>
      <xdr:rowOff>104775</xdr:rowOff>
    </xdr:to>
    <mc:AlternateContent xmlns:mc="http://schemas.openxmlformats.org/markup-compatibility/2006" xmlns:a14="http://schemas.microsoft.com/office/drawing/2010/main">
      <mc:Choice Requires="a14">
        <xdr:graphicFrame macro="">
          <xdr:nvGraphicFramePr>
            <xdr:cNvPr id="43" name="State 2">
              <a:extLst>
                <a:ext uri="{FF2B5EF4-FFF2-40B4-BE49-F238E27FC236}">
                  <a16:creationId xmlns:a16="http://schemas.microsoft.com/office/drawing/2014/main" id="{DB97DC70-21AB-4B54-AFB9-3521EE3A81D4}"/>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mlns="">
        <xdr:sp macro="" textlink="">
          <xdr:nvSpPr>
            <xdr:cNvPr id="0" name=""/>
            <xdr:cNvSpPr>
              <a:spLocks noTextEdit="1"/>
            </xdr:cNvSpPr>
          </xdr:nvSpPr>
          <xdr:spPr>
            <a:xfrm>
              <a:off x="19554824" y="190500"/>
              <a:ext cx="4200525" cy="6343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0</xdr:colOff>
      <xdr:row>9</xdr:row>
      <xdr:rowOff>38100</xdr:rowOff>
    </xdr:from>
    <xdr:to>
      <xdr:col>31</xdr:col>
      <xdr:colOff>590550</xdr:colOff>
      <xdr:row>15</xdr:row>
      <xdr:rowOff>66675</xdr:rowOff>
    </xdr:to>
    <mc:AlternateContent xmlns:mc="http://schemas.openxmlformats.org/markup-compatibility/2006" xmlns:a14="http://schemas.microsoft.com/office/drawing/2010/main">
      <mc:Choice Requires="a14">
        <xdr:graphicFrame macro="">
          <xdr:nvGraphicFramePr>
            <xdr:cNvPr id="44" name="Segment 2">
              <a:extLst>
                <a:ext uri="{FF2B5EF4-FFF2-40B4-BE49-F238E27FC236}">
                  <a16:creationId xmlns:a16="http://schemas.microsoft.com/office/drawing/2014/main" id="{CFA16303-16A4-4E09-9FD1-A403C61AC93E}"/>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15849600" y="1752600"/>
              <a:ext cx="3638550" cy="1171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1</xdr:colOff>
      <xdr:row>1</xdr:row>
      <xdr:rowOff>0</xdr:rowOff>
    </xdr:from>
    <xdr:to>
      <xdr:col>28</xdr:col>
      <xdr:colOff>495300</xdr:colOff>
      <xdr:row>8</xdr:row>
      <xdr:rowOff>142875</xdr:rowOff>
    </xdr:to>
    <mc:AlternateContent xmlns:mc="http://schemas.openxmlformats.org/markup-compatibility/2006" xmlns:a14="http://schemas.microsoft.com/office/drawing/2010/main">
      <mc:Choice Requires="a14">
        <xdr:graphicFrame macro="">
          <xdr:nvGraphicFramePr>
            <xdr:cNvPr id="45" name="Region 2">
              <a:extLst>
                <a:ext uri="{FF2B5EF4-FFF2-40B4-BE49-F238E27FC236}">
                  <a16:creationId xmlns:a16="http://schemas.microsoft.com/office/drawing/2014/main" id="{238F8D21-1447-4578-B6FA-39CD3F58438C}"/>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5849601" y="190500"/>
              <a:ext cx="1714499" cy="1476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590550</xdr:colOff>
      <xdr:row>1</xdr:row>
      <xdr:rowOff>1</xdr:rowOff>
    </xdr:from>
    <xdr:to>
      <xdr:col>31</xdr:col>
      <xdr:colOff>590550</xdr:colOff>
      <xdr:row>8</xdr:row>
      <xdr:rowOff>152401</xdr:rowOff>
    </xdr:to>
    <mc:AlternateContent xmlns:mc="http://schemas.openxmlformats.org/markup-compatibility/2006" xmlns:a14="http://schemas.microsoft.com/office/drawing/2010/main">
      <mc:Choice Requires="a14">
        <xdr:graphicFrame macro="">
          <xdr:nvGraphicFramePr>
            <xdr:cNvPr id="46" name="Ship Mode 2">
              <a:extLst>
                <a:ext uri="{FF2B5EF4-FFF2-40B4-BE49-F238E27FC236}">
                  <a16:creationId xmlns:a16="http://schemas.microsoft.com/office/drawing/2014/main" id="{7B791129-3722-4ABA-8789-35F7658992C8}"/>
                </a:ext>
              </a:extLst>
            </xdr:cNvPr>
            <xdr:cNvGraphicFramePr/>
          </xdr:nvGraphicFramePr>
          <xdr:xfrm>
            <a:off x="0" y="0"/>
            <a:ext cx="0" cy="0"/>
          </xdr:xfrm>
          <a:graphic>
            <a:graphicData uri="http://schemas.microsoft.com/office/drawing/2010/slicer">
              <sle:slicer xmlns:sle="http://schemas.microsoft.com/office/drawing/2010/slicer" name="Ship Mode 2"/>
            </a:graphicData>
          </a:graphic>
        </xdr:graphicFrame>
      </mc:Choice>
      <mc:Fallback xmlns="">
        <xdr:sp macro="" textlink="">
          <xdr:nvSpPr>
            <xdr:cNvPr id="0" name=""/>
            <xdr:cNvSpPr>
              <a:spLocks noTextEdit="1"/>
            </xdr:cNvSpPr>
          </xdr:nvSpPr>
          <xdr:spPr>
            <a:xfrm>
              <a:off x="17659350" y="190501"/>
              <a:ext cx="1828800" cy="1485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257175</xdr:colOff>
      <xdr:row>4</xdr:row>
      <xdr:rowOff>123825</xdr:rowOff>
    </xdr:from>
    <xdr:to>
      <xdr:col>4</xdr:col>
      <xdr:colOff>123824</xdr:colOff>
      <xdr:row>8</xdr:row>
      <xdr:rowOff>104775</xdr:rowOff>
    </xdr:to>
    <xdr:sp macro="" textlink="">
      <xdr:nvSpPr>
        <xdr:cNvPr id="47" name="Rectangle: Rounded Corners 46">
          <a:extLst>
            <a:ext uri="{FF2B5EF4-FFF2-40B4-BE49-F238E27FC236}">
              <a16:creationId xmlns:a16="http://schemas.microsoft.com/office/drawing/2014/main" id="{93EB63D0-9DD5-4655-A944-67B81509F9B0}"/>
            </a:ext>
          </a:extLst>
        </xdr:cNvPr>
        <xdr:cNvSpPr/>
      </xdr:nvSpPr>
      <xdr:spPr>
        <a:xfrm>
          <a:off x="257175" y="885825"/>
          <a:ext cx="2305049" cy="742950"/>
        </a:xfrm>
        <a:prstGeom prst="roundRect">
          <a:avLst/>
        </a:prstGeom>
        <a:ln>
          <a:solidFill>
            <a:schemeClr val="accent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247649</xdr:colOff>
      <xdr:row>4</xdr:row>
      <xdr:rowOff>161925</xdr:rowOff>
    </xdr:from>
    <xdr:to>
      <xdr:col>4</xdr:col>
      <xdr:colOff>104774</xdr:colOff>
      <xdr:row>8</xdr:row>
      <xdr:rowOff>57150</xdr:rowOff>
    </xdr:to>
    <xdr:sp macro="" textlink="">
      <xdr:nvSpPr>
        <xdr:cNvPr id="48" name="TextBox 47">
          <a:extLst>
            <a:ext uri="{FF2B5EF4-FFF2-40B4-BE49-F238E27FC236}">
              <a16:creationId xmlns:a16="http://schemas.microsoft.com/office/drawing/2014/main" id="{FE723673-490D-4180-82D2-E4530355A98D}"/>
            </a:ext>
          </a:extLst>
        </xdr:cNvPr>
        <xdr:cNvSpPr txBox="1"/>
      </xdr:nvSpPr>
      <xdr:spPr>
        <a:xfrm>
          <a:off x="247649" y="923925"/>
          <a:ext cx="2295525" cy="657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500" b="1">
              <a:latin typeface="OCRB" panose="020B0609020202020204" pitchFamily="49" charset="0"/>
            </a:rPr>
            <a:t>Super Store</a:t>
          </a:r>
        </a:p>
      </xdr:txBody>
    </xdr:sp>
    <xdr:clientData/>
  </xdr:twoCellAnchor>
  <xdr:twoCellAnchor>
    <xdr:from>
      <xdr:col>0</xdr:col>
      <xdr:colOff>76200</xdr:colOff>
      <xdr:row>12</xdr:row>
      <xdr:rowOff>76200</xdr:rowOff>
    </xdr:from>
    <xdr:to>
      <xdr:col>4</xdr:col>
      <xdr:colOff>238125</xdr:colOff>
      <xdr:row>15</xdr:row>
      <xdr:rowOff>95250</xdr:rowOff>
    </xdr:to>
    <xdr:grpSp>
      <xdr:nvGrpSpPr>
        <xdr:cNvPr id="53" name="Group 52">
          <a:extLst>
            <a:ext uri="{FF2B5EF4-FFF2-40B4-BE49-F238E27FC236}">
              <a16:creationId xmlns:a16="http://schemas.microsoft.com/office/drawing/2014/main" id="{28A596BC-CD9D-ED1F-92D1-66E77B0FA387}"/>
            </a:ext>
          </a:extLst>
        </xdr:cNvPr>
        <xdr:cNvGrpSpPr/>
      </xdr:nvGrpSpPr>
      <xdr:grpSpPr>
        <a:xfrm>
          <a:off x="76200" y="2362200"/>
          <a:ext cx="2600325" cy="590550"/>
          <a:chOff x="19050" y="1047750"/>
          <a:chExt cx="2600325" cy="590550"/>
        </a:xfrm>
      </xdr:grpSpPr>
      <xdr:sp macro="" textlink="">
        <xdr:nvSpPr>
          <xdr:cNvPr id="49" name="TextBox 48">
            <a:hlinkClick xmlns:r="http://schemas.openxmlformats.org/officeDocument/2006/relationships" r:id="rId5"/>
            <a:extLst>
              <a:ext uri="{FF2B5EF4-FFF2-40B4-BE49-F238E27FC236}">
                <a16:creationId xmlns:a16="http://schemas.microsoft.com/office/drawing/2014/main" id="{32348B3D-1842-0533-DC07-CC891B2D232A}"/>
              </a:ext>
            </a:extLst>
          </xdr:cNvPr>
          <xdr:cNvSpPr txBox="1"/>
        </xdr:nvSpPr>
        <xdr:spPr>
          <a:xfrm>
            <a:off x="885825" y="1047750"/>
            <a:ext cx="866775" cy="59055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a:solidFill>
                  <a:sysClr val="windowText" lastClr="000000"/>
                </a:solidFill>
                <a:latin typeface="OCRB" panose="020B0609020202020204" pitchFamily="49" charset="0"/>
              </a:rPr>
              <a:t>Sales</a:t>
            </a:r>
          </a:p>
          <a:p>
            <a:pPr algn="ctr"/>
            <a:r>
              <a:rPr lang="en-US" sz="900" b="1">
                <a:solidFill>
                  <a:sysClr val="windowText" lastClr="000000"/>
                </a:solidFill>
                <a:latin typeface="OCRB" panose="020B0609020202020204" pitchFamily="49" charset="0"/>
              </a:rPr>
              <a:t> Dashboard</a:t>
            </a:r>
          </a:p>
        </xdr:txBody>
      </xdr:sp>
      <xdr:sp macro="" textlink="">
        <xdr:nvSpPr>
          <xdr:cNvPr id="50" name="TextBox 49">
            <a:hlinkClick xmlns:r="http://schemas.openxmlformats.org/officeDocument/2006/relationships" r:id="rId6"/>
            <a:extLst>
              <a:ext uri="{FF2B5EF4-FFF2-40B4-BE49-F238E27FC236}">
                <a16:creationId xmlns:a16="http://schemas.microsoft.com/office/drawing/2014/main" id="{B15B24FA-5694-4F28-B6F3-FA4583E271F5}"/>
              </a:ext>
            </a:extLst>
          </xdr:cNvPr>
          <xdr:cNvSpPr txBox="1"/>
        </xdr:nvSpPr>
        <xdr:spPr>
          <a:xfrm>
            <a:off x="19050" y="1047750"/>
            <a:ext cx="866775" cy="59055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a:latin typeface="OCRB" panose="020B0609020202020204" pitchFamily="49" charset="0"/>
              </a:rPr>
              <a:t>Main</a:t>
            </a:r>
          </a:p>
          <a:p>
            <a:pPr algn="ctr"/>
            <a:r>
              <a:rPr lang="en-US" sz="900" b="1" baseline="0">
                <a:latin typeface="OCRB" panose="020B0609020202020204" pitchFamily="49" charset="0"/>
              </a:rPr>
              <a:t> Dashboard</a:t>
            </a:r>
            <a:endParaRPr lang="en-US" sz="900" b="1">
              <a:latin typeface="OCRB" panose="020B0609020202020204" pitchFamily="49" charset="0"/>
            </a:endParaRPr>
          </a:p>
        </xdr:txBody>
      </xdr:sp>
      <xdr:sp macro="" textlink="">
        <xdr:nvSpPr>
          <xdr:cNvPr id="51" name="TextBox 50">
            <a:hlinkClick xmlns:r="http://schemas.openxmlformats.org/officeDocument/2006/relationships" r:id="rId7"/>
            <a:extLst>
              <a:ext uri="{FF2B5EF4-FFF2-40B4-BE49-F238E27FC236}">
                <a16:creationId xmlns:a16="http://schemas.microsoft.com/office/drawing/2014/main" id="{46187EDF-C2D2-4190-8701-CBB5295F9FDC}"/>
              </a:ext>
            </a:extLst>
          </xdr:cNvPr>
          <xdr:cNvSpPr txBox="1"/>
        </xdr:nvSpPr>
        <xdr:spPr>
          <a:xfrm>
            <a:off x="1752600" y="1047750"/>
            <a:ext cx="866775" cy="590550"/>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a:latin typeface="OCRB" panose="020B0609020202020204" pitchFamily="49" charset="0"/>
              </a:rPr>
              <a:t>Profit</a:t>
            </a:r>
          </a:p>
          <a:p>
            <a:pPr algn="ctr"/>
            <a:r>
              <a:rPr lang="en-US" sz="900" b="1">
                <a:latin typeface="OCRB" panose="020B0609020202020204" pitchFamily="49" charset="0"/>
              </a:rPr>
              <a:t> Dashboard</a:t>
            </a:r>
          </a:p>
        </xdr:txBody>
      </xdr:sp>
    </xdr:grpSp>
    <xdr:clientData/>
  </xdr:twoCellAnchor>
  <xdr:twoCellAnchor>
    <xdr:from>
      <xdr:col>22</xdr:col>
      <xdr:colOff>133351</xdr:colOff>
      <xdr:row>21</xdr:row>
      <xdr:rowOff>161925</xdr:rowOff>
    </xdr:from>
    <xdr:to>
      <xdr:col>23</xdr:col>
      <xdr:colOff>342901</xdr:colOff>
      <xdr:row>25</xdr:row>
      <xdr:rowOff>180974</xdr:rowOff>
    </xdr:to>
    <xdr:graphicFrame macro="">
      <xdr:nvGraphicFramePr>
        <xdr:cNvPr id="9" name="Chart 8">
          <a:extLst>
            <a:ext uri="{FF2B5EF4-FFF2-40B4-BE49-F238E27FC236}">
              <a16:creationId xmlns:a16="http://schemas.microsoft.com/office/drawing/2014/main" id="{C1312C94-63B1-43F5-AC52-77D5630B73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161925</xdr:colOff>
      <xdr:row>27</xdr:row>
      <xdr:rowOff>133350</xdr:rowOff>
    </xdr:from>
    <xdr:to>
      <xdr:col>25</xdr:col>
      <xdr:colOff>285751</xdr:colOff>
      <xdr:row>31</xdr:row>
      <xdr:rowOff>104776</xdr:rowOff>
    </xdr:to>
    <xdr:sp macro="" textlink="">
      <xdr:nvSpPr>
        <xdr:cNvPr id="12" name="TextBox 11">
          <a:extLst>
            <a:ext uri="{FF2B5EF4-FFF2-40B4-BE49-F238E27FC236}">
              <a16:creationId xmlns:a16="http://schemas.microsoft.com/office/drawing/2014/main" id="{A0A7F203-F2F0-4800-8CE2-35A812F0EE7A}"/>
            </a:ext>
          </a:extLst>
        </xdr:cNvPr>
        <xdr:cNvSpPr txBox="1"/>
      </xdr:nvSpPr>
      <xdr:spPr>
        <a:xfrm>
          <a:off x="13573125" y="5276850"/>
          <a:ext cx="1952626" cy="733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i="0" u="none" strike="noStrike" kern="1200" cap="all" spc="120" normalizeH="0" baseline="0">
              <a:solidFill>
                <a:sysClr val="windowText" lastClr="000000"/>
              </a:solidFill>
              <a:latin typeface="+mn-lt"/>
              <a:ea typeface="+mn-ea"/>
              <a:cs typeface="+mn-cs"/>
            </a:rPr>
            <a:t>SUm of Sales</a:t>
          </a:r>
        </a:p>
        <a:p>
          <a:pPr algn="ctr"/>
          <a:endParaRPr lang="en-US" sz="1600" b="1" i="0" u="none" strike="noStrike" kern="1200" cap="all" spc="120" normalizeH="0" baseline="0">
            <a:solidFill>
              <a:sysClr val="windowText" lastClr="000000"/>
            </a:solidFill>
            <a:latin typeface="+mn-lt"/>
            <a:ea typeface="+mn-ea"/>
            <a:cs typeface="+mn-cs"/>
          </a:endParaRPr>
        </a:p>
      </xdr:txBody>
    </xdr:sp>
    <xdr:clientData/>
  </xdr:twoCellAnchor>
  <xdr:twoCellAnchor>
    <xdr:from>
      <xdr:col>23</xdr:col>
      <xdr:colOff>123825</xdr:colOff>
      <xdr:row>30</xdr:row>
      <xdr:rowOff>152400</xdr:rowOff>
    </xdr:from>
    <xdr:to>
      <xdr:col>25</xdr:col>
      <xdr:colOff>428625</xdr:colOff>
      <xdr:row>34</xdr:row>
      <xdr:rowOff>114300</xdr:rowOff>
    </xdr:to>
    <xdr:sp macro="" textlink="Pivots!G49">
      <xdr:nvSpPr>
        <xdr:cNvPr id="21" name="TextBox 20">
          <a:extLst>
            <a:ext uri="{FF2B5EF4-FFF2-40B4-BE49-F238E27FC236}">
              <a16:creationId xmlns:a16="http://schemas.microsoft.com/office/drawing/2014/main" id="{AB2511C9-23F9-4F01-9ED8-95BB557A9999}"/>
            </a:ext>
          </a:extLst>
        </xdr:cNvPr>
        <xdr:cNvSpPr txBox="1"/>
      </xdr:nvSpPr>
      <xdr:spPr>
        <a:xfrm>
          <a:off x="14144625" y="5867400"/>
          <a:ext cx="1524000"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D8B8CEEC-90D8-4985-ACC6-FA72E314671B}" type="TxLink">
            <a:rPr lang="en-US" sz="1200" b="1" i="0" u="none" strike="noStrike">
              <a:solidFill>
                <a:srgbClr val="000000"/>
              </a:solidFill>
              <a:latin typeface="OCRB" panose="020B0609020202020204" pitchFamily="49" charset="0"/>
              <a:cs typeface="Calibri"/>
            </a:rPr>
            <a:pPr marL="0" marR="0" lvl="0" indent="0" algn="ctr" defTabSz="914400" eaLnBrk="1" fontAlgn="auto" latinLnBrk="0" hangingPunct="1">
              <a:lnSpc>
                <a:spcPct val="100000"/>
              </a:lnSpc>
              <a:spcBef>
                <a:spcPts val="0"/>
              </a:spcBef>
              <a:spcAft>
                <a:spcPts val="0"/>
              </a:spcAft>
              <a:buClrTx/>
              <a:buSzTx/>
              <a:buFontTx/>
              <a:buNone/>
              <a:tabLst/>
              <a:defRPr/>
            </a:pPr>
            <a:t> $2,297,200.86 </a:t>
          </a:fld>
          <a:endParaRPr lang="en-US" sz="1200" b="1">
            <a:solidFill>
              <a:sysClr val="windowText" lastClr="000000"/>
            </a:solidFill>
            <a:latin typeface="OCRB" panose="020B0609020202020204" pitchFamily="49" charset="0"/>
          </a:endParaRPr>
        </a:p>
      </xdr:txBody>
    </xdr:sp>
    <xdr:clientData/>
  </xdr:twoCellAnchor>
  <xdr:twoCellAnchor>
    <xdr:from>
      <xdr:col>21</xdr:col>
      <xdr:colOff>552450</xdr:colOff>
      <xdr:row>30</xdr:row>
      <xdr:rowOff>152400</xdr:rowOff>
    </xdr:from>
    <xdr:to>
      <xdr:col>23</xdr:col>
      <xdr:colOff>209550</xdr:colOff>
      <xdr:row>34</xdr:row>
      <xdr:rowOff>80962</xdr:rowOff>
    </xdr:to>
    <xdr:graphicFrame macro="">
      <xdr:nvGraphicFramePr>
        <xdr:cNvPr id="22" name="Chart 21">
          <a:extLst>
            <a:ext uri="{FF2B5EF4-FFF2-40B4-BE49-F238E27FC236}">
              <a16:creationId xmlns:a16="http://schemas.microsoft.com/office/drawing/2014/main" id="{21003FC0-0052-4E59-B710-032B9F9A91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21</xdr:col>
      <xdr:colOff>590550</xdr:colOff>
      <xdr:row>29</xdr:row>
      <xdr:rowOff>85725</xdr:rowOff>
    </xdr:from>
    <xdr:to>
      <xdr:col>23</xdr:col>
      <xdr:colOff>161925</xdr:colOff>
      <xdr:row>31</xdr:row>
      <xdr:rowOff>57150</xdr:rowOff>
    </xdr:to>
    <xdr:sp macro="" textlink="Pivots!J46">
      <xdr:nvSpPr>
        <xdr:cNvPr id="23" name="TextBox 22">
          <a:extLst>
            <a:ext uri="{FF2B5EF4-FFF2-40B4-BE49-F238E27FC236}">
              <a16:creationId xmlns:a16="http://schemas.microsoft.com/office/drawing/2014/main" id="{26C2BC7F-CC78-8ED4-1A1B-218AC3EF3EE2}"/>
            </a:ext>
          </a:extLst>
        </xdr:cNvPr>
        <xdr:cNvSpPr txBox="1"/>
      </xdr:nvSpPr>
      <xdr:spPr>
        <a:xfrm>
          <a:off x="13392150" y="5610225"/>
          <a:ext cx="79057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C299D1B-25F8-4173-8B95-534A44FBBAE6}" type="TxLink">
            <a:rPr lang="en-US" sz="1000" b="1" i="0" u="none" strike="noStrike">
              <a:solidFill>
                <a:srgbClr val="000000"/>
              </a:solidFill>
              <a:latin typeface="Calibri"/>
              <a:cs typeface="Calibri"/>
            </a:rPr>
            <a:pPr/>
            <a:t>100.00%</a:t>
          </a:fld>
          <a:endParaRPr lang="en-US" sz="1000" b="1"/>
        </a:p>
      </xdr:txBody>
    </xdr:sp>
    <xdr:clientData/>
  </xdr:twoCellAnchor>
  <xdr:twoCellAnchor editAs="oneCell">
    <xdr:from>
      <xdr:col>26</xdr:col>
      <xdr:colOff>0</xdr:colOff>
      <xdr:row>31</xdr:row>
      <xdr:rowOff>0</xdr:rowOff>
    </xdr:from>
    <xdr:to>
      <xdr:col>31</xdr:col>
      <xdr:colOff>590550</xdr:colOff>
      <xdr:row>38</xdr:row>
      <xdr:rowOff>95251</xdr:rowOff>
    </xdr:to>
    <mc:AlternateContent xmlns:mc="http://schemas.openxmlformats.org/markup-compatibility/2006">
      <mc:Choice xmlns:tsle="http://schemas.microsoft.com/office/drawing/2012/timeslicer" Requires="tsle">
        <xdr:graphicFrame macro="">
          <xdr:nvGraphicFramePr>
            <xdr:cNvPr id="4" name="Order Date 2">
              <a:extLst>
                <a:ext uri="{FF2B5EF4-FFF2-40B4-BE49-F238E27FC236}">
                  <a16:creationId xmlns:a16="http://schemas.microsoft.com/office/drawing/2014/main" id="{1E024CD9-543F-4C65-8E6D-924729424933}"/>
                </a:ext>
              </a:extLst>
            </xdr:cNvPr>
            <xdr:cNvGraphicFramePr/>
          </xdr:nvGraphicFramePr>
          <xdr:xfrm>
            <a:off x="0" y="0"/>
            <a:ext cx="0" cy="0"/>
          </xdr:xfrm>
          <a:graphic>
            <a:graphicData uri="http://schemas.microsoft.com/office/drawing/2012/timeslicer">
              <tsle:timeslicer xmlns:tsle="http://schemas.microsoft.com/office/drawing/2012/timeslicer" name="Order Date 2"/>
            </a:graphicData>
          </a:graphic>
        </xdr:graphicFrame>
      </mc:Choice>
      <mc:Fallback>
        <xdr:sp macro="" textlink="">
          <xdr:nvSpPr>
            <xdr:cNvPr id="0" name=""/>
            <xdr:cNvSpPr>
              <a:spLocks noTextEdit="1"/>
            </xdr:cNvSpPr>
          </xdr:nvSpPr>
          <xdr:spPr>
            <a:xfrm>
              <a:off x="15849600" y="5905500"/>
              <a:ext cx="3638550" cy="1428751"/>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14</xdr:col>
      <xdr:colOff>333375</xdr:colOff>
      <xdr:row>17</xdr:row>
      <xdr:rowOff>9524</xdr:rowOff>
    </xdr:from>
    <xdr:to>
      <xdr:col>21</xdr:col>
      <xdr:colOff>476250</xdr:colOff>
      <xdr:row>36</xdr:row>
      <xdr:rowOff>133350</xdr:rowOff>
    </xdr:to>
    <xdr:sp macro="" textlink="">
      <xdr:nvSpPr>
        <xdr:cNvPr id="4" name="Rectangle: Rounded Corners 3">
          <a:extLst>
            <a:ext uri="{FF2B5EF4-FFF2-40B4-BE49-F238E27FC236}">
              <a16:creationId xmlns:a16="http://schemas.microsoft.com/office/drawing/2014/main" id="{87DAA48C-CFBC-207C-18B6-C77C11025E8E}"/>
            </a:ext>
          </a:extLst>
        </xdr:cNvPr>
        <xdr:cNvSpPr/>
      </xdr:nvSpPr>
      <xdr:spPr>
        <a:xfrm>
          <a:off x="8867775" y="3248024"/>
          <a:ext cx="4410075" cy="3943351"/>
        </a:xfrm>
        <a:prstGeom prst="roundRect">
          <a:avLst/>
        </a:prstGeom>
        <a:solidFill>
          <a:sysClr val="window" lastClr="FFFFFF"/>
        </a:solidFill>
        <a:ln>
          <a:solidFill>
            <a:schemeClr val="bg1"/>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161926</xdr:colOff>
      <xdr:row>16</xdr:row>
      <xdr:rowOff>152400</xdr:rowOff>
    </xdr:from>
    <xdr:to>
      <xdr:col>14</xdr:col>
      <xdr:colOff>133350</xdr:colOff>
      <xdr:row>36</xdr:row>
      <xdr:rowOff>104775</xdr:rowOff>
    </xdr:to>
    <xdr:grpSp>
      <xdr:nvGrpSpPr>
        <xdr:cNvPr id="7" name="Group 6">
          <a:extLst>
            <a:ext uri="{FF2B5EF4-FFF2-40B4-BE49-F238E27FC236}">
              <a16:creationId xmlns:a16="http://schemas.microsoft.com/office/drawing/2014/main" id="{E8A88920-5DD9-8810-75F2-2EC8E3E20546}"/>
            </a:ext>
          </a:extLst>
        </xdr:cNvPr>
        <xdr:cNvGrpSpPr/>
      </xdr:nvGrpSpPr>
      <xdr:grpSpPr>
        <a:xfrm>
          <a:off x="161926" y="3200400"/>
          <a:ext cx="8505824" cy="3962400"/>
          <a:chOff x="619126" y="200025"/>
          <a:chExt cx="8505824" cy="3057525"/>
        </a:xfrm>
      </xdr:grpSpPr>
      <xdr:sp macro="" textlink="">
        <xdr:nvSpPr>
          <xdr:cNvPr id="6" name="Rectangle 5">
            <a:extLst>
              <a:ext uri="{FF2B5EF4-FFF2-40B4-BE49-F238E27FC236}">
                <a16:creationId xmlns:a16="http://schemas.microsoft.com/office/drawing/2014/main" id="{01CCC81D-F6F0-BA41-E5D9-4B27A1ECE375}"/>
              </a:ext>
            </a:extLst>
          </xdr:cNvPr>
          <xdr:cNvSpPr/>
        </xdr:nvSpPr>
        <xdr:spPr>
          <a:xfrm>
            <a:off x="628650" y="200025"/>
            <a:ext cx="8496300" cy="3057525"/>
          </a:xfrm>
          <a:prstGeom prst="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2" name="Chart 1">
            <a:extLst>
              <a:ext uri="{FF2B5EF4-FFF2-40B4-BE49-F238E27FC236}">
                <a16:creationId xmlns:a16="http://schemas.microsoft.com/office/drawing/2014/main" id="{109486EF-CB4C-49A3-A57E-69966A44C148}"/>
              </a:ext>
            </a:extLst>
          </xdr:cNvPr>
          <xdr:cNvGraphicFramePr>
            <a:graphicFrameLocks/>
          </xdr:cNvGraphicFramePr>
        </xdr:nvGraphicFramePr>
        <xdr:xfrm>
          <a:off x="619126" y="295275"/>
          <a:ext cx="8486774" cy="2876549"/>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editAs="oneCell">
    <xdr:from>
      <xdr:col>21</xdr:col>
      <xdr:colOff>609599</xdr:colOff>
      <xdr:row>0</xdr:row>
      <xdr:rowOff>0</xdr:rowOff>
    </xdr:from>
    <xdr:to>
      <xdr:col>28</xdr:col>
      <xdr:colOff>47624</xdr:colOff>
      <xdr:row>6</xdr:row>
      <xdr:rowOff>47625</xdr:rowOff>
    </xdr:to>
    <mc:AlternateContent xmlns:mc="http://schemas.openxmlformats.org/markup-compatibility/2006">
      <mc:Choice xmlns:tsle="http://schemas.microsoft.com/office/drawing/2012/timeslicer" Requires="tsle">
        <xdr:graphicFrame macro="">
          <xdr:nvGraphicFramePr>
            <xdr:cNvPr id="15" name="Order Date">
              <a:extLst>
                <a:ext uri="{FF2B5EF4-FFF2-40B4-BE49-F238E27FC236}">
                  <a16:creationId xmlns:a16="http://schemas.microsoft.com/office/drawing/2014/main" id="{4319B94C-F87C-4F7B-A5D6-37E9AF387D73}"/>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13411199" y="0"/>
              <a:ext cx="3705225" cy="1190625"/>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6</xdr:col>
      <xdr:colOff>123825</xdr:colOff>
      <xdr:row>0</xdr:row>
      <xdr:rowOff>57150</xdr:rowOff>
    </xdr:from>
    <xdr:to>
      <xdr:col>21</xdr:col>
      <xdr:colOff>476250</xdr:colOff>
      <xdr:row>16</xdr:row>
      <xdr:rowOff>104774</xdr:rowOff>
    </xdr:to>
    <xdr:grpSp>
      <xdr:nvGrpSpPr>
        <xdr:cNvPr id="9" name="Group 8">
          <a:extLst>
            <a:ext uri="{FF2B5EF4-FFF2-40B4-BE49-F238E27FC236}">
              <a16:creationId xmlns:a16="http://schemas.microsoft.com/office/drawing/2014/main" id="{91E8723C-F315-3779-3DE2-8B41FCD5C748}"/>
            </a:ext>
          </a:extLst>
        </xdr:cNvPr>
        <xdr:cNvGrpSpPr/>
      </xdr:nvGrpSpPr>
      <xdr:grpSpPr>
        <a:xfrm>
          <a:off x="3781425" y="57150"/>
          <a:ext cx="9496425" cy="3095624"/>
          <a:chOff x="9753600" y="180975"/>
          <a:chExt cx="4248150" cy="3173015"/>
        </a:xfrm>
      </xdr:grpSpPr>
      <xdr:sp macro="" textlink="">
        <xdr:nvSpPr>
          <xdr:cNvPr id="11" name="Rectangle: Rounded Corners 10">
            <a:extLst>
              <a:ext uri="{FF2B5EF4-FFF2-40B4-BE49-F238E27FC236}">
                <a16:creationId xmlns:a16="http://schemas.microsoft.com/office/drawing/2014/main" id="{56023726-F384-2836-2F3E-7B9F260F0244}"/>
              </a:ext>
            </a:extLst>
          </xdr:cNvPr>
          <xdr:cNvSpPr/>
        </xdr:nvSpPr>
        <xdr:spPr>
          <a:xfrm>
            <a:off x="9753600" y="180975"/>
            <a:ext cx="4248150" cy="3124200"/>
          </a:xfrm>
          <a:prstGeom prst="round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 name="TextBox 12">
            <a:extLst>
              <a:ext uri="{FF2B5EF4-FFF2-40B4-BE49-F238E27FC236}">
                <a16:creationId xmlns:a16="http://schemas.microsoft.com/office/drawing/2014/main" id="{AC45614A-615D-70B5-695D-E826822F8455}"/>
              </a:ext>
            </a:extLst>
          </xdr:cNvPr>
          <xdr:cNvSpPr txBox="1"/>
        </xdr:nvSpPr>
        <xdr:spPr>
          <a:xfrm>
            <a:off x="10544175" y="333376"/>
            <a:ext cx="2800350" cy="381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i="0" u="none" strike="noStrike" kern="1200" cap="all" spc="120" normalizeH="0" baseline="0">
                <a:solidFill>
                  <a:sysClr val="windowText" lastClr="000000"/>
                </a:solidFill>
                <a:latin typeface="+mn-lt"/>
                <a:ea typeface="+mn-ea"/>
                <a:cs typeface="+mn-cs"/>
              </a:rPr>
              <a:t>Sales Growth (%)</a:t>
            </a:r>
          </a:p>
          <a:p>
            <a:pPr algn="ctr"/>
            <a:endParaRPr lang="en-US" sz="1600" b="1" i="0" u="none" strike="noStrike" kern="1200" cap="all" spc="120" normalizeH="0" baseline="0">
              <a:solidFill>
                <a:sysClr val="windowText" lastClr="000000"/>
              </a:solidFill>
              <a:latin typeface="+mn-lt"/>
              <a:ea typeface="+mn-ea"/>
              <a:cs typeface="+mn-cs"/>
            </a:endParaRPr>
          </a:p>
        </xdr:txBody>
      </xdr:sp>
      <xdr:graphicFrame macro="">
        <xdr:nvGraphicFramePr>
          <xdr:cNvPr id="20" name="Chart 19">
            <a:extLst>
              <a:ext uri="{FF2B5EF4-FFF2-40B4-BE49-F238E27FC236}">
                <a16:creationId xmlns:a16="http://schemas.microsoft.com/office/drawing/2014/main" id="{5E5AEAD9-A971-4D4C-B369-811E3C27A277}"/>
              </a:ext>
            </a:extLst>
          </xdr:cNvPr>
          <xdr:cNvGraphicFramePr>
            <a:graphicFrameLocks/>
          </xdr:cNvGraphicFramePr>
        </xdr:nvGraphicFramePr>
        <xdr:xfrm>
          <a:off x="9782175" y="733424"/>
          <a:ext cx="4029075" cy="2620566"/>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15</xdr:col>
      <xdr:colOff>476185</xdr:colOff>
      <xdr:row>16</xdr:row>
      <xdr:rowOff>180976</xdr:rowOff>
    </xdr:from>
    <xdr:to>
      <xdr:col>20</xdr:col>
      <xdr:colOff>405532</xdr:colOff>
      <xdr:row>18</xdr:row>
      <xdr:rowOff>136698</xdr:rowOff>
    </xdr:to>
    <xdr:sp macro="" textlink="">
      <xdr:nvSpPr>
        <xdr:cNvPr id="18" name="TextBox 17">
          <a:extLst>
            <a:ext uri="{FF2B5EF4-FFF2-40B4-BE49-F238E27FC236}">
              <a16:creationId xmlns:a16="http://schemas.microsoft.com/office/drawing/2014/main" id="{FA012214-82A2-49FE-BACF-B0359ECAECD2}"/>
            </a:ext>
          </a:extLst>
        </xdr:cNvPr>
        <xdr:cNvSpPr txBox="1"/>
      </xdr:nvSpPr>
      <xdr:spPr>
        <a:xfrm>
          <a:off x="9620185" y="3228976"/>
          <a:ext cx="2977347" cy="33672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i="0" u="none" strike="noStrike" kern="1200" cap="all" spc="120" normalizeH="0" baseline="0">
              <a:solidFill>
                <a:sysClr val="windowText" lastClr="000000"/>
              </a:solidFill>
              <a:latin typeface="+mn-lt"/>
              <a:ea typeface="+mn-ea"/>
              <a:cs typeface="+mn-cs"/>
            </a:rPr>
            <a:t>Sales Metrics</a:t>
          </a:r>
        </a:p>
        <a:p>
          <a:pPr algn="ctr"/>
          <a:endParaRPr lang="en-US" sz="1600" b="1" i="0" u="none" strike="noStrike" kern="1200" cap="all" spc="120" normalizeH="0" baseline="0">
            <a:solidFill>
              <a:sysClr val="windowText" lastClr="000000"/>
            </a:solidFill>
            <a:latin typeface="+mn-lt"/>
            <a:ea typeface="+mn-ea"/>
            <a:cs typeface="+mn-cs"/>
          </a:endParaRPr>
        </a:p>
        <a:p>
          <a:pPr algn="ctr"/>
          <a:endParaRPr lang="en-US" sz="1600" b="1" i="0" u="none" strike="noStrike" kern="1200" cap="all" spc="120" normalizeH="0" baseline="0">
            <a:solidFill>
              <a:sysClr val="windowText" lastClr="000000"/>
            </a:solidFill>
            <a:latin typeface="+mn-lt"/>
            <a:ea typeface="+mn-ea"/>
            <a:cs typeface="+mn-cs"/>
          </a:endParaRPr>
        </a:p>
      </xdr:txBody>
    </xdr:sp>
    <xdr:clientData/>
  </xdr:twoCellAnchor>
  <xdr:twoCellAnchor editAs="oneCell">
    <xdr:from>
      <xdr:col>0</xdr:col>
      <xdr:colOff>400050</xdr:colOff>
      <xdr:row>3</xdr:row>
      <xdr:rowOff>171450</xdr:rowOff>
    </xdr:from>
    <xdr:to>
      <xdr:col>2</xdr:col>
      <xdr:colOff>95250</xdr:colOff>
      <xdr:row>8</xdr:row>
      <xdr:rowOff>133350</xdr:rowOff>
    </xdr:to>
    <xdr:pic>
      <xdr:nvPicPr>
        <xdr:cNvPr id="28" name="Graphic 27" descr="Shopping basket with solid fill">
          <a:extLst>
            <a:ext uri="{FF2B5EF4-FFF2-40B4-BE49-F238E27FC236}">
              <a16:creationId xmlns:a16="http://schemas.microsoft.com/office/drawing/2014/main" id="{267C9175-363B-5501-1B10-4D4989692AC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00050" y="742950"/>
          <a:ext cx="914400" cy="914400"/>
        </a:xfrm>
        <a:prstGeom prst="rect">
          <a:avLst/>
        </a:prstGeom>
      </xdr:spPr>
    </xdr:pic>
    <xdr:clientData/>
  </xdr:twoCellAnchor>
  <xdr:twoCellAnchor>
    <xdr:from>
      <xdr:col>2</xdr:col>
      <xdr:colOff>438150</xdr:colOff>
      <xdr:row>4</xdr:row>
      <xdr:rowOff>161925</xdr:rowOff>
    </xdr:from>
    <xdr:to>
      <xdr:col>5</xdr:col>
      <xdr:colOff>390525</xdr:colOff>
      <xdr:row>8</xdr:row>
      <xdr:rowOff>142875</xdr:rowOff>
    </xdr:to>
    <xdr:sp macro="" textlink="">
      <xdr:nvSpPr>
        <xdr:cNvPr id="29" name="Rectangle: Rounded Corners 28">
          <a:extLst>
            <a:ext uri="{FF2B5EF4-FFF2-40B4-BE49-F238E27FC236}">
              <a16:creationId xmlns:a16="http://schemas.microsoft.com/office/drawing/2014/main" id="{6300614C-9FF8-EC36-9141-EA8B194859FE}"/>
            </a:ext>
          </a:extLst>
        </xdr:cNvPr>
        <xdr:cNvSpPr/>
      </xdr:nvSpPr>
      <xdr:spPr>
        <a:xfrm>
          <a:off x="1657350" y="923925"/>
          <a:ext cx="1781175" cy="74295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22</xdr:col>
      <xdr:colOff>9524</xdr:colOff>
      <xdr:row>6</xdr:row>
      <xdr:rowOff>123825</xdr:rowOff>
    </xdr:from>
    <xdr:to>
      <xdr:col>25</xdr:col>
      <xdr:colOff>9524</xdr:colOff>
      <xdr:row>12</xdr:row>
      <xdr:rowOff>169545</xdr:rowOff>
    </xdr:to>
    <mc:AlternateContent xmlns:mc="http://schemas.openxmlformats.org/markup-compatibility/2006">
      <mc:Choice xmlns:a14="http://schemas.microsoft.com/office/drawing/2010/main" Requires="a14">
        <xdr:graphicFrame macro="">
          <xdr:nvGraphicFramePr>
            <xdr:cNvPr id="36" name="Region">
              <a:extLst>
                <a:ext uri="{FF2B5EF4-FFF2-40B4-BE49-F238E27FC236}">
                  <a16:creationId xmlns:a16="http://schemas.microsoft.com/office/drawing/2014/main" id="{81B9909D-43B8-4707-8173-A53F5AEAF26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3420724" y="1266825"/>
              <a:ext cx="1828800" cy="11887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600075</xdr:colOff>
      <xdr:row>13</xdr:row>
      <xdr:rowOff>57150</xdr:rowOff>
    </xdr:from>
    <xdr:to>
      <xdr:col>28</xdr:col>
      <xdr:colOff>76200</xdr:colOff>
      <xdr:row>18</xdr:row>
      <xdr:rowOff>342900</xdr:rowOff>
    </xdr:to>
    <mc:AlternateContent xmlns:mc="http://schemas.openxmlformats.org/markup-compatibility/2006" xmlns:a14="http://schemas.microsoft.com/office/drawing/2010/main">
      <mc:Choice Requires="a14">
        <xdr:graphicFrame macro="">
          <xdr:nvGraphicFramePr>
            <xdr:cNvPr id="37" name="Segment">
              <a:extLst>
                <a:ext uri="{FF2B5EF4-FFF2-40B4-BE49-F238E27FC236}">
                  <a16:creationId xmlns:a16="http://schemas.microsoft.com/office/drawing/2014/main" id="{B644FA45-8C16-4A76-8F3D-3F0801F0807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3401675" y="1666874"/>
              <a:ext cx="3743325" cy="1247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609598</xdr:colOff>
      <xdr:row>19</xdr:row>
      <xdr:rowOff>28575</xdr:rowOff>
    </xdr:from>
    <xdr:to>
      <xdr:col>28</xdr:col>
      <xdr:colOff>66675</xdr:colOff>
      <xdr:row>25</xdr:row>
      <xdr:rowOff>85725</xdr:rowOff>
    </xdr:to>
    <mc:AlternateContent xmlns:mc="http://schemas.openxmlformats.org/markup-compatibility/2006" xmlns:a14="http://schemas.microsoft.com/office/drawing/2010/main">
      <mc:Choice Requires="a14">
        <xdr:graphicFrame macro="">
          <xdr:nvGraphicFramePr>
            <xdr:cNvPr id="38" name="Category">
              <a:extLst>
                <a:ext uri="{FF2B5EF4-FFF2-40B4-BE49-F238E27FC236}">
                  <a16:creationId xmlns:a16="http://schemas.microsoft.com/office/drawing/2014/main" id="{AEF5A8F3-5B65-4971-97D6-D7136431647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3411198" y="3019424"/>
              <a:ext cx="3724277" cy="1209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609599</xdr:colOff>
      <xdr:row>25</xdr:row>
      <xdr:rowOff>161925</xdr:rowOff>
    </xdr:from>
    <xdr:to>
      <xdr:col>28</xdr:col>
      <xdr:colOff>66674</xdr:colOff>
      <xdr:row>36</xdr:row>
      <xdr:rowOff>142875</xdr:rowOff>
    </xdr:to>
    <mc:AlternateContent xmlns:mc="http://schemas.openxmlformats.org/markup-compatibility/2006" xmlns:a14="http://schemas.microsoft.com/office/drawing/2010/main">
      <mc:Choice Requires="a14">
        <xdr:graphicFrame macro="">
          <xdr:nvGraphicFramePr>
            <xdr:cNvPr id="39" name="Sub-Category">
              <a:extLst>
                <a:ext uri="{FF2B5EF4-FFF2-40B4-BE49-F238E27FC236}">
                  <a16:creationId xmlns:a16="http://schemas.microsoft.com/office/drawing/2014/main" id="{A1D5B525-48F8-45F0-9765-CC4AEDFD2DF0}"/>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3411199" y="4286250"/>
              <a:ext cx="3724275" cy="2171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419100</xdr:colOff>
      <xdr:row>27</xdr:row>
      <xdr:rowOff>123825</xdr:rowOff>
    </xdr:from>
    <xdr:to>
      <xdr:col>21</xdr:col>
      <xdr:colOff>304800</xdr:colOff>
      <xdr:row>34</xdr:row>
      <xdr:rowOff>123825</xdr:rowOff>
    </xdr:to>
    <xdr:grpSp>
      <xdr:nvGrpSpPr>
        <xdr:cNvPr id="14" name="Group 13">
          <a:extLst>
            <a:ext uri="{FF2B5EF4-FFF2-40B4-BE49-F238E27FC236}">
              <a16:creationId xmlns:a16="http://schemas.microsoft.com/office/drawing/2014/main" id="{5E77AA79-8AC0-FEA4-2574-F63CF26E159B}"/>
            </a:ext>
          </a:extLst>
        </xdr:cNvPr>
        <xdr:cNvGrpSpPr/>
      </xdr:nvGrpSpPr>
      <xdr:grpSpPr>
        <a:xfrm>
          <a:off x="8953500" y="5467350"/>
          <a:ext cx="4152900" cy="1333500"/>
          <a:chOff x="8982075" y="5010150"/>
          <a:chExt cx="2800350" cy="1333500"/>
        </a:xfrm>
      </xdr:grpSpPr>
      <xdr:sp macro="" textlink="">
        <xdr:nvSpPr>
          <xdr:cNvPr id="5" name="Rectangle: Rounded Corners 4">
            <a:extLst>
              <a:ext uri="{FF2B5EF4-FFF2-40B4-BE49-F238E27FC236}">
                <a16:creationId xmlns:a16="http://schemas.microsoft.com/office/drawing/2014/main" id="{A0EDB249-FEC3-540B-E1CB-2627B7BCF6D6}"/>
              </a:ext>
            </a:extLst>
          </xdr:cNvPr>
          <xdr:cNvSpPr/>
        </xdr:nvSpPr>
        <xdr:spPr>
          <a:xfrm>
            <a:off x="8982075" y="5010150"/>
            <a:ext cx="1333500" cy="1323975"/>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Rectangle: Rounded Corners 7">
            <a:extLst>
              <a:ext uri="{FF2B5EF4-FFF2-40B4-BE49-F238E27FC236}">
                <a16:creationId xmlns:a16="http://schemas.microsoft.com/office/drawing/2014/main" id="{03355E6D-C54A-4818-8BB5-2157A480AFFB}"/>
              </a:ext>
            </a:extLst>
          </xdr:cNvPr>
          <xdr:cNvSpPr/>
        </xdr:nvSpPr>
        <xdr:spPr>
          <a:xfrm>
            <a:off x="10372725" y="5019675"/>
            <a:ext cx="1409700" cy="1323975"/>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15</xdr:col>
      <xdr:colOff>200025</xdr:colOff>
      <xdr:row>31</xdr:row>
      <xdr:rowOff>19050</xdr:rowOff>
    </xdr:from>
    <xdr:to>
      <xdr:col>17</xdr:col>
      <xdr:colOff>47625</xdr:colOff>
      <xdr:row>34</xdr:row>
      <xdr:rowOff>171450</xdr:rowOff>
    </xdr:to>
    <xdr:sp macro="" textlink="Pivots!G11">
      <xdr:nvSpPr>
        <xdr:cNvPr id="12" name="TextBox 11">
          <a:extLst>
            <a:ext uri="{FF2B5EF4-FFF2-40B4-BE49-F238E27FC236}">
              <a16:creationId xmlns:a16="http://schemas.microsoft.com/office/drawing/2014/main" id="{0C7270E7-9BAA-260B-C174-F087D2E913A4}"/>
            </a:ext>
          </a:extLst>
        </xdr:cNvPr>
        <xdr:cNvSpPr txBox="1"/>
      </xdr:nvSpPr>
      <xdr:spPr>
        <a:xfrm>
          <a:off x="9344025" y="6124575"/>
          <a:ext cx="1066800"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7B4F0E05-66DA-403A-94EE-FC5C95C02E49}" type="TxLink">
            <a:rPr lang="en-US" sz="2500" b="1" i="0" u="none" strike="noStrike">
              <a:solidFill>
                <a:sysClr val="windowText" lastClr="000000"/>
              </a:solidFill>
              <a:latin typeface="OCRB" panose="020B0609020202020204" pitchFamily="49" charset="0"/>
              <a:cs typeface="Calibri"/>
            </a:rPr>
            <a:pPr marL="0" marR="0" lvl="0" indent="0" algn="ctr" defTabSz="914400" eaLnBrk="1" fontAlgn="auto" latinLnBrk="0" hangingPunct="1">
              <a:lnSpc>
                <a:spcPct val="100000"/>
              </a:lnSpc>
              <a:spcBef>
                <a:spcPts val="0"/>
              </a:spcBef>
              <a:spcAft>
                <a:spcPts val="0"/>
              </a:spcAft>
              <a:buClrTx/>
              <a:buSzTx/>
              <a:buFontTx/>
              <a:buNone/>
              <a:tabLst/>
              <a:defRPr/>
            </a:pPr>
            <a:t>9994</a:t>
          </a:fld>
          <a:endParaRPr lang="en-US" sz="2500" b="1">
            <a:solidFill>
              <a:sysClr val="windowText" lastClr="000000"/>
            </a:solidFill>
            <a:latin typeface="OCRB" panose="020B0609020202020204" pitchFamily="49" charset="0"/>
          </a:endParaRPr>
        </a:p>
      </xdr:txBody>
    </xdr:sp>
    <xdr:clientData/>
  </xdr:twoCellAnchor>
  <xdr:twoCellAnchor>
    <xdr:from>
      <xdr:col>15</xdr:col>
      <xdr:colOff>152401</xdr:colOff>
      <xdr:row>28</xdr:row>
      <xdr:rowOff>57150</xdr:rowOff>
    </xdr:from>
    <xdr:to>
      <xdr:col>17</xdr:col>
      <xdr:colOff>310347</xdr:colOff>
      <xdr:row>32</xdr:row>
      <xdr:rowOff>28576</xdr:rowOff>
    </xdr:to>
    <xdr:sp macro="" textlink="">
      <xdr:nvSpPr>
        <xdr:cNvPr id="16" name="TextBox 15">
          <a:extLst>
            <a:ext uri="{FF2B5EF4-FFF2-40B4-BE49-F238E27FC236}">
              <a16:creationId xmlns:a16="http://schemas.microsoft.com/office/drawing/2014/main" id="{D539F7E2-12ED-49CB-9FF3-30AE28F916B1}"/>
            </a:ext>
          </a:extLst>
        </xdr:cNvPr>
        <xdr:cNvSpPr txBox="1"/>
      </xdr:nvSpPr>
      <xdr:spPr>
        <a:xfrm>
          <a:off x="9296401" y="5591175"/>
          <a:ext cx="1377146" cy="733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i="0" u="none" strike="noStrike" kern="1200" cap="all" spc="120" normalizeH="0" baseline="0">
              <a:solidFill>
                <a:sysClr val="windowText" lastClr="000000"/>
              </a:solidFill>
              <a:latin typeface="+mn-lt"/>
              <a:ea typeface="+mn-ea"/>
              <a:cs typeface="+mn-cs"/>
            </a:rPr>
            <a:t>count of sales</a:t>
          </a:r>
        </a:p>
        <a:p>
          <a:pPr algn="ctr"/>
          <a:endParaRPr lang="en-US" sz="1600" b="1" i="0" u="none" strike="noStrike" kern="1200" cap="all" spc="120" normalizeH="0" baseline="0">
            <a:solidFill>
              <a:sysClr val="windowText" lastClr="000000"/>
            </a:solidFill>
            <a:latin typeface="+mn-lt"/>
            <a:ea typeface="+mn-ea"/>
            <a:cs typeface="+mn-cs"/>
          </a:endParaRPr>
        </a:p>
      </xdr:txBody>
    </xdr:sp>
    <xdr:clientData/>
  </xdr:twoCellAnchor>
  <xdr:twoCellAnchor>
    <xdr:from>
      <xdr:col>18</xdr:col>
      <xdr:colOff>400050</xdr:colOff>
      <xdr:row>28</xdr:row>
      <xdr:rowOff>133350</xdr:rowOff>
    </xdr:from>
    <xdr:to>
      <xdr:col>20</xdr:col>
      <xdr:colOff>557996</xdr:colOff>
      <xdr:row>32</xdr:row>
      <xdr:rowOff>104776</xdr:rowOff>
    </xdr:to>
    <xdr:sp macro="" textlink="">
      <xdr:nvSpPr>
        <xdr:cNvPr id="17" name="TextBox 16">
          <a:extLst>
            <a:ext uri="{FF2B5EF4-FFF2-40B4-BE49-F238E27FC236}">
              <a16:creationId xmlns:a16="http://schemas.microsoft.com/office/drawing/2014/main" id="{9B47493C-6463-41FB-B201-9148F7C9A6FC}"/>
            </a:ext>
          </a:extLst>
        </xdr:cNvPr>
        <xdr:cNvSpPr txBox="1"/>
      </xdr:nvSpPr>
      <xdr:spPr>
        <a:xfrm>
          <a:off x="11372850" y="5667375"/>
          <a:ext cx="1377146" cy="733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i="0" u="none" strike="noStrike" kern="1200" cap="all" spc="120" normalizeH="0" baseline="0">
              <a:solidFill>
                <a:sysClr val="windowText" lastClr="000000"/>
              </a:solidFill>
              <a:latin typeface="+mn-lt"/>
              <a:ea typeface="+mn-ea"/>
              <a:cs typeface="+mn-cs"/>
            </a:rPr>
            <a:t>Average of sales</a:t>
          </a:r>
        </a:p>
        <a:p>
          <a:pPr algn="ctr"/>
          <a:endParaRPr lang="en-US" sz="1600" b="1" i="0" u="none" strike="noStrike" kern="1200" cap="all" spc="120" normalizeH="0" baseline="0">
            <a:solidFill>
              <a:sysClr val="windowText" lastClr="000000"/>
            </a:solidFill>
            <a:latin typeface="+mn-lt"/>
            <a:ea typeface="+mn-ea"/>
            <a:cs typeface="+mn-cs"/>
          </a:endParaRPr>
        </a:p>
      </xdr:txBody>
    </xdr:sp>
    <xdr:clientData/>
  </xdr:twoCellAnchor>
  <xdr:twoCellAnchor>
    <xdr:from>
      <xdr:col>18</xdr:col>
      <xdr:colOff>371474</xdr:colOff>
      <xdr:row>31</xdr:row>
      <xdr:rowOff>161925</xdr:rowOff>
    </xdr:from>
    <xdr:to>
      <xdr:col>21</xdr:col>
      <xdr:colOff>152399</xdr:colOff>
      <xdr:row>34</xdr:row>
      <xdr:rowOff>142875</xdr:rowOff>
    </xdr:to>
    <xdr:sp macro="" textlink="Pivots!G6">
      <xdr:nvSpPr>
        <xdr:cNvPr id="24" name="TextBox 23">
          <a:extLst>
            <a:ext uri="{FF2B5EF4-FFF2-40B4-BE49-F238E27FC236}">
              <a16:creationId xmlns:a16="http://schemas.microsoft.com/office/drawing/2014/main" id="{989FFEFC-2B9D-4B44-96C7-71AAF63EE9DC}"/>
            </a:ext>
          </a:extLst>
        </xdr:cNvPr>
        <xdr:cNvSpPr txBox="1"/>
      </xdr:nvSpPr>
      <xdr:spPr>
        <a:xfrm>
          <a:off x="11344274" y="6267450"/>
          <a:ext cx="1609725"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AF896801-1AD1-4DAB-86B8-81EDA906030A}" type="TxLink">
            <a:rPr lang="en-US" sz="2000" b="1" i="0" u="none" strike="noStrike">
              <a:solidFill>
                <a:srgbClr val="000000"/>
              </a:solidFill>
              <a:latin typeface="OCRB" panose="020B0609020202020204" pitchFamily="49" charset="0"/>
              <a:ea typeface="Calibri"/>
              <a:cs typeface="Calibri"/>
            </a:rPr>
            <a:pPr marL="0" marR="0" lvl="0" indent="0" algn="ctr" defTabSz="914400" eaLnBrk="1" fontAlgn="auto" latinLnBrk="0" hangingPunct="1">
              <a:lnSpc>
                <a:spcPct val="100000"/>
              </a:lnSpc>
              <a:spcBef>
                <a:spcPts val="0"/>
              </a:spcBef>
              <a:spcAft>
                <a:spcPts val="0"/>
              </a:spcAft>
              <a:buClrTx/>
              <a:buSzTx/>
              <a:buFontTx/>
              <a:buNone/>
              <a:tabLst/>
              <a:defRPr/>
            </a:pPr>
            <a:t> $229.86 </a:t>
          </a:fld>
          <a:endParaRPr lang="en-US" sz="2000" b="1">
            <a:solidFill>
              <a:sysClr val="windowText" lastClr="000000"/>
            </a:solidFill>
            <a:latin typeface="OCRB" panose="020B0609020202020204" pitchFamily="49" charset="0"/>
          </a:endParaRPr>
        </a:p>
      </xdr:txBody>
    </xdr:sp>
    <xdr:clientData/>
  </xdr:twoCellAnchor>
  <xdr:twoCellAnchor>
    <xdr:from>
      <xdr:col>14</xdr:col>
      <xdr:colOff>428625</xdr:colOff>
      <xdr:row>18</xdr:row>
      <xdr:rowOff>95250</xdr:rowOff>
    </xdr:from>
    <xdr:to>
      <xdr:col>16</xdr:col>
      <xdr:colOff>542925</xdr:colOff>
      <xdr:row>26</xdr:row>
      <xdr:rowOff>133350</xdr:rowOff>
    </xdr:to>
    <xdr:sp macro="" textlink="">
      <xdr:nvSpPr>
        <xdr:cNvPr id="3" name="Rectangle: Rounded Corners 2">
          <a:extLst>
            <a:ext uri="{FF2B5EF4-FFF2-40B4-BE49-F238E27FC236}">
              <a16:creationId xmlns:a16="http://schemas.microsoft.com/office/drawing/2014/main" id="{48554DAD-E413-4ED8-88F9-C053BBE85566}"/>
            </a:ext>
          </a:extLst>
        </xdr:cNvPr>
        <xdr:cNvSpPr/>
      </xdr:nvSpPr>
      <xdr:spPr>
        <a:xfrm>
          <a:off x="8963025" y="3524250"/>
          <a:ext cx="1333500" cy="1762125"/>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447675</xdr:colOff>
      <xdr:row>18</xdr:row>
      <xdr:rowOff>200024</xdr:rowOff>
    </xdr:from>
    <xdr:to>
      <xdr:col>16</xdr:col>
      <xdr:colOff>605621</xdr:colOff>
      <xdr:row>22</xdr:row>
      <xdr:rowOff>180975</xdr:rowOff>
    </xdr:to>
    <xdr:sp macro="" textlink="">
      <xdr:nvSpPr>
        <xdr:cNvPr id="21" name="TextBox 20">
          <a:extLst>
            <a:ext uri="{FF2B5EF4-FFF2-40B4-BE49-F238E27FC236}">
              <a16:creationId xmlns:a16="http://schemas.microsoft.com/office/drawing/2014/main" id="{6D24E790-E514-4ADC-9D94-8601DEAAA62B}"/>
            </a:ext>
          </a:extLst>
        </xdr:cNvPr>
        <xdr:cNvSpPr txBox="1"/>
      </xdr:nvSpPr>
      <xdr:spPr>
        <a:xfrm>
          <a:off x="8982075" y="3629024"/>
          <a:ext cx="1377146" cy="942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i="0" u="none" strike="noStrike" kern="1200" cap="all" spc="120" normalizeH="0" baseline="0">
              <a:solidFill>
                <a:sysClr val="windowText" lastClr="000000"/>
              </a:solidFill>
              <a:latin typeface="+mn-lt"/>
              <a:ea typeface="+mn-ea"/>
              <a:cs typeface="+mn-cs"/>
            </a:rPr>
            <a:t>Average Quantity/ Order</a:t>
          </a:r>
        </a:p>
        <a:p>
          <a:pPr algn="ctr"/>
          <a:endParaRPr lang="en-US" sz="1600" b="1" i="0" u="none" strike="noStrike" kern="1200" cap="all" spc="120" normalizeH="0" baseline="0">
            <a:solidFill>
              <a:sysClr val="windowText" lastClr="000000"/>
            </a:solidFill>
            <a:latin typeface="+mn-lt"/>
            <a:ea typeface="+mn-ea"/>
            <a:cs typeface="+mn-cs"/>
          </a:endParaRPr>
        </a:p>
      </xdr:txBody>
    </xdr:sp>
    <xdr:clientData/>
  </xdr:twoCellAnchor>
  <xdr:twoCellAnchor>
    <xdr:from>
      <xdr:col>15</xdr:col>
      <xdr:colOff>9525</xdr:colOff>
      <xdr:row>22</xdr:row>
      <xdr:rowOff>47625</xdr:rowOff>
    </xdr:from>
    <xdr:to>
      <xdr:col>16</xdr:col>
      <xdr:colOff>466725</xdr:colOff>
      <xdr:row>27</xdr:row>
      <xdr:rowOff>58589</xdr:rowOff>
    </xdr:to>
    <xdr:sp macro="" textlink="Pivots!G16">
      <xdr:nvSpPr>
        <xdr:cNvPr id="22" name="TextBox 21">
          <a:extLst>
            <a:ext uri="{FF2B5EF4-FFF2-40B4-BE49-F238E27FC236}">
              <a16:creationId xmlns:a16="http://schemas.microsoft.com/office/drawing/2014/main" id="{B1760005-8D89-4DB2-830F-8710265E0712}"/>
            </a:ext>
          </a:extLst>
        </xdr:cNvPr>
        <xdr:cNvSpPr txBox="1"/>
      </xdr:nvSpPr>
      <xdr:spPr>
        <a:xfrm>
          <a:off x="9153525" y="4438650"/>
          <a:ext cx="1066800" cy="963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BDA4CC98-2C12-44B8-AD45-71A20AD27450}" type="TxLink">
            <a:rPr lang="en-US" sz="2300" b="1" i="0" u="none" strike="noStrike">
              <a:solidFill>
                <a:srgbClr val="000000"/>
              </a:solidFill>
              <a:latin typeface="OCRB" panose="020B0609020202020204" pitchFamily="49" charset="0"/>
              <a:ea typeface="Calibri"/>
              <a:cs typeface="Calibri"/>
            </a:rPr>
            <a:pPr marL="0" marR="0" lvl="0" indent="0" algn="ctr" defTabSz="914400" eaLnBrk="1" fontAlgn="auto" latinLnBrk="0" hangingPunct="1">
              <a:lnSpc>
                <a:spcPct val="100000"/>
              </a:lnSpc>
              <a:spcBef>
                <a:spcPts val="0"/>
              </a:spcBef>
              <a:spcAft>
                <a:spcPts val="0"/>
              </a:spcAft>
              <a:buClrTx/>
              <a:buSzTx/>
              <a:buFontTx/>
              <a:buNone/>
              <a:tabLst/>
              <a:defRPr/>
            </a:pPr>
            <a:t>3.79</a:t>
          </a:fld>
          <a:endParaRPr lang="en-US" sz="2300" b="1">
            <a:solidFill>
              <a:sysClr val="windowText" lastClr="000000"/>
            </a:solidFill>
            <a:latin typeface="OCRB" panose="020B0609020202020204" pitchFamily="49" charset="0"/>
          </a:endParaRPr>
        </a:p>
      </xdr:txBody>
    </xdr:sp>
    <xdr:clientData/>
  </xdr:twoCellAnchor>
  <xdr:twoCellAnchor editAs="oneCell">
    <xdr:from>
      <xdr:col>28</xdr:col>
      <xdr:colOff>180975</xdr:colOff>
      <xdr:row>0</xdr:row>
      <xdr:rowOff>0</xdr:rowOff>
    </xdr:from>
    <xdr:to>
      <xdr:col>34</xdr:col>
      <xdr:colOff>238125</xdr:colOff>
      <xdr:row>36</xdr:row>
      <xdr:rowOff>152401</xdr:rowOff>
    </xdr:to>
    <mc:AlternateContent xmlns:mc="http://schemas.openxmlformats.org/markup-compatibility/2006" xmlns:a14="http://schemas.microsoft.com/office/drawing/2010/main">
      <mc:Choice Requires="a14">
        <xdr:graphicFrame macro="">
          <xdr:nvGraphicFramePr>
            <xdr:cNvPr id="30" name="State">
              <a:extLst>
                <a:ext uri="{FF2B5EF4-FFF2-40B4-BE49-F238E27FC236}">
                  <a16:creationId xmlns:a16="http://schemas.microsoft.com/office/drawing/2014/main" id="{E5C53DE8-19ED-497E-AD88-DE8965701A72}"/>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7249775" y="95250"/>
              <a:ext cx="3714750" cy="63722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47625</xdr:colOff>
      <xdr:row>6</xdr:row>
      <xdr:rowOff>133350</xdr:rowOff>
    </xdr:from>
    <xdr:to>
      <xdr:col>28</xdr:col>
      <xdr:colOff>66675</xdr:colOff>
      <xdr:row>12</xdr:row>
      <xdr:rowOff>179070</xdr:rowOff>
    </xdr:to>
    <mc:AlternateContent xmlns:mc="http://schemas.openxmlformats.org/markup-compatibility/2006">
      <mc:Choice xmlns:a14="http://schemas.microsoft.com/office/drawing/2010/main" Requires="a14">
        <xdr:graphicFrame macro="">
          <xdr:nvGraphicFramePr>
            <xdr:cNvPr id="31" name="Ship Mode">
              <a:extLst>
                <a:ext uri="{FF2B5EF4-FFF2-40B4-BE49-F238E27FC236}">
                  <a16:creationId xmlns:a16="http://schemas.microsoft.com/office/drawing/2014/main" id="{498A8A7F-7184-41EE-AF49-5FBE4C8362B1}"/>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15287625" y="1276350"/>
              <a:ext cx="1847850" cy="11887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9525</xdr:colOff>
      <xdr:row>18</xdr:row>
      <xdr:rowOff>104775</xdr:rowOff>
    </xdr:from>
    <xdr:to>
      <xdr:col>19</xdr:col>
      <xdr:colOff>180975</xdr:colOff>
      <xdr:row>26</xdr:row>
      <xdr:rowOff>142875</xdr:rowOff>
    </xdr:to>
    <xdr:sp macro="" textlink="">
      <xdr:nvSpPr>
        <xdr:cNvPr id="32" name="Rectangle: Rounded Corners 31">
          <a:extLst>
            <a:ext uri="{FF2B5EF4-FFF2-40B4-BE49-F238E27FC236}">
              <a16:creationId xmlns:a16="http://schemas.microsoft.com/office/drawing/2014/main" id="{8AE2FF58-EA2D-490C-8F4D-4948E00FE124}"/>
            </a:ext>
          </a:extLst>
        </xdr:cNvPr>
        <xdr:cNvSpPr/>
      </xdr:nvSpPr>
      <xdr:spPr>
        <a:xfrm>
          <a:off x="10372725" y="3533775"/>
          <a:ext cx="1390650" cy="1762125"/>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47625</xdr:colOff>
      <xdr:row>18</xdr:row>
      <xdr:rowOff>342900</xdr:rowOff>
    </xdr:from>
    <xdr:to>
      <xdr:col>19</xdr:col>
      <xdr:colOff>205571</xdr:colOff>
      <xdr:row>22</xdr:row>
      <xdr:rowOff>76200</xdr:rowOff>
    </xdr:to>
    <xdr:sp macro="" textlink="">
      <xdr:nvSpPr>
        <xdr:cNvPr id="33" name="TextBox 32">
          <a:extLst>
            <a:ext uri="{FF2B5EF4-FFF2-40B4-BE49-F238E27FC236}">
              <a16:creationId xmlns:a16="http://schemas.microsoft.com/office/drawing/2014/main" id="{D0DFE73B-3F8F-44AE-A3A6-015BBF6AF307}"/>
            </a:ext>
          </a:extLst>
        </xdr:cNvPr>
        <xdr:cNvSpPr txBox="1"/>
      </xdr:nvSpPr>
      <xdr:spPr>
        <a:xfrm>
          <a:off x="10410825" y="3771900"/>
          <a:ext cx="1377146" cy="695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i="0" u="none" strike="noStrike" kern="1200" cap="all" spc="120" normalizeH="0" baseline="0">
              <a:solidFill>
                <a:sysClr val="windowText" lastClr="000000"/>
              </a:solidFill>
              <a:latin typeface="+mn-lt"/>
              <a:ea typeface="+mn-ea"/>
              <a:cs typeface="+mn-cs"/>
            </a:rPr>
            <a:t>Number of Products</a:t>
          </a:r>
        </a:p>
        <a:p>
          <a:pPr algn="ctr"/>
          <a:endParaRPr lang="en-US" sz="1600" b="1" i="0" u="none" strike="noStrike" kern="1200" cap="all" spc="120" normalizeH="0" baseline="0">
            <a:solidFill>
              <a:sysClr val="windowText" lastClr="000000"/>
            </a:solidFill>
            <a:latin typeface="+mn-lt"/>
            <a:ea typeface="+mn-ea"/>
            <a:cs typeface="+mn-cs"/>
          </a:endParaRPr>
        </a:p>
      </xdr:txBody>
    </xdr:sp>
    <xdr:clientData/>
  </xdr:twoCellAnchor>
  <xdr:twoCellAnchor>
    <xdr:from>
      <xdr:col>17</xdr:col>
      <xdr:colOff>171450</xdr:colOff>
      <xdr:row>22</xdr:row>
      <xdr:rowOff>142875</xdr:rowOff>
    </xdr:from>
    <xdr:to>
      <xdr:col>19</xdr:col>
      <xdr:colOff>19050</xdr:colOff>
      <xdr:row>26</xdr:row>
      <xdr:rowOff>104775</xdr:rowOff>
    </xdr:to>
    <xdr:sp macro="" textlink="Pivots!G30">
      <xdr:nvSpPr>
        <xdr:cNvPr id="35" name="TextBox 34">
          <a:extLst>
            <a:ext uri="{FF2B5EF4-FFF2-40B4-BE49-F238E27FC236}">
              <a16:creationId xmlns:a16="http://schemas.microsoft.com/office/drawing/2014/main" id="{8E072767-4804-411C-9BF6-115589D457D0}"/>
            </a:ext>
          </a:extLst>
        </xdr:cNvPr>
        <xdr:cNvSpPr txBox="1"/>
      </xdr:nvSpPr>
      <xdr:spPr>
        <a:xfrm>
          <a:off x="10534650" y="4533900"/>
          <a:ext cx="1066800"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79EC8602-738C-45ED-B094-559FF459D890}" type="TxLink">
            <a:rPr lang="en-US" sz="2300" b="1" i="0" u="none" strike="noStrike">
              <a:solidFill>
                <a:srgbClr val="000000"/>
              </a:solidFill>
              <a:latin typeface="OCRB" panose="020B0609020202020204" pitchFamily="49" charset="0"/>
              <a:ea typeface="Calibri"/>
              <a:cs typeface="Calibri"/>
            </a:rPr>
            <a:pPr marL="0" marR="0" lvl="0" indent="0" algn="ctr" defTabSz="914400" eaLnBrk="1" fontAlgn="auto" latinLnBrk="0" hangingPunct="1">
              <a:lnSpc>
                <a:spcPct val="100000"/>
              </a:lnSpc>
              <a:spcBef>
                <a:spcPts val="0"/>
              </a:spcBef>
              <a:spcAft>
                <a:spcPts val="0"/>
              </a:spcAft>
              <a:buClrTx/>
              <a:buSzTx/>
              <a:buFontTx/>
              <a:buNone/>
              <a:tabLst/>
              <a:defRPr/>
            </a:pPr>
            <a:t>1850</a:t>
          </a:fld>
          <a:endParaRPr lang="en-US" sz="2300" b="1">
            <a:solidFill>
              <a:sysClr val="windowText" lastClr="000000"/>
            </a:solidFill>
            <a:latin typeface="OCRB" panose="020B0609020202020204" pitchFamily="49" charset="0"/>
          </a:endParaRPr>
        </a:p>
      </xdr:txBody>
    </xdr:sp>
    <xdr:clientData/>
  </xdr:twoCellAnchor>
  <xdr:twoCellAnchor>
    <xdr:from>
      <xdr:col>19</xdr:col>
      <xdr:colOff>238125</xdr:colOff>
      <xdr:row>18</xdr:row>
      <xdr:rowOff>123825</xdr:rowOff>
    </xdr:from>
    <xdr:to>
      <xdr:col>21</xdr:col>
      <xdr:colOff>352425</xdr:colOff>
      <xdr:row>26</xdr:row>
      <xdr:rowOff>161925</xdr:rowOff>
    </xdr:to>
    <xdr:sp macro="" textlink="">
      <xdr:nvSpPr>
        <xdr:cNvPr id="41" name="Rectangle: Rounded Corners 40">
          <a:extLst>
            <a:ext uri="{FF2B5EF4-FFF2-40B4-BE49-F238E27FC236}">
              <a16:creationId xmlns:a16="http://schemas.microsoft.com/office/drawing/2014/main" id="{EEC233F6-4F9F-48F6-BE04-6060B10D8440}"/>
            </a:ext>
          </a:extLst>
        </xdr:cNvPr>
        <xdr:cNvSpPr/>
      </xdr:nvSpPr>
      <xdr:spPr>
        <a:xfrm>
          <a:off x="11820525" y="3552825"/>
          <a:ext cx="1333500" cy="1762125"/>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228600</xdr:colOff>
      <xdr:row>19</xdr:row>
      <xdr:rowOff>133350</xdr:rowOff>
    </xdr:from>
    <xdr:to>
      <xdr:col>21</xdr:col>
      <xdr:colOff>386546</xdr:colOff>
      <xdr:row>23</xdr:row>
      <xdr:rowOff>66675</xdr:rowOff>
    </xdr:to>
    <xdr:sp macro="" textlink="">
      <xdr:nvSpPr>
        <xdr:cNvPr id="42" name="TextBox 41">
          <a:extLst>
            <a:ext uri="{FF2B5EF4-FFF2-40B4-BE49-F238E27FC236}">
              <a16:creationId xmlns:a16="http://schemas.microsoft.com/office/drawing/2014/main" id="{4380F076-B247-48FB-9905-2300B3316634}"/>
            </a:ext>
          </a:extLst>
        </xdr:cNvPr>
        <xdr:cNvSpPr txBox="1"/>
      </xdr:nvSpPr>
      <xdr:spPr>
        <a:xfrm>
          <a:off x="11811000" y="3952875"/>
          <a:ext cx="1377146" cy="695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i="0" u="none" strike="noStrike" kern="1200" cap="all" spc="120" normalizeH="0" baseline="0">
              <a:solidFill>
                <a:sysClr val="windowText" lastClr="000000"/>
              </a:solidFill>
              <a:latin typeface="+mn-lt"/>
              <a:ea typeface="+mn-ea"/>
              <a:cs typeface="+mn-cs"/>
            </a:rPr>
            <a:t>Discounts</a:t>
          </a:r>
        </a:p>
        <a:p>
          <a:pPr algn="ctr"/>
          <a:endParaRPr lang="en-US" sz="1600" b="1" i="0" u="none" strike="noStrike" kern="1200" cap="all" spc="120" normalizeH="0" baseline="0">
            <a:solidFill>
              <a:sysClr val="windowText" lastClr="000000"/>
            </a:solidFill>
            <a:latin typeface="+mn-lt"/>
            <a:ea typeface="+mn-ea"/>
            <a:cs typeface="+mn-cs"/>
          </a:endParaRPr>
        </a:p>
      </xdr:txBody>
    </xdr:sp>
    <xdr:clientData/>
  </xdr:twoCellAnchor>
  <xdr:twoCellAnchor>
    <xdr:from>
      <xdr:col>19</xdr:col>
      <xdr:colOff>419100</xdr:colOff>
      <xdr:row>22</xdr:row>
      <xdr:rowOff>171450</xdr:rowOff>
    </xdr:from>
    <xdr:to>
      <xdr:col>21</xdr:col>
      <xdr:colOff>266700</xdr:colOff>
      <xdr:row>26</xdr:row>
      <xdr:rowOff>133350</xdr:rowOff>
    </xdr:to>
    <xdr:sp macro="" textlink="Pivots!G35">
      <xdr:nvSpPr>
        <xdr:cNvPr id="43" name="TextBox 42">
          <a:extLst>
            <a:ext uri="{FF2B5EF4-FFF2-40B4-BE49-F238E27FC236}">
              <a16:creationId xmlns:a16="http://schemas.microsoft.com/office/drawing/2014/main" id="{A02DB9DA-341C-4AAB-B870-70A4CC07F3EC}"/>
            </a:ext>
          </a:extLst>
        </xdr:cNvPr>
        <xdr:cNvSpPr txBox="1"/>
      </xdr:nvSpPr>
      <xdr:spPr>
        <a:xfrm>
          <a:off x="12001500" y="4562475"/>
          <a:ext cx="1066800"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96F48989-A673-41A6-8881-2DAC265A407F}" type="TxLink">
            <a:rPr lang="en-US" sz="1700" b="1" i="0" u="none" strike="noStrike">
              <a:solidFill>
                <a:srgbClr val="000000"/>
              </a:solidFill>
              <a:latin typeface="OCRB" panose="020B0609020202020204" pitchFamily="49" charset="0"/>
              <a:ea typeface="Calibri"/>
              <a:cs typeface="Calibri"/>
            </a:rPr>
            <a:pPr marL="0" marR="0" lvl="0" indent="0" algn="ctr" defTabSz="914400" eaLnBrk="1" fontAlgn="auto" latinLnBrk="0" hangingPunct="1">
              <a:lnSpc>
                <a:spcPct val="100000"/>
              </a:lnSpc>
              <a:spcBef>
                <a:spcPts val="0"/>
              </a:spcBef>
              <a:spcAft>
                <a:spcPts val="0"/>
              </a:spcAft>
              <a:buClrTx/>
              <a:buSzTx/>
              <a:buFontTx/>
              <a:buNone/>
              <a:tabLst/>
              <a:defRPr/>
            </a:pPr>
            <a:t> $1,561 </a:t>
          </a:fld>
          <a:endParaRPr lang="en-US" sz="1700" b="1">
            <a:solidFill>
              <a:sysClr val="windowText" lastClr="000000"/>
            </a:solidFill>
            <a:latin typeface="OCRB" panose="020B0609020202020204" pitchFamily="49" charset="0"/>
          </a:endParaRPr>
        </a:p>
      </xdr:txBody>
    </xdr:sp>
    <xdr:clientData/>
  </xdr:twoCellAnchor>
  <xdr:twoCellAnchor>
    <xdr:from>
      <xdr:col>3</xdr:col>
      <xdr:colOff>123825</xdr:colOff>
      <xdr:row>5</xdr:row>
      <xdr:rowOff>66675</xdr:rowOff>
    </xdr:from>
    <xdr:to>
      <xdr:col>5</xdr:col>
      <xdr:colOff>95250</xdr:colOff>
      <xdr:row>8</xdr:row>
      <xdr:rowOff>85725</xdr:rowOff>
    </xdr:to>
    <xdr:sp macro="" textlink="">
      <xdr:nvSpPr>
        <xdr:cNvPr id="45" name="TextBox 44">
          <a:extLst>
            <a:ext uri="{FF2B5EF4-FFF2-40B4-BE49-F238E27FC236}">
              <a16:creationId xmlns:a16="http://schemas.microsoft.com/office/drawing/2014/main" id="{BC1083B9-9DD8-380E-A239-9029B069AE25}"/>
            </a:ext>
          </a:extLst>
        </xdr:cNvPr>
        <xdr:cNvSpPr txBox="1"/>
      </xdr:nvSpPr>
      <xdr:spPr>
        <a:xfrm>
          <a:off x="1952625" y="1019175"/>
          <a:ext cx="1190625" cy="5905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500" b="1">
              <a:latin typeface="OCRB" panose="020B0609020202020204" pitchFamily="49" charset="0"/>
            </a:rPr>
            <a:t>SALES</a:t>
          </a:r>
        </a:p>
      </xdr:txBody>
    </xdr:sp>
    <xdr:clientData/>
  </xdr:twoCellAnchor>
  <xdr:twoCellAnchor>
    <xdr:from>
      <xdr:col>8</xdr:col>
      <xdr:colOff>142875</xdr:colOff>
      <xdr:row>17</xdr:row>
      <xdr:rowOff>85725</xdr:rowOff>
    </xdr:from>
    <xdr:to>
      <xdr:col>13</xdr:col>
      <xdr:colOff>257175</xdr:colOff>
      <xdr:row>18</xdr:row>
      <xdr:rowOff>247650</xdr:rowOff>
    </xdr:to>
    <xdr:sp macro="" textlink="Pivots!G49">
      <xdr:nvSpPr>
        <xdr:cNvPr id="27" name="TextBox 26">
          <a:extLst>
            <a:ext uri="{FF2B5EF4-FFF2-40B4-BE49-F238E27FC236}">
              <a16:creationId xmlns:a16="http://schemas.microsoft.com/office/drawing/2014/main" id="{E0D18CB6-99D2-626E-1D45-19F84BFA3CC9}"/>
            </a:ext>
          </a:extLst>
        </xdr:cNvPr>
        <xdr:cNvSpPr txBox="1"/>
      </xdr:nvSpPr>
      <xdr:spPr>
        <a:xfrm>
          <a:off x="5019675" y="3324225"/>
          <a:ext cx="316230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398D43E-4A31-47C2-812F-E97E49A5F02C}" type="TxLink">
            <a:rPr lang="en-US" sz="2000" b="1" i="0" u="none" strike="noStrike">
              <a:solidFill>
                <a:srgbClr val="000000"/>
              </a:solidFill>
              <a:latin typeface="OCRB" panose="020B0609020202020204" pitchFamily="49" charset="0"/>
              <a:cs typeface="Calibri"/>
            </a:rPr>
            <a:pPr algn="ctr"/>
            <a:t> $2,297,200.86 </a:t>
          </a:fld>
          <a:endParaRPr lang="en-US" sz="2000" b="1" i="0">
            <a:latin typeface="OCRB" panose="020B0609020202020204" pitchFamily="49" charset="0"/>
          </a:endParaRPr>
        </a:p>
      </xdr:txBody>
    </xdr:sp>
    <xdr:clientData/>
  </xdr:twoCellAnchor>
  <xdr:twoCellAnchor>
    <xdr:from>
      <xdr:col>0</xdr:col>
      <xdr:colOff>504825</xdr:colOff>
      <xdr:row>12</xdr:row>
      <xdr:rowOff>28575</xdr:rowOff>
    </xdr:from>
    <xdr:to>
      <xdr:col>5</xdr:col>
      <xdr:colOff>57150</xdr:colOff>
      <xdr:row>15</xdr:row>
      <xdr:rowOff>47625</xdr:rowOff>
    </xdr:to>
    <xdr:grpSp>
      <xdr:nvGrpSpPr>
        <xdr:cNvPr id="49" name="Group 48">
          <a:extLst>
            <a:ext uri="{FF2B5EF4-FFF2-40B4-BE49-F238E27FC236}">
              <a16:creationId xmlns:a16="http://schemas.microsoft.com/office/drawing/2014/main" id="{79D8EB8B-80F7-4E99-9CDC-0952C65A6E54}"/>
            </a:ext>
          </a:extLst>
        </xdr:cNvPr>
        <xdr:cNvGrpSpPr/>
      </xdr:nvGrpSpPr>
      <xdr:grpSpPr>
        <a:xfrm>
          <a:off x="504825" y="2314575"/>
          <a:ext cx="2600325" cy="590550"/>
          <a:chOff x="19050" y="1047750"/>
          <a:chExt cx="2600325" cy="590550"/>
        </a:xfrm>
      </xdr:grpSpPr>
      <xdr:sp macro="" textlink="">
        <xdr:nvSpPr>
          <xdr:cNvPr id="50" name="TextBox 49">
            <a:hlinkClick xmlns:r="http://schemas.openxmlformats.org/officeDocument/2006/relationships" r:id="rId5"/>
            <a:extLst>
              <a:ext uri="{FF2B5EF4-FFF2-40B4-BE49-F238E27FC236}">
                <a16:creationId xmlns:a16="http://schemas.microsoft.com/office/drawing/2014/main" id="{DC71A5E4-D3D1-694B-0861-EB1B544380E7}"/>
              </a:ext>
            </a:extLst>
          </xdr:cNvPr>
          <xdr:cNvSpPr txBox="1"/>
        </xdr:nvSpPr>
        <xdr:spPr>
          <a:xfrm>
            <a:off x="885825" y="1047750"/>
            <a:ext cx="866775" cy="59055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a:solidFill>
                  <a:sysClr val="windowText" lastClr="000000"/>
                </a:solidFill>
                <a:latin typeface="OCRB" panose="020B0609020202020204" pitchFamily="49" charset="0"/>
              </a:rPr>
              <a:t>Sales</a:t>
            </a:r>
          </a:p>
          <a:p>
            <a:pPr algn="ctr"/>
            <a:r>
              <a:rPr lang="en-US" sz="900" b="1">
                <a:solidFill>
                  <a:sysClr val="windowText" lastClr="000000"/>
                </a:solidFill>
                <a:latin typeface="OCRB" panose="020B0609020202020204" pitchFamily="49" charset="0"/>
              </a:rPr>
              <a:t> Dashboard</a:t>
            </a:r>
          </a:p>
        </xdr:txBody>
      </xdr:sp>
      <xdr:sp macro="" textlink="">
        <xdr:nvSpPr>
          <xdr:cNvPr id="51" name="TextBox 50">
            <a:hlinkClick xmlns:r="http://schemas.openxmlformats.org/officeDocument/2006/relationships" r:id="rId6"/>
            <a:extLst>
              <a:ext uri="{FF2B5EF4-FFF2-40B4-BE49-F238E27FC236}">
                <a16:creationId xmlns:a16="http://schemas.microsoft.com/office/drawing/2014/main" id="{F21646CE-9212-B6D2-777F-BC12E7EAF914}"/>
              </a:ext>
            </a:extLst>
          </xdr:cNvPr>
          <xdr:cNvSpPr txBox="1"/>
        </xdr:nvSpPr>
        <xdr:spPr>
          <a:xfrm>
            <a:off x="19050" y="1047750"/>
            <a:ext cx="866775" cy="59055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a:latin typeface="OCRB" panose="020B0609020202020204" pitchFamily="49" charset="0"/>
              </a:rPr>
              <a:t>Main</a:t>
            </a:r>
          </a:p>
          <a:p>
            <a:pPr algn="ctr"/>
            <a:r>
              <a:rPr lang="en-US" sz="900" b="1" baseline="0">
                <a:latin typeface="OCRB" panose="020B0609020202020204" pitchFamily="49" charset="0"/>
              </a:rPr>
              <a:t> Dashboard</a:t>
            </a:r>
            <a:endParaRPr lang="en-US" sz="900" b="1">
              <a:latin typeface="OCRB" panose="020B0609020202020204" pitchFamily="49" charset="0"/>
            </a:endParaRPr>
          </a:p>
        </xdr:txBody>
      </xdr:sp>
      <xdr:sp macro="" textlink="">
        <xdr:nvSpPr>
          <xdr:cNvPr id="52" name="TextBox 51">
            <a:hlinkClick xmlns:r="http://schemas.openxmlformats.org/officeDocument/2006/relationships" r:id="rId7"/>
            <a:extLst>
              <a:ext uri="{FF2B5EF4-FFF2-40B4-BE49-F238E27FC236}">
                <a16:creationId xmlns:a16="http://schemas.microsoft.com/office/drawing/2014/main" id="{B13D7E79-DFD7-D098-C069-0E4090C45175}"/>
              </a:ext>
            </a:extLst>
          </xdr:cNvPr>
          <xdr:cNvSpPr txBox="1"/>
        </xdr:nvSpPr>
        <xdr:spPr>
          <a:xfrm>
            <a:off x="1752600" y="1047750"/>
            <a:ext cx="866775" cy="590550"/>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a:latin typeface="OCRB" panose="020B0609020202020204" pitchFamily="49" charset="0"/>
              </a:rPr>
              <a:t>Profit</a:t>
            </a:r>
          </a:p>
          <a:p>
            <a:pPr algn="ctr"/>
            <a:r>
              <a:rPr lang="en-US" sz="900" b="1">
                <a:latin typeface="OCRB" panose="020B0609020202020204" pitchFamily="49" charset="0"/>
              </a:rPr>
              <a:t> Dashboard</a:t>
            </a: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22</xdr:col>
      <xdr:colOff>57149</xdr:colOff>
      <xdr:row>26</xdr:row>
      <xdr:rowOff>57150</xdr:rowOff>
    </xdr:from>
    <xdr:to>
      <xdr:col>28</xdr:col>
      <xdr:colOff>47624</xdr:colOff>
      <xdr:row>36</xdr:row>
      <xdr:rowOff>57149</xdr:rowOff>
    </xdr:to>
    <mc:AlternateContent xmlns:mc="http://schemas.openxmlformats.org/markup-compatibility/2006" xmlns:a14="http://schemas.microsoft.com/office/drawing/2010/main">
      <mc:Choice Requires="a14">
        <xdr:graphicFrame macro="">
          <xdr:nvGraphicFramePr>
            <xdr:cNvPr id="14" name="Sub-Category 1">
              <a:extLst>
                <a:ext uri="{FF2B5EF4-FFF2-40B4-BE49-F238E27FC236}">
                  <a16:creationId xmlns:a16="http://schemas.microsoft.com/office/drawing/2014/main" id="{8146BD7C-7C4D-47B3-8224-F69673DF5A65}"/>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13963649" y="4171950"/>
              <a:ext cx="3648075"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95250</xdr:colOff>
      <xdr:row>17</xdr:row>
      <xdr:rowOff>152400</xdr:rowOff>
    </xdr:from>
    <xdr:to>
      <xdr:col>13</xdr:col>
      <xdr:colOff>504825</xdr:colOff>
      <xdr:row>36</xdr:row>
      <xdr:rowOff>38100</xdr:rowOff>
    </xdr:to>
    <xdr:sp macro="" textlink="">
      <xdr:nvSpPr>
        <xdr:cNvPr id="4" name="Rectangle 3">
          <a:extLst>
            <a:ext uri="{FF2B5EF4-FFF2-40B4-BE49-F238E27FC236}">
              <a16:creationId xmlns:a16="http://schemas.microsoft.com/office/drawing/2014/main" id="{ED3B1614-427B-9C5C-ED9B-C01F5FC4EC46}"/>
            </a:ext>
          </a:extLst>
        </xdr:cNvPr>
        <xdr:cNvSpPr/>
      </xdr:nvSpPr>
      <xdr:spPr>
        <a:xfrm>
          <a:off x="95250" y="3390900"/>
          <a:ext cx="8829675" cy="3505200"/>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95249</xdr:colOff>
      <xdr:row>17</xdr:row>
      <xdr:rowOff>19049</xdr:rowOff>
    </xdr:from>
    <xdr:to>
      <xdr:col>13</xdr:col>
      <xdr:colOff>428624</xdr:colOff>
      <xdr:row>35</xdr:row>
      <xdr:rowOff>161925</xdr:rowOff>
    </xdr:to>
    <xdr:graphicFrame macro="">
      <xdr:nvGraphicFramePr>
        <xdr:cNvPr id="7" name="Chart 6">
          <a:extLst>
            <a:ext uri="{FF2B5EF4-FFF2-40B4-BE49-F238E27FC236}">
              <a16:creationId xmlns:a16="http://schemas.microsoft.com/office/drawing/2014/main" id="{DAD42D57-6BF3-405F-8535-7E0865C330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47625</xdr:colOff>
      <xdr:row>0</xdr:row>
      <xdr:rowOff>123825</xdr:rowOff>
    </xdr:from>
    <xdr:to>
      <xdr:col>21</xdr:col>
      <xdr:colOff>571500</xdr:colOff>
      <xdr:row>15</xdr:row>
      <xdr:rowOff>152400</xdr:rowOff>
    </xdr:to>
    <xdr:sp macro="" textlink="">
      <xdr:nvSpPr>
        <xdr:cNvPr id="11" name="Rectangle: Rounded Corners 10">
          <a:extLst>
            <a:ext uri="{FF2B5EF4-FFF2-40B4-BE49-F238E27FC236}">
              <a16:creationId xmlns:a16="http://schemas.microsoft.com/office/drawing/2014/main" id="{66941AA8-595E-D3F3-930D-3D3457304F86}"/>
            </a:ext>
          </a:extLst>
        </xdr:cNvPr>
        <xdr:cNvSpPr/>
      </xdr:nvSpPr>
      <xdr:spPr>
        <a:xfrm>
          <a:off x="3590925" y="123825"/>
          <a:ext cx="10277475" cy="2886075"/>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333376</xdr:colOff>
      <xdr:row>4</xdr:row>
      <xdr:rowOff>95250</xdr:rowOff>
    </xdr:from>
    <xdr:to>
      <xdr:col>4</xdr:col>
      <xdr:colOff>581025</xdr:colOff>
      <xdr:row>8</xdr:row>
      <xdr:rowOff>114300</xdr:rowOff>
    </xdr:to>
    <xdr:grpSp>
      <xdr:nvGrpSpPr>
        <xdr:cNvPr id="39" name="Group 38">
          <a:extLst>
            <a:ext uri="{FF2B5EF4-FFF2-40B4-BE49-F238E27FC236}">
              <a16:creationId xmlns:a16="http://schemas.microsoft.com/office/drawing/2014/main" id="{B706FBC4-A507-5FAE-CF38-B3320855C50B}"/>
            </a:ext>
          </a:extLst>
        </xdr:cNvPr>
        <xdr:cNvGrpSpPr/>
      </xdr:nvGrpSpPr>
      <xdr:grpSpPr>
        <a:xfrm>
          <a:off x="1209676" y="857250"/>
          <a:ext cx="2305049" cy="781050"/>
          <a:chOff x="266701" y="762000"/>
          <a:chExt cx="3238500" cy="742950"/>
        </a:xfrm>
      </xdr:grpSpPr>
      <xdr:sp macro="" textlink="">
        <xdr:nvSpPr>
          <xdr:cNvPr id="17" name="Rectangle: Rounded Corners 16">
            <a:extLst>
              <a:ext uri="{FF2B5EF4-FFF2-40B4-BE49-F238E27FC236}">
                <a16:creationId xmlns:a16="http://schemas.microsoft.com/office/drawing/2014/main" id="{61B299E1-EE2C-479D-B965-8B0651D47075}"/>
              </a:ext>
            </a:extLst>
          </xdr:cNvPr>
          <xdr:cNvSpPr/>
        </xdr:nvSpPr>
        <xdr:spPr>
          <a:xfrm>
            <a:off x="266701" y="762000"/>
            <a:ext cx="3238500" cy="742950"/>
          </a:xfrm>
          <a:prstGeom prst="roundRect">
            <a:avLst/>
          </a:prstGeom>
          <a:ln>
            <a:solidFill>
              <a:schemeClr val="accent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sp macro="" textlink="">
        <xdr:nvSpPr>
          <xdr:cNvPr id="21" name="TextBox 20">
            <a:extLst>
              <a:ext uri="{FF2B5EF4-FFF2-40B4-BE49-F238E27FC236}">
                <a16:creationId xmlns:a16="http://schemas.microsoft.com/office/drawing/2014/main" id="{9F5FD869-D6CB-75CF-89B4-78CD959AFAE7}"/>
              </a:ext>
            </a:extLst>
          </xdr:cNvPr>
          <xdr:cNvSpPr txBox="1"/>
        </xdr:nvSpPr>
        <xdr:spPr>
          <a:xfrm>
            <a:off x="847725" y="819150"/>
            <a:ext cx="2095500" cy="657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500" b="1">
                <a:latin typeface="OCRB" panose="020B0609020202020204" pitchFamily="49" charset="0"/>
              </a:rPr>
              <a:t>PROFIT</a:t>
            </a:r>
          </a:p>
        </xdr:txBody>
      </xdr:sp>
    </xdr:grpSp>
    <xdr:clientData/>
  </xdr:twoCellAnchor>
  <xdr:twoCellAnchor editAs="oneCell">
    <xdr:from>
      <xdr:col>0</xdr:col>
      <xdr:colOff>161925</xdr:colOff>
      <xdr:row>4</xdr:row>
      <xdr:rowOff>19050</xdr:rowOff>
    </xdr:from>
    <xdr:to>
      <xdr:col>1</xdr:col>
      <xdr:colOff>200025</xdr:colOff>
      <xdr:row>8</xdr:row>
      <xdr:rowOff>171450</xdr:rowOff>
    </xdr:to>
    <xdr:pic>
      <xdr:nvPicPr>
        <xdr:cNvPr id="41" name="Graphic 40" descr="Dollar with solid fill">
          <a:extLst>
            <a:ext uri="{FF2B5EF4-FFF2-40B4-BE49-F238E27FC236}">
              <a16:creationId xmlns:a16="http://schemas.microsoft.com/office/drawing/2014/main" id="{4552C669-70BA-5DB1-1001-05317D0C5C1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1925" y="781050"/>
          <a:ext cx="914400" cy="914400"/>
        </a:xfrm>
        <a:prstGeom prst="rect">
          <a:avLst/>
        </a:prstGeom>
      </xdr:spPr>
    </xdr:pic>
    <xdr:clientData/>
  </xdr:twoCellAnchor>
  <xdr:twoCellAnchor editAs="oneCell">
    <xdr:from>
      <xdr:col>22</xdr:col>
      <xdr:colOff>57149</xdr:colOff>
      <xdr:row>0</xdr:row>
      <xdr:rowOff>0</xdr:rowOff>
    </xdr:from>
    <xdr:to>
      <xdr:col>28</xdr:col>
      <xdr:colOff>28574</xdr:colOff>
      <xdr:row>7</xdr:row>
      <xdr:rowOff>38100</xdr:rowOff>
    </xdr:to>
    <mc:AlternateContent xmlns:mc="http://schemas.openxmlformats.org/markup-compatibility/2006">
      <mc:Choice xmlns:tsle="http://schemas.microsoft.com/office/drawing/2012/timeslicer" Requires="tsle">
        <xdr:graphicFrame macro="">
          <xdr:nvGraphicFramePr>
            <xdr:cNvPr id="6" name="Order Date 1">
              <a:extLst>
                <a:ext uri="{FF2B5EF4-FFF2-40B4-BE49-F238E27FC236}">
                  <a16:creationId xmlns:a16="http://schemas.microsoft.com/office/drawing/2014/main" id="{53842CD0-8035-B9FA-C190-3DE1FFE9AF54}"/>
                </a:ext>
              </a:extLst>
            </xdr:cNvPr>
            <xdr:cNvGraphicFramePr/>
          </xdr:nvGraphicFramePr>
          <xdr:xfrm>
            <a:off x="0" y="0"/>
            <a:ext cx="0" cy="0"/>
          </xdr:xfrm>
          <a:graphic>
            <a:graphicData uri="http://schemas.microsoft.com/office/drawing/2012/timeslicer">
              <tsle:timeslicer xmlns:tsle="http://schemas.microsoft.com/office/drawing/2012/timeslicer" name="Order Date 1"/>
            </a:graphicData>
          </a:graphic>
        </xdr:graphicFrame>
      </mc:Choice>
      <mc:Fallback>
        <xdr:sp macro="" textlink="">
          <xdr:nvSpPr>
            <xdr:cNvPr id="0" name=""/>
            <xdr:cNvSpPr>
              <a:spLocks noTextEdit="1"/>
            </xdr:cNvSpPr>
          </xdr:nvSpPr>
          <xdr:spPr>
            <a:xfrm>
              <a:off x="13963649" y="0"/>
              <a:ext cx="3629025"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5</xdr:col>
      <xdr:colOff>200025</xdr:colOff>
      <xdr:row>1</xdr:row>
      <xdr:rowOff>38100</xdr:rowOff>
    </xdr:from>
    <xdr:to>
      <xdr:col>21</xdr:col>
      <xdr:colOff>485775</xdr:colOff>
      <xdr:row>15</xdr:row>
      <xdr:rowOff>114300</xdr:rowOff>
    </xdr:to>
    <xdr:graphicFrame macro="">
      <xdr:nvGraphicFramePr>
        <xdr:cNvPr id="10" name="Chart 9">
          <a:extLst>
            <a:ext uri="{FF2B5EF4-FFF2-40B4-BE49-F238E27FC236}">
              <a16:creationId xmlns:a16="http://schemas.microsoft.com/office/drawing/2014/main" id="{93FA507D-C4FB-4152-82FA-8D15A0EFE0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200025</xdr:colOff>
      <xdr:row>17</xdr:row>
      <xdr:rowOff>66675</xdr:rowOff>
    </xdr:from>
    <xdr:to>
      <xdr:col>12</xdr:col>
      <xdr:colOff>466725</xdr:colOff>
      <xdr:row>19</xdr:row>
      <xdr:rowOff>38100</xdr:rowOff>
    </xdr:to>
    <xdr:sp macro="" textlink="Pivots!Q20">
      <xdr:nvSpPr>
        <xdr:cNvPr id="8" name="TextBox 7">
          <a:extLst>
            <a:ext uri="{FF2B5EF4-FFF2-40B4-BE49-F238E27FC236}">
              <a16:creationId xmlns:a16="http://schemas.microsoft.com/office/drawing/2014/main" id="{8113603B-2816-4238-9019-8AF189ACCBBE}"/>
            </a:ext>
          </a:extLst>
        </xdr:cNvPr>
        <xdr:cNvSpPr txBox="1"/>
      </xdr:nvSpPr>
      <xdr:spPr>
        <a:xfrm>
          <a:off x="5572125" y="3305175"/>
          <a:ext cx="270510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4D329CF-339A-47B9-9CA5-7E53B55B8A8D}" type="TxLink">
            <a:rPr lang="en-US" sz="2000" b="1" i="0" u="none" strike="noStrike">
              <a:solidFill>
                <a:sysClr val="windowText" lastClr="000000"/>
              </a:solidFill>
              <a:latin typeface="OCRB" panose="020B0609020202020204" pitchFamily="49" charset="0"/>
              <a:cs typeface="Calibri"/>
            </a:rPr>
            <a:pPr algn="ctr"/>
            <a:t> $286,397.02 </a:t>
          </a:fld>
          <a:endParaRPr lang="en-US" sz="2000" b="1" i="0">
            <a:solidFill>
              <a:sysClr val="windowText" lastClr="000000"/>
            </a:solidFill>
            <a:latin typeface="OCRB" panose="020B0609020202020204" pitchFamily="49" charset="0"/>
          </a:endParaRPr>
        </a:p>
      </xdr:txBody>
    </xdr:sp>
    <xdr:clientData/>
  </xdr:twoCellAnchor>
  <xdr:twoCellAnchor>
    <xdr:from>
      <xdr:col>14</xdr:col>
      <xdr:colOff>19049</xdr:colOff>
      <xdr:row>16</xdr:row>
      <xdr:rowOff>0</xdr:rowOff>
    </xdr:from>
    <xdr:to>
      <xdr:col>21</xdr:col>
      <xdr:colOff>581024</xdr:colOff>
      <xdr:row>36</xdr:row>
      <xdr:rowOff>0</xdr:rowOff>
    </xdr:to>
    <xdr:grpSp>
      <xdr:nvGrpSpPr>
        <xdr:cNvPr id="27" name="Group 26">
          <a:extLst>
            <a:ext uri="{FF2B5EF4-FFF2-40B4-BE49-F238E27FC236}">
              <a16:creationId xmlns:a16="http://schemas.microsoft.com/office/drawing/2014/main" id="{2126AB5D-BD60-A12C-7392-CBEE8F3D6357}"/>
            </a:ext>
          </a:extLst>
        </xdr:cNvPr>
        <xdr:cNvGrpSpPr/>
      </xdr:nvGrpSpPr>
      <xdr:grpSpPr>
        <a:xfrm>
          <a:off x="9048749" y="3048000"/>
          <a:ext cx="4829175" cy="3810000"/>
          <a:chOff x="9048749" y="3048000"/>
          <a:chExt cx="4829175" cy="3238500"/>
        </a:xfrm>
      </xdr:grpSpPr>
      <xdr:grpSp>
        <xdr:nvGrpSpPr>
          <xdr:cNvPr id="35" name="Group 34">
            <a:extLst>
              <a:ext uri="{FF2B5EF4-FFF2-40B4-BE49-F238E27FC236}">
                <a16:creationId xmlns:a16="http://schemas.microsoft.com/office/drawing/2014/main" id="{4A85709A-272B-B2AA-6D01-E68A9E6079C0}"/>
              </a:ext>
            </a:extLst>
          </xdr:cNvPr>
          <xdr:cNvGrpSpPr/>
        </xdr:nvGrpSpPr>
        <xdr:grpSpPr>
          <a:xfrm>
            <a:off x="9048749" y="3048000"/>
            <a:ext cx="4829175" cy="3238500"/>
            <a:chOff x="8724899" y="3048000"/>
            <a:chExt cx="5019675" cy="3238500"/>
          </a:xfrm>
        </xdr:grpSpPr>
        <xdr:sp macro="" textlink="">
          <xdr:nvSpPr>
            <xdr:cNvPr id="16" name="Rectangle: Rounded Corners 15">
              <a:extLst>
                <a:ext uri="{FF2B5EF4-FFF2-40B4-BE49-F238E27FC236}">
                  <a16:creationId xmlns:a16="http://schemas.microsoft.com/office/drawing/2014/main" id="{66E94415-B09E-49A7-8B72-882E4ACEA011}"/>
                </a:ext>
              </a:extLst>
            </xdr:cNvPr>
            <xdr:cNvSpPr/>
          </xdr:nvSpPr>
          <xdr:spPr>
            <a:xfrm>
              <a:off x="8724899" y="3086100"/>
              <a:ext cx="5019675" cy="3200400"/>
            </a:xfrm>
            <a:prstGeom prst="roundRect">
              <a:avLst/>
            </a:prstGeom>
            <a:solidFill>
              <a:sysClr val="window" lastClr="FFFFFF"/>
            </a:solidFill>
            <a:ln>
              <a:solidFill>
                <a:schemeClr val="bg1"/>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grpSp>
          <xdr:nvGrpSpPr>
            <xdr:cNvPr id="30" name="Group 29">
              <a:extLst>
                <a:ext uri="{FF2B5EF4-FFF2-40B4-BE49-F238E27FC236}">
                  <a16:creationId xmlns:a16="http://schemas.microsoft.com/office/drawing/2014/main" id="{0A26599A-EAC2-418F-8D9F-72B96CA27A64}"/>
                </a:ext>
              </a:extLst>
            </xdr:cNvPr>
            <xdr:cNvGrpSpPr/>
          </xdr:nvGrpSpPr>
          <xdr:grpSpPr>
            <a:xfrm>
              <a:off x="8848727" y="3390900"/>
              <a:ext cx="4678030" cy="2752725"/>
              <a:chOff x="8982076" y="5010150"/>
              <a:chExt cx="4067852" cy="2752725"/>
            </a:xfrm>
          </xdr:grpSpPr>
          <xdr:sp macro="" textlink="">
            <xdr:nvSpPr>
              <xdr:cNvPr id="31" name="Rectangle: Rounded Corners 30">
                <a:extLst>
                  <a:ext uri="{FF2B5EF4-FFF2-40B4-BE49-F238E27FC236}">
                    <a16:creationId xmlns:a16="http://schemas.microsoft.com/office/drawing/2014/main" id="{DC7D9BBA-46BF-1AE8-11E2-81C053D8FF53}"/>
                  </a:ext>
                </a:extLst>
              </xdr:cNvPr>
              <xdr:cNvSpPr/>
            </xdr:nvSpPr>
            <xdr:spPr>
              <a:xfrm>
                <a:off x="8982076" y="5010150"/>
                <a:ext cx="4067852" cy="1323975"/>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2" name="Rectangle: Rounded Corners 31">
                <a:extLst>
                  <a:ext uri="{FF2B5EF4-FFF2-40B4-BE49-F238E27FC236}">
                    <a16:creationId xmlns:a16="http://schemas.microsoft.com/office/drawing/2014/main" id="{3BA8B651-8F24-0E38-DA3D-97D386760536}"/>
                  </a:ext>
                </a:extLst>
              </xdr:cNvPr>
              <xdr:cNvSpPr/>
            </xdr:nvSpPr>
            <xdr:spPr>
              <a:xfrm>
                <a:off x="9563448" y="6438900"/>
                <a:ext cx="1368586" cy="1323975"/>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3" name="Rectangle: Rounded Corners 32">
                <a:extLst>
                  <a:ext uri="{FF2B5EF4-FFF2-40B4-BE49-F238E27FC236}">
                    <a16:creationId xmlns:a16="http://schemas.microsoft.com/office/drawing/2014/main" id="{3E58F0B9-433F-F0BB-B941-78DB84432A60}"/>
                  </a:ext>
                </a:extLst>
              </xdr:cNvPr>
              <xdr:cNvSpPr/>
            </xdr:nvSpPr>
            <xdr:spPr>
              <a:xfrm>
                <a:off x="11056124" y="6438900"/>
                <a:ext cx="1434199" cy="1323975"/>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34" name="TextBox 33">
              <a:extLst>
                <a:ext uri="{FF2B5EF4-FFF2-40B4-BE49-F238E27FC236}">
                  <a16:creationId xmlns:a16="http://schemas.microsoft.com/office/drawing/2014/main" id="{14D0206B-8E23-4483-A952-DC4BACF9C0F0}"/>
                </a:ext>
              </a:extLst>
            </xdr:cNvPr>
            <xdr:cNvSpPr txBox="1"/>
          </xdr:nvSpPr>
          <xdr:spPr>
            <a:xfrm>
              <a:off x="9829800" y="3048000"/>
              <a:ext cx="2977347" cy="33672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i="0" u="none" strike="noStrike" kern="1200" cap="all" spc="120" normalizeH="0" baseline="0">
                  <a:solidFill>
                    <a:sysClr val="windowText" lastClr="000000"/>
                  </a:solidFill>
                  <a:latin typeface="+mn-lt"/>
                  <a:ea typeface="+mn-ea"/>
                  <a:cs typeface="+mn-cs"/>
                </a:rPr>
                <a:t>Profit Metrics</a:t>
              </a:r>
            </a:p>
            <a:p>
              <a:pPr algn="ctr"/>
              <a:endParaRPr lang="en-US" sz="1600" b="1" i="0" u="none" strike="noStrike" kern="1200" cap="all" spc="120" normalizeH="0" baseline="0">
                <a:solidFill>
                  <a:sysClr val="windowText" lastClr="000000"/>
                </a:solidFill>
                <a:latin typeface="+mn-lt"/>
                <a:ea typeface="+mn-ea"/>
                <a:cs typeface="+mn-cs"/>
              </a:endParaRPr>
            </a:p>
            <a:p>
              <a:pPr algn="ctr"/>
              <a:endParaRPr lang="en-US" sz="1600" b="1" i="0" u="none" strike="noStrike" kern="1200" cap="all" spc="120" normalizeH="0" baseline="0">
                <a:solidFill>
                  <a:sysClr val="windowText" lastClr="000000"/>
                </a:solidFill>
                <a:latin typeface="+mn-lt"/>
                <a:ea typeface="+mn-ea"/>
                <a:cs typeface="+mn-cs"/>
              </a:endParaRPr>
            </a:p>
          </xdr:txBody>
        </xdr:sp>
      </xdr:grpSp>
      <xdr:sp macro="" textlink="">
        <xdr:nvSpPr>
          <xdr:cNvPr id="37" name="TextBox 36">
            <a:extLst>
              <a:ext uri="{FF2B5EF4-FFF2-40B4-BE49-F238E27FC236}">
                <a16:creationId xmlns:a16="http://schemas.microsoft.com/office/drawing/2014/main" id="{7F8A2064-3583-4661-891E-06058547F107}"/>
              </a:ext>
            </a:extLst>
          </xdr:cNvPr>
          <xdr:cNvSpPr txBox="1"/>
        </xdr:nvSpPr>
        <xdr:spPr>
          <a:xfrm>
            <a:off x="9553574" y="3448050"/>
            <a:ext cx="402907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i="0" u="none" strike="noStrike" kern="1200" cap="all" spc="120" normalizeH="0" baseline="0">
                <a:solidFill>
                  <a:sysClr val="windowText" lastClr="000000"/>
                </a:solidFill>
                <a:latin typeface="+mn-lt"/>
                <a:ea typeface="+mn-ea"/>
                <a:cs typeface="+mn-cs"/>
              </a:rPr>
              <a:t>Average Margin per Order</a:t>
            </a:r>
          </a:p>
          <a:p>
            <a:pPr algn="ctr"/>
            <a:endParaRPr lang="en-US" sz="1600" b="1" i="0" u="none" strike="noStrike" kern="1200" cap="all" spc="120" normalizeH="0" baseline="0">
              <a:solidFill>
                <a:sysClr val="windowText" lastClr="000000"/>
              </a:solidFill>
              <a:latin typeface="+mn-lt"/>
              <a:ea typeface="+mn-ea"/>
              <a:cs typeface="+mn-cs"/>
            </a:endParaRPr>
          </a:p>
        </xdr:txBody>
      </xdr:sp>
      <xdr:sp macro="" textlink="Pivots!G40">
        <xdr:nvSpPr>
          <xdr:cNvPr id="38" name="TextBox 37">
            <a:extLst>
              <a:ext uri="{FF2B5EF4-FFF2-40B4-BE49-F238E27FC236}">
                <a16:creationId xmlns:a16="http://schemas.microsoft.com/office/drawing/2014/main" id="{FEDB901C-0624-4E6B-B9F7-0A7784A38559}"/>
              </a:ext>
            </a:extLst>
          </xdr:cNvPr>
          <xdr:cNvSpPr txBox="1"/>
        </xdr:nvSpPr>
        <xdr:spPr>
          <a:xfrm>
            <a:off x="10696575" y="4038600"/>
            <a:ext cx="1485900"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4A9DDF-25B4-4D82-A979-AF8D95751A42}" type="TxLink">
              <a:rPr lang="en-US" sz="1800" b="1" i="0" u="none" strike="noStrike" kern="1200" cap="all" spc="120" normalizeH="0" baseline="0">
                <a:solidFill>
                  <a:srgbClr val="000000"/>
                </a:solidFill>
                <a:latin typeface="OCRB" panose="020B0609020202020204" pitchFamily="49" charset="0"/>
                <a:ea typeface="+mn-ea"/>
                <a:cs typeface="Calibri"/>
              </a:rPr>
              <a:pPr algn="ctr"/>
              <a:t> $28.66 </a:t>
            </a:fld>
            <a:endParaRPr lang="en-US" sz="1800" b="1" i="0" u="none" strike="noStrike" kern="1200" cap="all" spc="120" normalizeH="0" baseline="0">
              <a:solidFill>
                <a:sysClr val="windowText" lastClr="000000"/>
              </a:solidFill>
              <a:latin typeface="OCRB" panose="020B0609020202020204" pitchFamily="49" charset="0"/>
              <a:ea typeface="+mn-ea"/>
              <a:cs typeface="+mn-cs"/>
            </a:endParaRPr>
          </a:p>
        </xdr:txBody>
      </xdr:sp>
      <xdr:sp macro="" textlink="">
        <xdr:nvSpPr>
          <xdr:cNvPr id="2" name="TextBox 1">
            <a:extLst>
              <a:ext uri="{FF2B5EF4-FFF2-40B4-BE49-F238E27FC236}">
                <a16:creationId xmlns:a16="http://schemas.microsoft.com/office/drawing/2014/main" id="{5EC6E810-6256-4698-8D18-DC35739A7A10}"/>
              </a:ext>
            </a:extLst>
          </xdr:cNvPr>
          <xdr:cNvSpPr txBox="1"/>
        </xdr:nvSpPr>
        <xdr:spPr>
          <a:xfrm>
            <a:off x="9858375" y="4857750"/>
            <a:ext cx="1438275" cy="819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500" b="1" i="0" u="none" strike="noStrike" kern="1200" cap="all" spc="120" normalizeH="0" baseline="0">
                <a:solidFill>
                  <a:sysClr val="windowText" lastClr="000000"/>
                </a:solidFill>
                <a:latin typeface="+mn-lt"/>
                <a:ea typeface="+mn-ea"/>
                <a:cs typeface="+mn-cs"/>
              </a:rPr>
              <a:t>Profitable Sales</a:t>
            </a:r>
          </a:p>
          <a:p>
            <a:pPr algn="ctr"/>
            <a:endParaRPr lang="en-US" sz="1600" b="1" i="0" u="none" strike="noStrike" kern="1200" cap="all" spc="120" normalizeH="0" baseline="0">
              <a:solidFill>
                <a:sysClr val="windowText" lastClr="000000"/>
              </a:solidFill>
              <a:latin typeface="+mn-lt"/>
              <a:ea typeface="+mn-ea"/>
              <a:cs typeface="+mn-cs"/>
            </a:endParaRPr>
          </a:p>
        </xdr:txBody>
      </xdr:sp>
      <xdr:sp macro="" textlink="Pivots!Q7">
        <xdr:nvSpPr>
          <xdr:cNvPr id="3" name="TextBox 2">
            <a:extLst>
              <a:ext uri="{FF2B5EF4-FFF2-40B4-BE49-F238E27FC236}">
                <a16:creationId xmlns:a16="http://schemas.microsoft.com/office/drawing/2014/main" id="{6D5B6A30-4B8C-4938-9639-55E46F0688E3}"/>
              </a:ext>
            </a:extLst>
          </xdr:cNvPr>
          <xdr:cNvSpPr txBox="1"/>
        </xdr:nvSpPr>
        <xdr:spPr>
          <a:xfrm>
            <a:off x="9906000" y="5448300"/>
            <a:ext cx="1485900"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122B0F-6234-4D8A-AB19-F1724C1A47B1}" type="TxLink">
              <a:rPr lang="en-US" sz="2000" b="1" i="0" u="none" strike="noStrike" kern="1200" cap="all" spc="120" normalizeH="0" baseline="0">
                <a:solidFill>
                  <a:srgbClr val="000000"/>
                </a:solidFill>
                <a:latin typeface="OCRB" panose="020B0609020202020204" pitchFamily="49" charset="0"/>
                <a:ea typeface="+mn-ea"/>
                <a:cs typeface="Calibri"/>
              </a:rPr>
              <a:pPr algn="ctr"/>
              <a:t>8058</a:t>
            </a:fld>
            <a:endParaRPr lang="en-US" sz="2000" b="1" i="0" u="none" strike="noStrike" kern="1200" cap="all" spc="120" normalizeH="0" baseline="0">
              <a:solidFill>
                <a:sysClr val="windowText" lastClr="000000"/>
              </a:solidFill>
              <a:latin typeface="OCRB" panose="020B0609020202020204" pitchFamily="49" charset="0"/>
              <a:ea typeface="+mn-ea"/>
              <a:cs typeface="+mn-cs"/>
            </a:endParaRPr>
          </a:p>
        </xdr:txBody>
      </xdr:sp>
      <xdr:sp macro="" textlink="">
        <xdr:nvSpPr>
          <xdr:cNvPr id="5" name="TextBox 4">
            <a:extLst>
              <a:ext uri="{FF2B5EF4-FFF2-40B4-BE49-F238E27FC236}">
                <a16:creationId xmlns:a16="http://schemas.microsoft.com/office/drawing/2014/main" id="{B9038E85-3199-4B42-A556-504568C43EB8}"/>
              </a:ext>
            </a:extLst>
          </xdr:cNvPr>
          <xdr:cNvSpPr txBox="1"/>
        </xdr:nvSpPr>
        <xdr:spPr>
          <a:xfrm>
            <a:off x="11449050" y="4857750"/>
            <a:ext cx="1638300" cy="819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500" b="1" i="0" u="none" strike="noStrike" kern="1200" cap="all" spc="120" normalizeH="0" baseline="0">
                <a:solidFill>
                  <a:sysClr val="windowText" lastClr="000000"/>
                </a:solidFill>
                <a:latin typeface="+mn-lt"/>
                <a:ea typeface="+mn-ea"/>
                <a:cs typeface="+mn-cs"/>
              </a:rPr>
              <a:t>Unprofitable Sales</a:t>
            </a:r>
          </a:p>
          <a:p>
            <a:pPr algn="ctr"/>
            <a:endParaRPr lang="en-US" sz="1600" b="1" i="0" u="none" strike="noStrike" kern="1200" cap="all" spc="120" normalizeH="0" baseline="0">
              <a:solidFill>
                <a:sysClr val="windowText" lastClr="000000"/>
              </a:solidFill>
              <a:latin typeface="+mn-lt"/>
              <a:ea typeface="+mn-ea"/>
              <a:cs typeface="+mn-cs"/>
            </a:endParaRPr>
          </a:p>
        </xdr:txBody>
      </xdr:sp>
      <xdr:sp macro="" textlink="Pivots!Q13">
        <xdr:nvSpPr>
          <xdr:cNvPr id="9" name="TextBox 8">
            <a:extLst>
              <a:ext uri="{FF2B5EF4-FFF2-40B4-BE49-F238E27FC236}">
                <a16:creationId xmlns:a16="http://schemas.microsoft.com/office/drawing/2014/main" id="{9FBCCA85-A92F-4238-8C1F-3CB56E1E6666}"/>
              </a:ext>
            </a:extLst>
          </xdr:cNvPr>
          <xdr:cNvSpPr txBox="1"/>
        </xdr:nvSpPr>
        <xdr:spPr>
          <a:xfrm>
            <a:off x="11506200" y="5476875"/>
            <a:ext cx="1485900"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6CDB89B-DF44-479A-AFF0-FE3F5765D561}" type="TxLink">
              <a:rPr lang="en-US" sz="2000" b="1" i="0" u="none" strike="noStrike" kern="1200" cap="all" spc="120" normalizeH="0" baseline="0">
                <a:solidFill>
                  <a:srgbClr val="000000"/>
                </a:solidFill>
                <a:latin typeface="OCRB" panose="020B0609020202020204" pitchFamily="49" charset="0"/>
                <a:ea typeface="+mn-ea"/>
                <a:cs typeface="Calibri"/>
              </a:rPr>
              <a:pPr algn="ctr"/>
              <a:t>1936</a:t>
            </a:fld>
            <a:endParaRPr lang="en-US" sz="2000" b="1" i="0" u="none" strike="noStrike" kern="1200" cap="all" spc="120" normalizeH="0" baseline="0">
              <a:solidFill>
                <a:sysClr val="windowText" lastClr="000000"/>
              </a:solidFill>
              <a:latin typeface="OCRB" panose="020B0609020202020204" pitchFamily="49" charset="0"/>
              <a:ea typeface="+mn-ea"/>
              <a:cs typeface="+mn-cs"/>
            </a:endParaRPr>
          </a:p>
        </xdr:txBody>
      </xdr:sp>
    </xdr:grpSp>
    <xdr:clientData/>
  </xdr:twoCellAnchor>
  <xdr:twoCellAnchor editAs="oneCell">
    <xdr:from>
      <xdr:col>22</xdr:col>
      <xdr:colOff>57149</xdr:colOff>
      <xdr:row>20</xdr:row>
      <xdr:rowOff>123824</xdr:rowOff>
    </xdr:from>
    <xdr:to>
      <xdr:col>28</xdr:col>
      <xdr:colOff>47625</xdr:colOff>
      <xdr:row>25</xdr:row>
      <xdr:rowOff>190499</xdr:rowOff>
    </xdr:to>
    <mc:AlternateContent xmlns:mc="http://schemas.openxmlformats.org/markup-compatibility/2006" xmlns:a14="http://schemas.microsoft.com/office/drawing/2010/main">
      <mc:Choice Requires="a14">
        <xdr:graphicFrame macro="">
          <xdr:nvGraphicFramePr>
            <xdr:cNvPr id="12" name="Category 1">
              <a:extLst>
                <a:ext uri="{FF2B5EF4-FFF2-40B4-BE49-F238E27FC236}">
                  <a16:creationId xmlns:a16="http://schemas.microsoft.com/office/drawing/2014/main" id="{08ABCDB9-40A1-4DC5-951F-B1BC933D8238}"/>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3963649" y="2943225"/>
              <a:ext cx="3648076" cy="11525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95249</xdr:colOff>
      <xdr:row>0</xdr:row>
      <xdr:rowOff>0</xdr:rowOff>
    </xdr:from>
    <xdr:to>
      <xdr:col>35</xdr:col>
      <xdr:colOff>28574</xdr:colOff>
      <xdr:row>36</xdr:row>
      <xdr:rowOff>85725</xdr:rowOff>
    </xdr:to>
    <mc:AlternateContent xmlns:mc="http://schemas.openxmlformats.org/markup-compatibility/2006" xmlns:a14="http://schemas.microsoft.com/office/drawing/2010/main">
      <mc:Choice Requires="a14">
        <xdr:graphicFrame macro="">
          <xdr:nvGraphicFramePr>
            <xdr:cNvPr id="13" name="State 1">
              <a:extLst>
                <a:ext uri="{FF2B5EF4-FFF2-40B4-BE49-F238E27FC236}">
                  <a16:creationId xmlns:a16="http://schemas.microsoft.com/office/drawing/2014/main" id="{E2711179-5139-45BE-863F-A73925E498C3}"/>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7659349" y="142875"/>
              <a:ext cx="4200525" cy="6343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47625</xdr:colOff>
      <xdr:row>14</xdr:row>
      <xdr:rowOff>19051</xdr:rowOff>
    </xdr:from>
    <xdr:to>
      <xdr:col>28</xdr:col>
      <xdr:colOff>28575</xdr:colOff>
      <xdr:row>20</xdr:row>
      <xdr:rowOff>28575</xdr:rowOff>
    </xdr:to>
    <mc:AlternateContent xmlns:mc="http://schemas.openxmlformats.org/markup-compatibility/2006" xmlns:a14="http://schemas.microsoft.com/office/drawing/2010/main">
      <mc:Choice Requires="a14">
        <xdr:graphicFrame macro="">
          <xdr:nvGraphicFramePr>
            <xdr:cNvPr id="15" name="Segment 1">
              <a:extLst>
                <a:ext uri="{FF2B5EF4-FFF2-40B4-BE49-F238E27FC236}">
                  <a16:creationId xmlns:a16="http://schemas.microsoft.com/office/drawing/2014/main" id="{113F76C5-59B8-4EB8-8CF1-F97C58C6BF45}"/>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3954125" y="1704975"/>
              <a:ext cx="3638550" cy="1171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47626</xdr:colOff>
      <xdr:row>7</xdr:row>
      <xdr:rowOff>85724</xdr:rowOff>
    </xdr:from>
    <xdr:to>
      <xdr:col>24</xdr:col>
      <xdr:colOff>542925</xdr:colOff>
      <xdr:row>13</xdr:row>
      <xdr:rowOff>171449</xdr:rowOff>
    </xdr:to>
    <mc:AlternateContent xmlns:mc="http://schemas.openxmlformats.org/markup-compatibility/2006" xmlns:a14="http://schemas.microsoft.com/office/drawing/2010/main">
      <mc:Choice Requires="a14">
        <xdr:graphicFrame macro="">
          <xdr:nvGraphicFramePr>
            <xdr:cNvPr id="18" name="Region 1">
              <a:extLst>
                <a:ext uri="{FF2B5EF4-FFF2-40B4-BE49-F238E27FC236}">
                  <a16:creationId xmlns:a16="http://schemas.microsoft.com/office/drawing/2014/main" id="{F455ADF6-1236-4691-855B-B8B64F66A9D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3954126" y="142875"/>
              <a:ext cx="1714499" cy="1476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28575</xdr:colOff>
      <xdr:row>7</xdr:row>
      <xdr:rowOff>66676</xdr:rowOff>
    </xdr:from>
    <xdr:to>
      <xdr:col>28</xdr:col>
      <xdr:colOff>28575</xdr:colOff>
      <xdr:row>13</xdr:row>
      <xdr:rowOff>133350</xdr:rowOff>
    </xdr:to>
    <mc:AlternateContent xmlns:mc="http://schemas.openxmlformats.org/markup-compatibility/2006" xmlns:a14="http://schemas.microsoft.com/office/drawing/2010/main">
      <mc:Choice Requires="a14">
        <xdr:graphicFrame macro="">
          <xdr:nvGraphicFramePr>
            <xdr:cNvPr id="19" name="Ship Mode 1">
              <a:extLst>
                <a:ext uri="{FF2B5EF4-FFF2-40B4-BE49-F238E27FC236}">
                  <a16:creationId xmlns:a16="http://schemas.microsoft.com/office/drawing/2014/main" id="{6D670C7E-0395-4CE3-B476-1B0C017F5827}"/>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15763875" y="142876"/>
              <a:ext cx="1828800" cy="1485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514350</xdr:colOff>
      <xdr:row>12</xdr:row>
      <xdr:rowOff>9525</xdr:rowOff>
    </xdr:from>
    <xdr:to>
      <xdr:col>4</xdr:col>
      <xdr:colOff>180975</xdr:colOff>
      <xdr:row>15</xdr:row>
      <xdr:rowOff>28575</xdr:rowOff>
    </xdr:to>
    <xdr:grpSp>
      <xdr:nvGrpSpPr>
        <xdr:cNvPr id="36" name="Group 35">
          <a:extLst>
            <a:ext uri="{FF2B5EF4-FFF2-40B4-BE49-F238E27FC236}">
              <a16:creationId xmlns:a16="http://schemas.microsoft.com/office/drawing/2014/main" id="{43421A90-8B62-4F1F-982B-87CCCEB688AD}"/>
            </a:ext>
          </a:extLst>
        </xdr:cNvPr>
        <xdr:cNvGrpSpPr/>
      </xdr:nvGrpSpPr>
      <xdr:grpSpPr>
        <a:xfrm>
          <a:off x="514350" y="2295525"/>
          <a:ext cx="2600325" cy="590550"/>
          <a:chOff x="19050" y="1047750"/>
          <a:chExt cx="2600325" cy="590550"/>
        </a:xfrm>
      </xdr:grpSpPr>
      <xdr:sp macro="" textlink="">
        <xdr:nvSpPr>
          <xdr:cNvPr id="40" name="TextBox 39">
            <a:hlinkClick xmlns:r="http://schemas.openxmlformats.org/officeDocument/2006/relationships" r:id="rId5"/>
            <a:extLst>
              <a:ext uri="{FF2B5EF4-FFF2-40B4-BE49-F238E27FC236}">
                <a16:creationId xmlns:a16="http://schemas.microsoft.com/office/drawing/2014/main" id="{7A52BEC2-1F49-EF24-AABB-2E89473D5D1F}"/>
              </a:ext>
            </a:extLst>
          </xdr:cNvPr>
          <xdr:cNvSpPr txBox="1"/>
        </xdr:nvSpPr>
        <xdr:spPr>
          <a:xfrm>
            <a:off x="885825" y="1047750"/>
            <a:ext cx="866775" cy="59055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a:solidFill>
                  <a:sysClr val="windowText" lastClr="000000"/>
                </a:solidFill>
                <a:latin typeface="OCRB" panose="020B0609020202020204" pitchFamily="49" charset="0"/>
              </a:rPr>
              <a:t>Sales</a:t>
            </a:r>
          </a:p>
          <a:p>
            <a:pPr algn="ctr"/>
            <a:r>
              <a:rPr lang="en-US" sz="900" b="1">
                <a:solidFill>
                  <a:sysClr val="windowText" lastClr="000000"/>
                </a:solidFill>
                <a:latin typeface="OCRB" panose="020B0609020202020204" pitchFamily="49" charset="0"/>
              </a:rPr>
              <a:t> Dashboard</a:t>
            </a:r>
          </a:p>
        </xdr:txBody>
      </xdr:sp>
      <xdr:sp macro="" textlink="">
        <xdr:nvSpPr>
          <xdr:cNvPr id="42" name="TextBox 41">
            <a:hlinkClick xmlns:r="http://schemas.openxmlformats.org/officeDocument/2006/relationships" r:id="rId6"/>
            <a:extLst>
              <a:ext uri="{FF2B5EF4-FFF2-40B4-BE49-F238E27FC236}">
                <a16:creationId xmlns:a16="http://schemas.microsoft.com/office/drawing/2014/main" id="{103169FE-F7A0-82AE-6180-C4171813B0DA}"/>
              </a:ext>
            </a:extLst>
          </xdr:cNvPr>
          <xdr:cNvSpPr txBox="1"/>
        </xdr:nvSpPr>
        <xdr:spPr>
          <a:xfrm>
            <a:off x="19050" y="1047750"/>
            <a:ext cx="866775" cy="59055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a:latin typeface="OCRB" panose="020B0609020202020204" pitchFamily="49" charset="0"/>
              </a:rPr>
              <a:t>Main</a:t>
            </a:r>
          </a:p>
          <a:p>
            <a:pPr algn="ctr"/>
            <a:r>
              <a:rPr lang="en-US" sz="900" b="1" baseline="0">
                <a:latin typeface="OCRB" panose="020B0609020202020204" pitchFamily="49" charset="0"/>
              </a:rPr>
              <a:t> Dashboard</a:t>
            </a:r>
            <a:endParaRPr lang="en-US" sz="900" b="1">
              <a:latin typeface="OCRB" panose="020B0609020202020204" pitchFamily="49" charset="0"/>
            </a:endParaRPr>
          </a:p>
        </xdr:txBody>
      </xdr:sp>
      <xdr:sp macro="" textlink="">
        <xdr:nvSpPr>
          <xdr:cNvPr id="43" name="TextBox 42">
            <a:hlinkClick xmlns:r="http://schemas.openxmlformats.org/officeDocument/2006/relationships" r:id="rId7"/>
            <a:extLst>
              <a:ext uri="{FF2B5EF4-FFF2-40B4-BE49-F238E27FC236}">
                <a16:creationId xmlns:a16="http://schemas.microsoft.com/office/drawing/2014/main" id="{A55B186F-0F64-62E8-2D90-FC1EC6D84BB1}"/>
              </a:ext>
            </a:extLst>
          </xdr:cNvPr>
          <xdr:cNvSpPr txBox="1"/>
        </xdr:nvSpPr>
        <xdr:spPr>
          <a:xfrm>
            <a:off x="1752600" y="1047750"/>
            <a:ext cx="866775" cy="590550"/>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a:latin typeface="OCRB" panose="020B0609020202020204" pitchFamily="49" charset="0"/>
              </a:rPr>
              <a:t>Profit</a:t>
            </a:r>
          </a:p>
          <a:p>
            <a:pPr algn="ctr"/>
            <a:r>
              <a:rPr lang="en-US" sz="900" b="1">
                <a:latin typeface="OCRB" panose="020B0609020202020204" pitchFamily="49" charset="0"/>
              </a:rPr>
              <a:t> Dashboard</a:t>
            </a:r>
          </a:p>
        </xdr:txBody>
      </xdr:sp>
    </xdr:grp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endan" refreshedDate="45252.876170601849" backgroundQuery="1" createdVersion="8" refreshedVersion="8" minRefreshableVersion="3" recordCount="0" supportSubquery="1" supportAdvancedDrill="1" xr:uid="{6C1DB27D-2B3B-457B-BA91-1A96D435CCDF}">
  <cacheSource type="external" connectionId="1"/>
  <cacheFields count="6">
    <cacheField name="[Measures].[Sum of Profit 2]" caption="Sum of Profit 2" numFmtId="0" hierarchy="30" level="32767"/>
    <cacheField name="[Sales].[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Sales].[Order Date (Month)].[Order Date (Month)]" caption="Order Date (Month)" numFmtId="0" hierarchy="23" level="1">
      <sharedItems count="12">
        <s v="Jan"/>
        <s v="Feb"/>
        <s v="Mar"/>
        <s v="Apr"/>
        <s v="May"/>
        <s v="Jun"/>
        <s v="Jul"/>
        <s v="Aug"/>
        <s v="Sep"/>
        <s v="Oct"/>
        <s v="Nov"/>
        <s v="Dec"/>
      </sharedItems>
    </cacheField>
    <cacheField name="[Sales].[Order Date (Quarter)].[Order Date (Quarter)]" caption="Order Date (Quarter)" numFmtId="0" hierarchy="22" level="1">
      <sharedItems count="4">
        <s v="Qtr1"/>
        <s v="Qtr2"/>
        <s v="Qtr3"/>
        <s v="Qtr4"/>
      </sharedItems>
    </cacheField>
    <cacheField name="[Sales].[Order Date (Year)].[Order Date (Year)]" caption="Order Date (Year)" numFmtId="0" hierarchy="21" level="1">
      <sharedItems count="4">
        <s v="2014"/>
        <s v="2015"/>
        <s v="2016"/>
        <s v="2017"/>
      </sharedItems>
    </cacheField>
    <cacheField name="[Sales].[State].[State]" caption="State" numFmtId="0" hierarchy="10" level="1">
      <sharedItems containsSemiMixedTypes="0" containsNonDate="0" containsString="0"/>
    </cacheField>
  </cacheFields>
  <cacheHierarchies count="49">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2" memberValueDatatype="7" unbalanced="0">
      <fieldsUsage count="2">
        <fieldUsage x="-1"/>
        <fieldUsage x="1"/>
      </fieldsUsage>
    </cacheHierarchy>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2"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2" memberValueDatatype="130" unbalanced="0">
      <fieldsUsage count="2">
        <fieldUsage x="-1"/>
        <fieldUsage x="5"/>
      </fieldsUsage>
    </cacheHierarchy>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2"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cacheHierarchy uniqueName="[Sales].[Sub-Category]" caption="Sub-Category" attribute="1" defaultMemberUniqueName="[Sales].[Sub-Category].[All]" allUniqueName="[Sales].[Sub-Category].[All]" dimensionUniqueName="[Sales]" displayFolder="" count="2"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2" memberValueDatatype="130" unbalanced="0">
      <fieldsUsage count="2">
        <fieldUsage x="-1"/>
        <fieldUsage x="4"/>
      </fieldsUsage>
    </cacheHierarchy>
    <cacheHierarchy uniqueName="[Sales].[Order Date (Quarter)]" caption="Order Date (Quarter)" attribute="1" defaultMemberUniqueName="[Sales].[Order Date (Quarter)].[All]" allUniqueName="[Sales].[Order Date (Quarter)].[All]" dimensionUniqueName="[Sales]" displayFolder="" count="2" memberValueDatatype="130" unbalanced="0">
      <fieldsUsage count="2">
        <fieldUsage x="-1"/>
        <fieldUsage x="3"/>
      </fieldsUsage>
    </cacheHierarchy>
    <cacheHierarchy uniqueName="[Sales].[Order Date (Month)]" caption="Order Date (Month)" attribute="1" defaultMemberUniqueName="[Sales].[Order Date (Month)].[All]" allUniqueName="[Sales].[Order Date (Month)].[All]" dimensionUniqueName="[Sales]" displayFolder="" count="2" memberValueDatatype="130" unbalanced="0">
      <fieldsUsage count="2">
        <fieldUsage x="-1"/>
        <fieldUsage x="2"/>
      </fieldsUsage>
    </cacheHierarchy>
    <cacheHierarchy uniqueName="[Sales].[Ship Date (Year)]" caption="Ship Date (Year)" attribute="1" defaultMemberUniqueName="[Sales].[Ship Date (Year)].[All]" allUniqueName="[Sales].[Ship Date (Year)].[All]" dimensionUniqueName="[Sales]" displayFolder="" count="0" memberValueDatatype="130" unbalanced="0"/>
    <cacheHierarchy uniqueName="[Sales].[Ship Date (Quarter)]" caption="Ship Date (Quarter)" attribute="1" defaultMemberUniqueName="[Sales].[Ship Date (Quarter)].[All]" allUniqueName="[Sales].[Ship Date (Quarter)].[All]" dimensionUniqueName="[Sales]" displayFolder="" count="0" memberValueDatatype="130" unbalanced="0"/>
    <cacheHierarchy uniqueName="[Sales].[Ship Date (Month)]" caption="Ship Date (Month)" attribute="1" defaultMemberUniqueName="[Sales].[Ship Date (Month)].[All]" allUniqueName="[Sales].[Ship Date (Month)].[All]" dimensionUniqueName="[Sales]" displayFolder="" count="0" memberValueDatatype="130"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Sales].[Ship Date (Month Index)]" caption="Ship Date (Month Index)" attribute="1" defaultMemberUniqueName="[Sales].[Ship Date (Month Index)].[All]" allUniqueName="[Sales].[Ship Date (Month Index)].[All]" dimensionUniqueName="[Sales]" displayFolder="" count="0" memberValueDatatype="20" unbalanced="0" hidden="1"/>
    <cacheHierarchy uniqueName="[Measures].[Sum of Sales]" caption="Sum of Sales" measure="1" displayFolder="" measureGroup="Sales" count="0">
      <extLst>
        <ext xmlns:x15="http://schemas.microsoft.com/office/spreadsheetml/2010/11/main" uri="{B97F6D7D-B522-45F9-BDA1-12C45D357490}">
          <x15:cacheHierarchy aggregatedColumn="17"/>
        </ext>
      </extLst>
    </cacheHierarchy>
    <cacheHierarchy uniqueName="[Measures].[Sum of Profit 2]" caption="Sum of Profit 2" measure="1" displayFolder="" measureGroup="Sales" count="0" oneField="1">
      <fieldsUsage count="1">
        <fieldUsage x="0"/>
      </fieldsUsage>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les" count="0">
      <extLst>
        <ext xmlns:x15="http://schemas.microsoft.com/office/spreadsheetml/2010/11/main" uri="{B97F6D7D-B522-45F9-BDA1-12C45D357490}">
          <x15:cacheHierarchy aggregatedColumn="19"/>
        </ext>
      </extLst>
    </cacheHierarchy>
    <cacheHierarchy uniqueName="[Measures].[Var of Sales]" caption="Var of Sales" measure="1" displayFolder="" measureGroup="Sales" count="0">
      <extLst>
        <ext xmlns:x15="http://schemas.microsoft.com/office/spreadsheetml/2010/11/main" uri="{B97F6D7D-B522-45F9-BDA1-12C45D357490}">
          <x15:cacheHierarchy aggregatedColumn="17"/>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les" count="0">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18"/>
        </ext>
      </extLst>
    </cacheHierarchy>
    <cacheHierarchy uniqueName="[Measures].[Average of Quantity]" caption="Average of Quantity" measure="1" displayFolder="" measureGroup="Sales" count="0">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Sales" count="0">
      <extLst>
        <ext xmlns:x15="http://schemas.microsoft.com/office/spreadsheetml/2010/11/main" uri="{B97F6D7D-B522-45F9-BDA1-12C45D357490}">
          <x15:cacheHierarchy aggregatedColumn="13"/>
        </ext>
      </extLst>
    </cacheHierarchy>
    <cacheHierarchy uniqueName="[Measures].[Count of Product Name]" caption="Count of Product Name" measure="1" displayFolder="" measureGroup="Sales" count="0">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les" count="0">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Sales" count="0">
      <extLst>
        <ext xmlns:x15="http://schemas.microsoft.com/office/spreadsheetml/2010/11/main" uri="{B97F6D7D-B522-45F9-BDA1-12C45D357490}">
          <x15:cacheHierarchy aggregatedColumn="20"/>
        </ext>
      </extLst>
    </cacheHierarchy>
    <cacheHierarchy uniqueName="[Measures].[COGS]" caption="COGS" measure="1" displayFolder="" measureGroup="Sales" count="0"/>
    <cacheHierarchy uniqueName="[Measures].[COGS / Sales]" caption="COGS / Sales" measure="1" displayFolder="" measureGroup="Sales" count="0"/>
    <cacheHierarchy uniqueName="[Measures].[Discount/ Sales]" caption="Discount/ Sales" measure="1" displayFolder="" measureGroup="Sales" count="0"/>
    <cacheHierarchy uniqueName="[Measures].[Profit / Sales]" caption="Profit / Sales" measure="1" displayFolder="" measureGroup="Sales" count="0"/>
    <cacheHierarchy uniqueName="[Measures].[Count of Profitable Sales]" caption="Count of Profitable Sales" measure="1" displayFolder="" measureGroup="Sales" count="0"/>
    <cacheHierarchy uniqueName="[Measures].[Count of Unprofitable Sales]" caption="Count of Unprofitable Sales"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endan" refreshedDate="45252.876171064818" backgroundQuery="1" createdVersion="8" refreshedVersion="8" minRefreshableVersion="3" recordCount="0" supportSubquery="1" supportAdvancedDrill="1" xr:uid="{D0AF62E4-B2A0-4372-9729-DD2D6FC37266}">
  <cacheSource type="external" connectionId="1"/>
  <cacheFields count="6">
    <cacheField name="[Sales].[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Sales].[Order Date (Month)].[Order Date (Month)]" caption="Order Date (Month)" numFmtId="0" hierarchy="23" level="1">
      <sharedItems count="12">
        <s v="Jan"/>
        <s v="Feb"/>
        <s v="Mar"/>
        <s v="Apr"/>
        <s v="May"/>
        <s v="Jun"/>
        <s v="Jul"/>
        <s v="Aug"/>
        <s v="Sep"/>
        <s v="Oct"/>
        <s v="Nov"/>
        <s v="Dec"/>
      </sharedItems>
    </cacheField>
    <cacheField name="[Sales].[Order Date (Quarter)].[Order Date (Quarter)]" caption="Order Date (Quarter)" numFmtId="0" hierarchy="22" level="1">
      <sharedItems count="4">
        <s v="Qtr1"/>
        <s v="Qtr2"/>
        <s v="Qtr3"/>
        <s v="Qtr4"/>
      </sharedItems>
    </cacheField>
    <cacheField name="[Sales].[Order Date (Year)].[Order Date (Year)]" caption="Order Date (Year)" numFmtId="0" hierarchy="21" level="1">
      <sharedItems count="4">
        <s v="2014"/>
        <s v="2015"/>
        <s v="2016"/>
        <s v="2017"/>
      </sharedItems>
    </cacheField>
    <cacheField name="[Measures].[Sum of Profit 2]" caption="Sum of Profit 2" numFmtId="0" hierarchy="30" level="32767"/>
    <cacheField name="[Sales].[State].[State]" caption="State" numFmtId="0" hierarchy="10" level="1">
      <sharedItems containsSemiMixedTypes="0" containsNonDate="0" containsString="0"/>
    </cacheField>
  </cacheFields>
  <cacheHierarchies count="49">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2" memberValueDatatype="7" unbalanced="0">
      <fieldsUsage count="2">
        <fieldUsage x="-1"/>
        <fieldUsage x="0"/>
      </fieldsUsage>
    </cacheHierarchy>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2"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2" memberValueDatatype="130" unbalanced="0">
      <fieldsUsage count="2">
        <fieldUsage x="-1"/>
        <fieldUsage x="5"/>
      </fieldsUsage>
    </cacheHierarchy>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2"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cacheHierarchy uniqueName="[Sales].[Sub-Category]" caption="Sub-Category" attribute="1" defaultMemberUniqueName="[Sales].[Sub-Category].[All]" allUniqueName="[Sales].[Sub-Category].[All]" dimensionUniqueName="[Sales]" displayFolder="" count="2"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2" memberValueDatatype="130" unbalanced="0">
      <fieldsUsage count="2">
        <fieldUsage x="-1"/>
        <fieldUsage x="3"/>
      </fieldsUsage>
    </cacheHierarchy>
    <cacheHierarchy uniqueName="[Sales].[Order Date (Quarter)]" caption="Order Date (Quarter)" attribute="1" defaultMemberUniqueName="[Sales].[Order Date (Quarter)].[All]" allUniqueName="[Sales].[Order Date (Quarter)].[All]" dimensionUniqueName="[Sales]" displayFolder="" count="2" memberValueDatatype="130" unbalanced="0">
      <fieldsUsage count="2">
        <fieldUsage x="-1"/>
        <fieldUsage x="2"/>
      </fieldsUsage>
    </cacheHierarchy>
    <cacheHierarchy uniqueName="[Sales].[Order Date (Month)]" caption="Order Date (Month)" attribute="1" defaultMemberUniqueName="[Sales].[Order Date (Month)].[All]" allUniqueName="[Sales].[Order Date (Month)].[All]" dimensionUniqueName="[Sales]" displayFolder="" count="2" memberValueDatatype="130" unbalanced="0">
      <fieldsUsage count="2">
        <fieldUsage x="-1"/>
        <fieldUsage x="1"/>
      </fieldsUsage>
    </cacheHierarchy>
    <cacheHierarchy uniqueName="[Sales].[Ship Date (Year)]" caption="Ship Date (Year)" attribute="1" defaultMemberUniqueName="[Sales].[Ship Date (Year)].[All]" allUniqueName="[Sales].[Ship Date (Year)].[All]" dimensionUniqueName="[Sales]" displayFolder="" count="0" memberValueDatatype="130" unbalanced="0"/>
    <cacheHierarchy uniqueName="[Sales].[Ship Date (Quarter)]" caption="Ship Date (Quarter)" attribute="1" defaultMemberUniqueName="[Sales].[Ship Date (Quarter)].[All]" allUniqueName="[Sales].[Ship Date (Quarter)].[All]" dimensionUniqueName="[Sales]" displayFolder="" count="0" memberValueDatatype="130" unbalanced="0"/>
    <cacheHierarchy uniqueName="[Sales].[Ship Date (Month)]" caption="Ship Date (Month)" attribute="1" defaultMemberUniqueName="[Sales].[Ship Date (Month)].[All]" allUniqueName="[Sales].[Ship Date (Month)].[All]" dimensionUniqueName="[Sales]" displayFolder="" count="0" memberValueDatatype="130"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Sales].[Ship Date (Month Index)]" caption="Ship Date (Month Index)" attribute="1" defaultMemberUniqueName="[Sales].[Ship Date (Month Index)].[All]" allUniqueName="[Sales].[Ship Date (Month Index)].[All]" dimensionUniqueName="[Sales]" displayFolder="" count="0" memberValueDatatype="20" unbalanced="0" hidden="1"/>
    <cacheHierarchy uniqueName="[Measures].[Sum of Sales]" caption="Sum of Sales" measure="1" displayFolder="" measureGroup="Sales" count="0">
      <extLst>
        <ext xmlns:x15="http://schemas.microsoft.com/office/spreadsheetml/2010/11/main" uri="{B97F6D7D-B522-45F9-BDA1-12C45D357490}">
          <x15:cacheHierarchy aggregatedColumn="17"/>
        </ext>
      </extLst>
    </cacheHierarchy>
    <cacheHierarchy uniqueName="[Measures].[Sum of Profit 2]" caption="Sum of Profit 2" measure="1" displayFolder="" measureGroup="Sales" count="0" oneField="1">
      <fieldsUsage count="1">
        <fieldUsage x="4"/>
      </fieldsUsage>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les" count="0">
      <extLst>
        <ext xmlns:x15="http://schemas.microsoft.com/office/spreadsheetml/2010/11/main" uri="{B97F6D7D-B522-45F9-BDA1-12C45D357490}">
          <x15:cacheHierarchy aggregatedColumn="19"/>
        </ext>
      </extLst>
    </cacheHierarchy>
    <cacheHierarchy uniqueName="[Measures].[Var of Sales]" caption="Var of Sales" measure="1" displayFolder="" measureGroup="Sales" count="0">
      <extLst>
        <ext xmlns:x15="http://schemas.microsoft.com/office/spreadsheetml/2010/11/main" uri="{B97F6D7D-B522-45F9-BDA1-12C45D357490}">
          <x15:cacheHierarchy aggregatedColumn="17"/>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les" count="0">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18"/>
        </ext>
      </extLst>
    </cacheHierarchy>
    <cacheHierarchy uniqueName="[Measures].[Average of Quantity]" caption="Average of Quantity" measure="1" displayFolder="" measureGroup="Sales" count="0">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Sales" count="0">
      <extLst>
        <ext xmlns:x15="http://schemas.microsoft.com/office/spreadsheetml/2010/11/main" uri="{B97F6D7D-B522-45F9-BDA1-12C45D357490}">
          <x15:cacheHierarchy aggregatedColumn="13"/>
        </ext>
      </extLst>
    </cacheHierarchy>
    <cacheHierarchy uniqueName="[Measures].[Count of Product Name]" caption="Count of Product Name" measure="1" displayFolder="" measureGroup="Sales" count="0">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les" count="0">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Sales" count="0">
      <extLst>
        <ext xmlns:x15="http://schemas.microsoft.com/office/spreadsheetml/2010/11/main" uri="{B97F6D7D-B522-45F9-BDA1-12C45D357490}">
          <x15:cacheHierarchy aggregatedColumn="20"/>
        </ext>
      </extLst>
    </cacheHierarchy>
    <cacheHierarchy uniqueName="[Measures].[COGS]" caption="COGS" measure="1" displayFolder="" measureGroup="Sales" count="0"/>
    <cacheHierarchy uniqueName="[Measures].[COGS / Sales]" caption="COGS / Sales" measure="1" displayFolder="" measureGroup="Sales" count="0"/>
    <cacheHierarchy uniqueName="[Measures].[Discount/ Sales]" caption="Discount/ Sales" measure="1" displayFolder="" measureGroup="Sales" count="0"/>
    <cacheHierarchy uniqueName="[Measures].[Profit / Sales]" caption="Profit / Sales" measure="1" displayFolder="" measureGroup="Sales" count="0"/>
    <cacheHierarchy uniqueName="[Measures].[Count of Profitable Sales]" caption="Count of Profitable Sales" measure="1" displayFolder="" measureGroup="Sales" count="0"/>
    <cacheHierarchy uniqueName="[Measures].[Count of Unprofitable Sales]" caption="Count of Unprofitable Sales"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endan" refreshedDate="45252.87617152778" backgroundQuery="1" createdVersion="8" refreshedVersion="8" minRefreshableVersion="3" recordCount="0" supportSubquery="1" supportAdvancedDrill="1" xr:uid="{B0388960-2502-411F-9F25-B4F901F6B1FE}">
  <cacheSource type="external" connectionId="1"/>
  <cacheFields count="2">
    <cacheField name="[Measures].[Count of Profitable Sales]" caption="Count of Profitable Sales" numFmtId="0" hierarchy="45" level="32767"/>
    <cacheField name="[Sales].[State].[State]" caption="State" numFmtId="0" hierarchy="10" level="1">
      <sharedItems containsSemiMixedTypes="0" containsNonDate="0" containsString="0"/>
    </cacheField>
  </cacheFields>
  <cacheHierarchies count="49">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2"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2"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2" memberValueDatatype="130" unbalanced="0">
      <fieldsUsage count="2">
        <fieldUsage x="-1"/>
        <fieldUsage x="1"/>
      </fieldsUsage>
    </cacheHierarchy>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2"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cacheHierarchy uniqueName="[Sales].[Sub-Category]" caption="Sub-Category" attribute="1" defaultMemberUniqueName="[Sales].[Sub-Category].[All]" allUniqueName="[Sales].[Sub-Category].[All]" dimensionUniqueName="[Sales]" displayFolder="" count="2"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0" memberValueDatatype="130" unbalanced="0"/>
    <cacheHierarchy uniqueName="[Sales].[Order Date (Quarter)]" caption="Order Date (Quarter)" attribute="1" defaultMemberUniqueName="[Sales].[Order Date (Quarter)].[All]" allUniqueName="[Sales].[Order Date (Quarter)].[All]" dimensionUniqueName="[Sales]" displayFolder="" count="0" memberValueDatatype="130" unbalanced="0"/>
    <cacheHierarchy uniqueName="[Sales].[Order Date (Month)]" caption="Order Date (Month)" attribute="1" defaultMemberUniqueName="[Sales].[Order Date (Month)].[All]" allUniqueName="[Sales].[Order Date (Month)].[All]" dimensionUniqueName="[Sales]" displayFolder="" count="0" memberValueDatatype="130" unbalanced="0"/>
    <cacheHierarchy uniqueName="[Sales].[Ship Date (Year)]" caption="Ship Date (Year)" attribute="1" defaultMemberUniqueName="[Sales].[Ship Date (Year)].[All]" allUniqueName="[Sales].[Ship Date (Year)].[All]" dimensionUniqueName="[Sales]" displayFolder="" count="0" memberValueDatatype="130" unbalanced="0"/>
    <cacheHierarchy uniqueName="[Sales].[Ship Date (Quarter)]" caption="Ship Date (Quarter)" attribute="1" defaultMemberUniqueName="[Sales].[Ship Date (Quarter)].[All]" allUniqueName="[Sales].[Ship Date (Quarter)].[All]" dimensionUniqueName="[Sales]" displayFolder="" count="0" memberValueDatatype="130" unbalanced="0"/>
    <cacheHierarchy uniqueName="[Sales].[Ship Date (Month)]" caption="Ship Date (Month)" attribute="1" defaultMemberUniqueName="[Sales].[Ship Date (Month)].[All]" allUniqueName="[Sales].[Ship Date (Month)].[All]" dimensionUniqueName="[Sales]" displayFolder="" count="0" memberValueDatatype="130"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Sales].[Ship Date (Month Index)]" caption="Ship Date (Month Index)" attribute="1" defaultMemberUniqueName="[Sales].[Ship Date (Month Index)].[All]" allUniqueName="[Sales].[Ship Date (Month Index)].[All]" dimensionUniqueName="[Sales]" displayFolder="" count="0" memberValueDatatype="20" unbalanced="0" hidden="1"/>
    <cacheHierarchy uniqueName="[Measures].[Sum of Sales]" caption="Sum of Sales" measure="1" displayFolder="" measureGroup="Sales" count="0">
      <extLst>
        <ext xmlns:x15="http://schemas.microsoft.com/office/spreadsheetml/2010/11/main" uri="{B97F6D7D-B522-45F9-BDA1-12C45D357490}">
          <x15:cacheHierarchy aggregatedColumn="17"/>
        </ext>
      </extLst>
    </cacheHierarchy>
    <cacheHierarchy uniqueName="[Measures].[Sum of Profit 2]" caption="Sum of Profit 2" measure="1" displayFolder="" measureGroup="Sales" count="0">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les" count="0">
      <extLst>
        <ext xmlns:x15="http://schemas.microsoft.com/office/spreadsheetml/2010/11/main" uri="{B97F6D7D-B522-45F9-BDA1-12C45D357490}">
          <x15:cacheHierarchy aggregatedColumn="19"/>
        </ext>
      </extLst>
    </cacheHierarchy>
    <cacheHierarchy uniqueName="[Measures].[Var of Sales]" caption="Var of Sales" measure="1" displayFolder="" measureGroup="Sales" count="0">
      <extLst>
        <ext xmlns:x15="http://schemas.microsoft.com/office/spreadsheetml/2010/11/main" uri="{B97F6D7D-B522-45F9-BDA1-12C45D357490}">
          <x15:cacheHierarchy aggregatedColumn="17"/>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les" count="0">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18"/>
        </ext>
      </extLst>
    </cacheHierarchy>
    <cacheHierarchy uniqueName="[Measures].[Average of Quantity]" caption="Average of Quantity" measure="1" displayFolder="" measureGroup="Sales" count="0">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Sales" count="0">
      <extLst>
        <ext xmlns:x15="http://schemas.microsoft.com/office/spreadsheetml/2010/11/main" uri="{B97F6D7D-B522-45F9-BDA1-12C45D357490}">
          <x15:cacheHierarchy aggregatedColumn="13"/>
        </ext>
      </extLst>
    </cacheHierarchy>
    <cacheHierarchy uniqueName="[Measures].[Count of Product Name]" caption="Count of Product Name" measure="1" displayFolder="" measureGroup="Sales" count="0">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les" count="0">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Sales" count="0">
      <extLst>
        <ext xmlns:x15="http://schemas.microsoft.com/office/spreadsheetml/2010/11/main" uri="{B97F6D7D-B522-45F9-BDA1-12C45D357490}">
          <x15:cacheHierarchy aggregatedColumn="20"/>
        </ext>
      </extLst>
    </cacheHierarchy>
    <cacheHierarchy uniqueName="[Measures].[COGS]" caption="COGS" measure="1" displayFolder="" measureGroup="Sales" count="0"/>
    <cacheHierarchy uniqueName="[Measures].[COGS / Sales]" caption="COGS / Sales" measure="1" displayFolder="" measureGroup="Sales" count="0"/>
    <cacheHierarchy uniqueName="[Measures].[Discount/ Sales]" caption="Discount/ Sales" measure="1" displayFolder="" measureGroup="Sales" count="0"/>
    <cacheHierarchy uniqueName="[Measures].[Profit / Sales]" caption="Profit / Sales" measure="1" displayFolder="" measureGroup="Sales" count="0"/>
    <cacheHierarchy uniqueName="[Measures].[Count of Profitable Sales]" caption="Count of Profitable Sales" measure="1" displayFolder="" measureGroup="Sales" count="0" oneField="1">
      <fieldsUsage count="1">
        <fieldUsage x="0"/>
      </fieldsUsage>
    </cacheHierarchy>
    <cacheHierarchy uniqueName="[Measures].[Count of Unprofitable Sales]" caption="Count of Unprofitable Sales"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endan" refreshedDate="45252.876171759257" backgroundQuery="1" createdVersion="8" refreshedVersion="8" minRefreshableVersion="3" recordCount="0" supportSubquery="1" supportAdvancedDrill="1" xr:uid="{7B6FDE2E-0288-4F04-9007-9B049C6DC275}">
  <cacheSource type="external" connectionId="1"/>
  <cacheFields count="2">
    <cacheField name="[Measures].[Count of Unprofitable Sales]" caption="Count of Unprofitable Sales" numFmtId="0" hierarchy="46" level="32767"/>
    <cacheField name="[Sales].[State].[State]" caption="State" numFmtId="0" hierarchy="10" level="1">
      <sharedItems containsSemiMixedTypes="0" containsNonDate="0" containsString="0"/>
    </cacheField>
  </cacheFields>
  <cacheHierarchies count="49">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2"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2"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2" memberValueDatatype="130" unbalanced="0">
      <fieldsUsage count="2">
        <fieldUsage x="-1"/>
        <fieldUsage x="1"/>
      </fieldsUsage>
    </cacheHierarchy>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2"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cacheHierarchy uniqueName="[Sales].[Sub-Category]" caption="Sub-Category" attribute="1" defaultMemberUniqueName="[Sales].[Sub-Category].[All]" allUniqueName="[Sales].[Sub-Category].[All]" dimensionUniqueName="[Sales]" displayFolder="" count="2"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0" memberValueDatatype="130" unbalanced="0"/>
    <cacheHierarchy uniqueName="[Sales].[Order Date (Quarter)]" caption="Order Date (Quarter)" attribute="1" defaultMemberUniqueName="[Sales].[Order Date (Quarter)].[All]" allUniqueName="[Sales].[Order Date (Quarter)].[All]" dimensionUniqueName="[Sales]" displayFolder="" count="0" memberValueDatatype="130" unbalanced="0"/>
    <cacheHierarchy uniqueName="[Sales].[Order Date (Month)]" caption="Order Date (Month)" attribute="1" defaultMemberUniqueName="[Sales].[Order Date (Month)].[All]" allUniqueName="[Sales].[Order Date (Month)].[All]" dimensionUniqueName="[Sales]" displayFolder="" count="0" memberValueDatatype="130" unbalanced="0"/>
    <cacheHierarchy uniqueName="[Sales].[Ship Date (Year)]" caption="Ship Date (Year)" attribute="1" defaultMemberUniqueName="[Sales].[Ship Date (Year)].[All]" allUniqueName="[Sales].[Ship Date (Year)].[All]" dimensionUniqueName="[Sales]" displayFolder="" count="0" memberValueDatatype="130" unbalanced="0"/>
    <cacheHierarchy uniqueName="[Sales].[Ship Date (Quarter)]" caption="Ship Date (Quarter)" attribute="1" defaultMemberUniqueName="[Sales].[Ship Date (Quarter)].[All]" allUniqueName="[Sales].[Ship Date (Quarter)].[All]" dimensionUniqueName="[Sales]" displayFolder="" count="0" memberValueDatatype="130" unbalanced="0"/>
    <cacheHierarchy uniqueName="[Sales].[Ship Date (Month)]" caption="Ship Date (Month)" attribute="1" defaultMemberUniqueName="[Sales].[Ship Date (Month)].[All]" allUniqueName="[Sales].[Ship Date (Month)].[All]" dimensionUniqueName="[Sales]" displayFolder="" count="0" memberValueDatatype="130"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Sales].[Ship Date (Month Index)]" caption="Ship Date (Month Index)" attribute="1" defaultMemberUniqueName="[Sales].[Ship Date (Month Index)].[All]" allUniqueName="[Sales].[Ship Date (Month Index)].[All]" dimensionUniqueName="[Sales]" displayFolder="" count="0" memberValueDatatype="20" unbalanced="0" hidden="1"/>
    <cacheHierarchy uniqueName="[Measures].[Sum of Sales]" caption="Sum of Sales" measure="1" displayFolder="" measureGroup="Sales" count="0">
      <extLst>
        <ext xmlns:x15="http://schemas.microsoft.com/office/spreadsheetml/2010/11/main" uri="{B97F6D7D-B522-45F9-BDA1-12C45D357490}">
          <x15:cacheHierarchy aggregatedColumn="17"/>
        </ext>
      </extLst>
    </cacheHierarchy>
    <cacheHierarchy uniqueName="[Measures].[Sum of Profit 2]" caption="Sum of Profit 2" measure="1" displayFolder="" measureGroup="Sales" count="0">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les" count="0">
      <extLst>
        <ext xmlns:x15="http://schemas.microsoft.com/office/spreadsheetml/2010/11/main" uri="{B97F6D7D-B522-45F9-BDA1-12C45D357490}">
          <x15:cacheHierarchy aggregatedColumn="19"/>
        </ext>
      </extLst>
    </cacheHierarchy>
    <cacheHierarchy uniqueName="[Measures].[Var of Sales]" caption="Var of Sales" measure="1" displayFolder="" measureGroup="Sales" count="0">
      <extLst>
        <ext xmlns:x15="http://schemas.microsoft.com/office/spreadsheetml/2010/11/main" uri="{B97F6D7D-B522-45F9-BDA1-12C45D357490}">
          <x15:cacheHierarchy aggregatedColumn="17"/>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les" count="0">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18"/>
        </ext>
      </extLst>
    </cacheHierarchy>
    <cacheHierarchy uniqueName="[Measures].[Average of Quantity]" caption="Average of Quantity" measure="1" displayFolder="" measureGroup="Sales" count="0">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Sales" count="0">
      <extLst>
        <ext xmlns:x15="http://schemas.microsoft.com/office/spreadsheetml/2010/11/main" uri="{B97F6D7D-B522-45F9-BDA1-12C45D357490}">
          <x15:cacheHierarchy aggregatedColumn="13"/>
        </ext>
      </extLst>
    </cacheHierarchy>
    <cacheHierarchy uniqueName="[Measures].[Count of Product Name]" caption="Count of Product Name" measure="1" displayFolder="" measureGroup="Sales" count="0">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les" count="0">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Sales" count="0">
      <extLst>
        <ext xmlns:x15="http://schemas.microsoft.com/office/spreadsheetml/2010/11/main" uri="{B97F6D7D-B522-45F9-BDA1-12C45D357490}">
          <x15:cacheHierarchy aggregatedColumn="20"/>
        </ext>
      </extLst>
    </cacheHierarchy>
    <cacheHierarchy uniqueName="[Measures].[COGS]" caption="COGS" measure="1" displayFolder="" measureGroup="Sales" count="0"/>
    <cacheHierarchy uniqueName="[Measures].[COGS / Sales]" caption="COGS / Sales" measure="1" displayFolder="" measureGroup="Sales" count="0"/>
    <cacheHierarchy uniqueName="[Measures].[Discount/ Sales]" caption="Discount/ Sales" measure="1" displayFolder="" measureGroup="Sales" count="0"/>
    <cacheHierarchy uniqueName="[Measures].[Profit / Sales]" caption="Profit / Sales" measure="1" displayFolder="" measureGroup="Sales" count="0"/>
    <cacheHierarchy uniqueName="[Measures].[Count of Profitable Sales]" caption="Count of Profitable Sales" measure="1" displayFolder="" measureGroup="Sales" count="0"/>
    <cacheHierarchy uniqueName="[Measures].[Count of Unprofitable Sales]" caption="Count of Unprofitable Sales" measure="1" displayFolder="" measureGroup="Sales" count="0" oneField="1">
      <fieldsUsage count="1">
        <fieldUsage x="0"/>
      </fieldsUsage>
    </cacheHierarchy>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endan" refreshedDate="45252.87617210648" backgroundQuery="1" createdVersion="8" refreshedVersion="8" minRefreshableVersion="3" recordCount="0" supportSubquery="1" supportAdvancedDrill="1" xr:uid="{17A777C9-E60C-4BCB-A6C0-2A2395B6DBBB}">
  <cacheSource type="external" connectionId="1"/>
  <cacheFields count="5">
    <cacheField name="[Measures].[Profit / Sales]" caption="Profit / Sales" numFmtId="0" hierarchy="44" level="32767"/>
    <cacheField name="[Sales].[Order Date (Year)].[Order Date (Year)]" caption="Order Date (Year)" numFmtId="0" hierarchy="21" level="1">
      <sharedItems count="4">
        <s v="2014"/>
        <s v="2015"/>
        <s v="2016"/>
        <s v="2017"/>
      </sharedItems>
    </cacheField>
    <cacheField name="[Measures].[Sum of Sales]" caption="Sum of Sales" numFmtId="0" hierarchy="29" level="32767"/>
    <cacheField name="[Measures].[Sum of Profit 2]" caption="Sum of Profit 2" numFmtId="0" hierarchy="30" level="32767"/>
    <cacheField name="[Sales].[State].[State]" caption="State" numFmtId="0" hierarchy="10" level="1">
      <sharedItems containsSemiMixedTypes="0" containsNonDate="0" containsString="0"/>
    </cacheField>
  </cacheFields>
  <cacheHierarchies count="49">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2"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2"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2" memberValueDatatype="130" unbalanced="0">
      <fieldsUsage count="2">
        <fieldUsage x="-1"/>
        <fieldUsage x="4"/>
      </fieldsUsage>
    </cacheHierarchy>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2"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cacheHierarchy uniqueName="[Sales].[Sub-Category]" caption="Sub-Category" attribute="1" defaultMemberUniqueName="[Sales].[Sub-Category].[All]" allUniqueName="[Sales].[Sub-Category].[All]" dimensionUniqueName="[Sales]" displayFolder="" count="2"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2" memberValueDatatype="130" unbalanced="0">
      <fieldsUsage count="2">
        <fieldUsage x="-1"/>
        <fieldUsage x="1"/>
      </fieldsUsage>
    </cacheHierarchy>
    <cacheHierarchy uniqueName="[Sales].[Order Date (Quarter)]" caption="Order Date (Quarter)" attribute="1" defaultMemberUniqueName="[Sales].[Order Date (Quarter)].[All]" allUniqueName="[Sales].[Order Date (Quarter)].[All]" dimensionUniqueName="[Sales]" displayFolder="" count="0" memberValueDatatype="130" unbalanced="0"/>
    <cacheHierarchy uniqueName="[Sales].[Order Date (Month)]" caption="Order Date (Month)" attribute="1" defaultMemberUniqueName="[Sales].[Order Date (Month)].[All]" allUniqueName="[Sales].[Order Date (Month)].[All]" dimensionUniqueName="[Sales]" displayFolder="" count="0" memberValueDatatype="130" unbalanced="0"/>
    <cacheHierarchy uniqueName="[Sales].[Ship Date (Year)]" caption="Ship Date (Year)" attribute="1" defaultMemberUniqueName="[Sales].[Ship Date (Year)].[All]" allUniqueName="[Sales].[Ship Date (Year)].[All]" dimensionUniqueName="[Sales]" displayFolder="" count="0" memberValueDatatype="130" unbalanced="0"/>
    <cacheHierarchy uniqueName="[Sales].[Ship Date (Quarter)]" caption="Ship Date (Quarter)" attribute="1" defaultMemberUniqueName="[Sales].[Ship Date (Quarter)].[All]" allUniqueName="[Sales].[Ship Date (Quarter)].[All]" dimensionUniqueName="[Sales]" displayFolder="" count="0" memberValueDatatype="130" unbalanced="0"/>
    <cacheHierarchy uniqueName="[Sales].[Ship Date (Month)]" caption="Ship Date (Month)" attribute="1" defaultMemberUniqueName="[Sales].[Ship Date (Month)].[All]" allUniqueName="[Sales].[Ship Date (Month)].[All]" dimensionUniqueName="[Sales]" displayFolder="" count="0" memberValueDatatype="130"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Sales].[Ship Date (Month Index)]" caption="Ship Date (Month Index)" attribute="1" defaultMemberUniqueName="[Sales].[Ship Date (Month Index)].[All]" allUniqueName="[Sales].[Ship Date (Month Index)].[All]" dimensionUniqueName="[Sales]" displayFolder="" count="0" memberValueDatatype="20" unbalanced="0" hidden="1"/>
    <cacheHierarchy uniqueName="[Measures].[Sum of Sales]" caption="Sum of Sales" measure="1" displayFolder="" measureGroup="Sales" count="0" oneField="1">
      <fieldsUsage count="1">
        <fieldUsage x="2"/>
      </fieldsUsage>
      <extLst>
        <ext xmlns:x15="http://schemas.microsoft.com/office/spreadsheetml/2010/11/main" uri="{B97F6D7D-B522-45F9-BDA1-12C45D357490}">
          <x15:cacheHierarchy aggregatedColumn="17"/>
        </ext>
      </extLst>
    </cacheHierarchy>
    <cacheHierarchy uniqueName="[Measures].[Sum of Profit 2]" caption="Sum of Profit 2" measure="1" displayFolder="" measureGroup="Sales" count="0" oneField="1">
      <fieldsUsage count="1">
        <fieldUsage x="3"/>
      </fieldsUsage>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les" count="0">
      <extLst>
        <ext xmlns:x15="http://schemas.microsoft.com/office/spreadsheetml/2010/11/main" uri="{B97F6D7D-B522-45F9-BDA1-12C45D357490}">
          <x15:cacheHierarchy aggregatedColumn="19"/>
        </ext>
      </extLst>
    </cacheHierarchy>
    <cacheHierarchy uniqueName="[Measures].[Var of Sales]" caption="Var of Sales" measure="1" displayFolder="" measureGroup="Sales" count="0">
      <extLst>
        <ext xmlns:x15="http://schemas.microsoft.com/office/spreadsheetml/2010/11/main" uri="{B97F6D7D-B522-45F9-BDA1-12C45D357490}">
          <x15:cacheHierarchy aggregatedColumn="17"/>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les" count="0">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18"/>
        </ext>
      </extLst>
    </cacheHierarchy>
    <cacheHierarchy uniqueName="[Measures].[Average of Quantity]" caption="Average of Quantity" measure="1" displayFolder="" measureGroup="Sales" count="0">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Sales" count="0">
      <extLst>
        <ext xmlns:x15="http://schemas.microsoft.com/office/spreadsheetml/2010/11/main" uri="{B97F6D7D-B522-45F9-BDA1-12C45D357490}">
          <x15:cacheHierarchy aggregatedColumn="13"/>
        </ext>
      </extLst>
    </cacheHierarchy>
    <cacheHierarchy uniqueName="[Measures].[Count of Product Name]" caption="Count of Product Name" measure="1" displayFolder="" measureGroup="Sales" count="0">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les" count="0">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Sales" count="0">
      <extLst>
        <ext xmlns:x15="http://schemas.microsoft.com/office/spreadsheetml/2010/11/main" uri="{B97F6D7D-B522-45F9-BDA1-12C45D357490}">
          <x15:cacheHierarchy aggregatedColumn="20"/>
        </ext>
      </extLst>
    </cacheHierarchy>
    <cacheHierarchy uniqueName="[Measures].[COGS]" caption="COGS" measure="1" displayFolder="" measureGroup="Sales" count="0"/>
    <cacheHierarchy uniqueName="[Measures].[COGS / Sales]" caption="COGS / Sales" measure="1" displayFolder="" measureGroup="Sales" count="0"/>
    <cacheHierarchy uniqueName="[Measures].[Discount/ Sales]" caption="Discount/ Sales" measure="1" displayFolder="" measureGroup="Sales" count="0"/>
    <cacheHierarchy uniqueName="[Measures].[Profit / Sales]" caption="Profit / Sales" measure="1" displayFolder="" measureGroup="Sales" count="0" oneField="1">
      <fieldsUsage count="1">
        <fieldUsage x="0"/>
      </fieldsUsage>
    </cacheHierarchy>
    <cacheHierarchy uniqueName="[Measures].[Count of Profitable Sales]" caption="Count of Profitable Sales" measure="1" displayFolder="" measureGroup="Sales" count="0"/>
    <cacheHierarchy uniqueName="[Measures].[Count of Unprofitable Sales]" caption="Count of Unprofitable Sales"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endan" refreshedDate="45252.876172453703" backgroundQuery="1" createdVersion="8" refreshedVersion="8" minRefreshableVersion="3" recordCount="0" supportSubquery="1" supportAdvancedDrill="1" xr:uid="{4E11F724-CF61-447D-9B76-761500EE404E}">
  <cacheSource type="external" connectionId="1"/>
  <cacheFields count="2">
    <cacheField name="[Measures].[Sum of Profit 2]" caption="Sum of Profit 2" numFmtId="0" hierarchy="30" level="32767"/>
    <cacheField name="[Sales].[State].[State]" caption="State" numFmtId="0" hierarchy="10" level="1">
      <sharedItems containsSemiMixedTypes="0" containsNonDate="0" containsString="0"/>
    </cacheField>
  </cacheFields>
  <cacheHierarchies count="49">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2"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2"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2" memberValueDatatype="130" unbalanced="0">
      <fieldsUsage count="2">
        <fieldUsage x="-1"/>
        <fieldUsage x="1"/>
      </fieldsUsage>
    </cacheHierarchy>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2"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cacheHierarchy uniqueName="[Sales].[Sub-Category]" caption="Sub-Category" attribute="1" defaultMemberUniqueName="[Sales].[Sub-Category].[All]" allUniqueName="[Sales].[Sub-Category].[All]" dimensionUniqueName="[Sales]" displayFolder="" count="2"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0" memberValueDatatype="130" unbalanced="0"/>
    <cacheHierarchy uniqueName="[Sales].[Order Date (Quarter)]" caption="Order Date (Quarter)" attribute="1" defaultMemberUniqueName="[Sales].[Order Date (Quarter)].[All]" allUniqueName="[Sales].[Order Date (Quarter)].[All]" dimensionUniqueName="[Sales]" displayFolder="" count="0" memberValueDatatype="130" unbalanced="0"/>
    <cacheHierarchy uniqueName="[Sales].[Order Date (Month)]" caption="Order Date (Month)" attribute="1" defaultMemberUniqueName="[Sales].[Order Date (Month)].[All]" allUniqueName="[Sales].[Order Date (Month)].[All]" dimensionUniqueName="[Sales]" displayFolder="" count="0" memberValueDatatype="130" unbalanced="0"/>
    <cacheHierarchy uniqueName="[Sales].[Ship Date (Year)]" caption="Ship Date (Year)" attribute="1" defaultMemberUniqueName="[Sales].[Ship Date (Year)].[All]" allUniqueName="[Sales].[Ship Date (Year)].[All]" dimensionUniqueName="[Sales]" displayFolder="" count="0" memberValueDatatype="130" unbalanced="0"/>
    <cacheHierarchy uniqueName="[Sales].[Ship Date (Quarter)]" caption="Ship Date (Quarter)" attribute="1" defaultMemberUniqueName="[Sales].[Ship Date (Quarter)].[All]" allUniqueName="[Sales].[Ship Date (Quarter)].[All]" dimensionUniqueName="[Sales]" displayFolder="" count="0" memberValueDatatype="130" unbalanced="0"/>
    <cacheHierarchy uniqueName="[Sales].[Ship Date (Month)]" caption="Ship Date (Month)" attribute="1" defaultMemberUniqueName="[Sales].[Ship Date (Month)].[All]" allUniqueName="[Sales].[Ship Date (Month)].[All]" dimensionUniqueName="[Sales]" displayFolder="" count="0" memberValueDatatype="130"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Sales].[Ship Date (Month Index)]" caption="Ship Date (Month Index)" attribute="1" defaultMemberUniqueName="[Sales].[Ship Date (Month Index)].[All]" allUniqueName="[Sales].[Ship Date (Month Index)].[All]" dimensionUniqueName="[Sales]" displayFolder="" count="0" memberValueDatatype="20" unbalanced="0" hidden="1"/>
    <cacheHierarchy uniqueName="[Measures].[Sum of Sales]" caption="Sum of Sales" measure="1" displayFolder="" measureGroup="Sales" count="0">
      <extLst>
        <ext xmlns:x15="http://schemas.microsoft.com/office/spreadsheetml/2010/11/main" uri="{B97F6D7D-B522-45F9-BDA1-12C45D357490}">
          <x15:cacheHierarchy aggregatedColumn="17"/>
        </ext>
      </extLst>
    </cacheHierarchy>
    <cacheHierarchy uniqueName="[Measures].[Sum of Profit 2]" caption="Sum of Profit 2" measure="1" displayFolder="" measureGroup="Sales" count="0" oneField="1">
      <fieldsUsage count="1">
        <fieldUsage x="0"/>
      </fieldsUsage>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les" count="0">
      <extLst>
        <ext xmlns:x15="http://schemas.microsoft.com/office/spreadsheetml/2010/11/main" uri="{B97F6D7D-B522-45F9-BDA1-12C45D357490}">
          <x15:cacheHierarchy aggregatedColumn="19"/>
        </ext>
      </extLst>
    </cacheHierarchy>
    <cacheHierarchy uniqueName="[Measures].[Var of Sales]" caption="Var of Sales" measure="1" displayFolder="" measureGroup="Sales" count="0">
      <extLst>
        <ext xmlns:x15="http://schemas.microsoft.com/office/spreadsheetml/2010/11/main" uri="{B97F6D7D-B522-45F9-BDA1-12C45D357490}">
          <x15:cacheHierarchy aggregatedColumn="17"/>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les" count="0">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18"/>
        </ext>
      </extLst>
    </cacheHierarchy>
    <cacheHierarchy uniqueName="[Measures].[Average of Quantity]" caption="Average of Quantity" measure="1" displayFolder="" measureGroup="Sales" count="0">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Sales" count="0">
      <extLst>
        <ext xmlns:x15="http://schemas.microsoft.com/office/spreadsheetml/2010/11/main" uri="{B97F6D7D-B522-45F9-BDA1-12C45D357490}">
          <x15:cacheHierarchy aggregatedColumn="13"/>
        </ext>
      </extLst>
    </cacheHierarchy>
    <cacheHierarchy uniqueName="[Measures].[Count of Product Name]" caption="Count of Product Name" measure="1" displayFolder="" measureGroup="Sales" count="0">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les" count="0">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Sales" count="0">
      <extLst>
        <ext xmlns:x15="http://schemas.microsoft.com/office/spreadsheetml/2010/11/main" uri="{B97F6D7D-B522-45F9-BDA1-12C45D357490}">
          <x15:cacheHierarchy aggregatedColumn="20"/>
        </ext>
      </extLst>
    </cacheHierarchy>
    <cacheHierarchy uniqueName="[Measures].[COGS]" caption="COGS" measure="1" displayFolder="" measureGroup="Sales" count="0"/>
    <cacheHierarchy uniqueName="[Measures].[COGS / Sales]" caption="COGS / Sales" measure="1" displayFolder="" measureGroup="Sales" count="0"/>
    <cacheHierarchy uniqueName="[Measures].[Discount/ Sales]" caption="Discount/ Sales" measure="1" displayFolder="" measureGroup="Sales" count="0"/>
    <cacheHierarchy uniqueName="[Measures].[Profit / Sales]" caption="Profit / Sales" measure="1" displayFolder="" measureGroup="Sales" count="0"/>
    <cacheHierarchy uniqueName="[Measures].[Count of Profitable Sales]" caption="Count of Profitable Sales" measure="1" displayFolder="" measureGroup="Sales" count="0"/>
    <cacheHierarchy uniqueName="[Measures].[Count of Unprofitable Sales]" caption="Count of Unprofitable Sales"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endan" refreshedDate="45252.876172685188" backgroundQuery="1" createdVersion="8" refreshedVersion="8" minRefreshableVersion="3" recordCount="0" supportSubquery="1" supportAdvancedDrill="1" xr:uid="{46E7DC34-14C1-4D32-9C70-8CF31C7D93A2}">
  <cacheSource type="external" connectionId="1"/>
  <cacheFields count="2">
    <cacheField name="[Measures].[Average of Profit]" caption="Average of Profit" numFmtId="0" hierarchy="40" level="32767"/>
    <cacheField name="[Sales].[State].[State]" caption="State" numFmtId="0" hierarchy="10" level="1">
      <sharedItems containsSemiMixedTypes="0" containsNonDate="0" containsString="0"/>
    </cacheField>
  </cacheFields>
  <cacheHierarchies count="49">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2"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2"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2" memberValueDatatype="130" unbalanced="0">
      <fieldsUsage count="2">
        <fieldUsage x="-1"/>
        <fieldUsage x="1"/>
      </fieldsUsage>
    </cacheHierarchy>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2"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cacheHierarchy uniqueName="[Sales].[Sub-Category]" caption="Sub-Category" attribute="1" defaultMemberUniqueName="[Sales].[Sub-Category].[All]" allUniqueName="[Sales].[Sub-Category].[All]" dimensionUniqueName="[Sales]" displayFolder="" count="2"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0" memberValueDatatype="130" unbalanced="0"/>
    <cacheHierarchy uniqueName="[Sales].[Order Date (Quarter)]" caption="Order Date (Quarter)" attribute="1" defaultMemberUniqueName="[Sales].[Order Date (Quarter)].[All]" allUniqueName="[Sales].[Order Date (Quarter)].[All]" dimensionUniqueName="[Sales]" displayFolder="" count="0" memberValueDatatype="130" unbalanced="0"/>
    <cacheHierarchy uniqueName="[Sales].[Order Date (Month)]" caption="Order Date (Month)" attribute="1" defaultMemberUniqueName="[Sales].[Order Date (Month)].[All]" allUniqueName="[Sales].[Order Date (Month)].[All]" dimensionUniqueName="[Sales]" displayFolder="" count="0" memberValueDatatype="130" unbalanced="0"/>
    <cacheHierarchy uniqueName="[Sales].[Ship Date (Year)]" caption="Ship Date (Year)" attribute="1" defaultMemberUniqueName="[Sales].[Ship Date (Year)].[All]" allUniqueName="[Sales].[Ship Date (Year)].[All]" dimensionUniqueName="[Sales]" displayFolder="" count="0" memberValueDatatype="130" unbalanced="0"/>
    <cacheHierarchy uniqueName="[Sales].[Ship Date (Quarter)]" caption="Ship Date (Quarter)" attribute="1" defaultMemberUniqueName="[Sales].[Ship Date (Quarter)].[All]" allUniqueName="[Sales].[Ship Date (Quarter)].[All]" dimensionUniqueName="[Sales]" displayFolder="" count="0" memberValueDatatype="130" unbalanced="0"/>
    <cacheHierarchy uniqueName="[Sales].[Ship Date (Month)]" caption="Ship Date (Month)" attribute="1" defaultMemberUniqueName="[Sales].[Ship Date (Month)].[All]" allUniqueName="[Sales].[Ship Date (Month)].[All]" dimensionUniqueName="[Sales]" displayFolder="" count="0" memberValueDatatype="130"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Sales].[Ship Date (Month Index)]" caption="Ship Date (Month Index)" attribute="1" defaultMemberUniqueName="[Sales].[Ship Date (Month Index)].[All]" allUniqueName="[Sales].[Ship Date (Month Index)].[All]" dimensionUniqueName="[Sales]" displayFolder="" count="0" memberValueDatatype="20" unbalanced="0" hidden="1"/>
    <cacheHierarchy uniqueName="[Measures].[Sum of Sales]" caption="Sum of Sales" measure="1" displayFolder="" measureGroup="Sales" count="0">
      <extLst>
        <ext xmlns:x15="http://schemas.microsoft.com/office/spreadsheetml/2010/11/main" uri="{B97F6D7D-B522-45F9-BDA1-12C45D357490}">
          <x15:cacheHierarchy aggregatedColumn="17"/>
        </ext>
      </extLst>
    </cacheHierarchy>
    <cacheHierarchy uniqueName="[Measures].[Sum of Profit 2]" caption="Sum of Profit 2" measure="1" displayFolder="" measureGroup="Sales" count="0">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les" count="0">
      <extLst>
        <ext xmlns:x15="http://schemas.microsoft.com/office/spreadsheetml/2010/11/main" uri="{B97F6D7D-B522-45F9-BDA1-12C45D357490}">
          <x15:cacheHierarchy aggregatedColumn="19"/>
        </ext>
      </extLst>
    </cacheHierarchy>
    <cacheHierarchy uniqueName="[Measures].[Var of Sales]" caption="Var of Sales" measure="1" displayFolder="" measureGroup="Sales" count="0">
      <extLst>
        <ext xmlns:x15="http://schemas.microsoft.com/office/spreadsheetml/2010/11/main" uri="{B97F6D7D-B522-45F9-BDA1-12C45D357490}">
          <x15:cacheHierarchy aggregatedColumn="17"/>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les" count="0">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18"/>
        </ext>
      </extLst>
    </cacheHierarchy>
    <cacheHierarchy uniqueName="[Measures].[Average of Quantity]" caption="Average of Quantity" measure="1" displayFolder="" measureGroup="Sales" count="0">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Sales" count="0">
      <extLst>
        <ext xmlns:x15="http://schemas.microsoft.com/office/spreadsheetml/2010/11/main" uri="{B97F6D7D-B522-45F9-BDA1-12C45D357490}">
          <x15:cacheHierarchy aggregatedColumn="13"/>
        </ext>
      </extLst>
    </cacheHierarchy>
    <cacheHierarchy uniqueName="[Measures].[Count of Product Name]" caption="Count of Product Name" measure="1" displayFolder="" measureGroup="Sales" count="0">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les" count="0">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Sales" count="0" oneField="1">
      <fieldsUsage count="1">
        <fieldUsage x="0"/>
      </fieldsUsage>
      <extLst>
        <ext xmlns:x15="http://schemas.microsoft.com/office/spreadsheetml/2010/11/main" uri="{B97F6D7D-B522-45F9-BDA1-12C45D357490}">
          <x15:cacheHierarchy aggregatedColumn="20"/>
        </ext>
      </extLst>
    </cacheHierarchy>
    <cacheHierarchy uniqueName="[Measures].[COGS]" caption="COGS" measure="1" displayFolder="" measureGroup="Sales" count="0"/>
    <cacheHierarchy uniqueName="[Measures].[COGS / Sales]" caption="COGS / Sales" measure="1" displayFolder="" measureGroup="Sales" count="0"/>
    <cacheHierarchy uniqueName="[Measures].[Discount/ Sales]" caption="Discount/ Sales" measure="1" displayFolder="" measureGroup="Sales" count="0"/>
    <cacheHierarchy uniqueName="[Measures].[Profit / Sales]" caption="Profit / Sales" measure="1" displayFolder="" measureGroup="Sales" count="0"/>
    <cacheHierarchy uniqueName="[Measures].[Count of Profitable Sales]" caption="Count of Profitable Sales" measure="1" displayFolder="" measureGroup="Sales" count="0"/>
    <cacheHierarchy uniqueName="[Measures].[Count of Unprofitable Sales]" caption="Count of Unprofitable Sales"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endan" refreshedDate="45252.876173032404" backgroundQuery="1" createdVersion="8" refreshedVersion="8" minRefreshableVersion="3" recordCount="0" supportSubquery="1" supportAdvancedDrill="1" xr:uid="{5E86AFDF-98C6-449E-890F-9F793F554544}">
  <cacheSource type="external" connectionId="1"/>
  <cacheFields count="7">
    <cacheField name="[Measures].[Sum of Sales]" caption="Sum of Sales" numFmtId="0" hierarchy="29" level="32767"/>
    <cacheField name="[Sales].[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Sales].[Order Date (Month)].[Order Date (Month)]" caption="Order Date (Month)" numFmtId="0" hierarchy="23" level="1">
      <sharedItems count="12">
        <s v="Jan"/>
        <s v="Feb"/>
        <s v="Mar"/>
        <s v="Apr"/>
        <s v="May"/>
        <s v="Jun"/>
        <s v="Jul"/>
        <s v="Aug"/>
        <s v="Sep"/>
        <s v="Oct"/>
        <s v="Nov"/>
        <s v="Dec"/>
      </sharedItems>
    </cacheField>
    <cacheField name="[Sales].[Order Date (Quarter)].[Order Date (Quarter)]" caption="Order Date (Quarter)" numFmtId="0" hierarchy="22" level="1">
      <sharedItems count="4">
        <s v="Qtr1"/>
        <s v="Qtr2"/>
        <s v="Qtr3"/>
        <s v="Qtr4"/>
      </sharedItems>
    </cacheField>
    <cacheField name="[Sales].[Order Date (Year)].[Order Date (Year)]" caption="Order Date (Year)" numFmtId="0" hierarchy="21" level="1">
      <sharedItems count="4">
        <s v="2014"/>
        <s v="2015"/>
        <s v="2016"/>
        <s v="2017"/>
      </sharedItems>
    </cacheField>
    <cacheField name="[Measures].[Count of Sales]" caption="Count of Sales" numFmtId="0" hierarchy="33" level="32767"/>
    <cacheField name="[Sales].[State].[State]" caption="State" numFmtId="0" hierarchy="10" level="1">
      <sharedItems containsSemiMixedTypes="0" containsNonDate="0" containsString="0"/>
    </cacheField>
  </cacheFields>
  <cacheHierarchies count="49">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2" memberValueDatatype="7" unbalanced="0">
      <fieldsUsage count="2">
        <fieldUsage x="-1"/>
        <fieldUsage x="1"/>
      </fieldsUsage>
    </cacheHierarchy>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2"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2" memberValueDatatype="130" unbalanced="0">
      <fieldsUsage count="2">
        <fieldUsage x="-1"/>
        <fieldUsage x="6"/>
      </fieldsUsage>
    </cacheHierarchy>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2"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cacheHierarchy uniqueName="[Sales].[Sub-Category]" caption="Sub-Category" attribute="1" defaultMemberUniqueName="[Sales].[Sub-Category].[All]" allUniqueName="[Sales].[Sub-Category].[All]" dimensionUniqueName="[Sales]" displayFolder="" count="2"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2" memberValueDatatype="130" unbalanced="0">
      <fieldsUsage count="2">
        <fieldUsage x="-1"/>
        <fieldUsage x="4"/>
      </fieldsUsage>
    </cacheHierarchy>
    <cacheHierarchy uniqueName="[Sales].[Order Date (Quarter)]" caption="Order Date (Quarter)" attribute="1" defaultMemberUniqueName="[Sales].[Order Date (Quarter)].[All]" allUniqueName="[Sales].[Order Date (Quarter)].[All]" dimensionUniqueName="[Sales]" displayFolder="" count="2" memberValueDatatype="130" unbalanced="0">
      <fieldsUsage count="2">
        <fieldUsage x="-1"/>
        <fieldUsage x="3"/>
      </fieldsUsage>
    </cacheHierarchy>
    <cacheHierarchy uniqueName="[Sales].[Order Date (Month)]" caption="Order Date (Month)" attribute="1" defaultMemberUniqueName="[Sales].[Order Date (Month)].[All]" allUniqueName="[Sales].[Order Date (Month)].[All]" dimensionUniqueName="[Sales]" displayFolder="" count="2" memberValueDatatype="130" unbalanced="0">
      <fieldsUsage count="2">
        <fieldUsage x="-1"/>
        <fieldUsage x="2"/>
      </fieldsUsage>
    </cacheHierarchy>
    <cacheHierarchy uniqueName="[Sales].[Ship Date (Year)]" caption="Ship Date (Year)" attribute="1" defaultMemberUniqueName="[Sales].[Ship Date (Year)].[All]" allUniqueName="[Sales].[Ship Date (Year)].[All]" dimensionUniqueName="[Sales]" displayFolder="" count="0" memberValueDatatype="130" unbalanced="0"/>
    <cacheHierarchy uniqueName="[Sales].[Ship Date (Quarter)]" caption="Ship Date (Quarter)" attribute="1" defaultMemberUniqueName="[Sales].[Ship Date (Quarter)].[All]" allUniqueName="[Sales].[Ship Date (Quarter)].[All]" dimensionUniqueName="[Sales]" displayFolder="" count="0" memberValueDatatype="130" unbalanced="0"/>
    <cacheHierarchy uniqueName="[Sales].[Ship Date (Month)]" caption="Ship Date (Month)" attribute="1" defaultMemberUniqueName="[Sales].[Ship Date (Month)].[All]" allUniqueName="[Sales].[Ship Date (Month)].[All]" dimensionUniqueName="[Sales]" displayFolder="" count="0" memberValueDatatype="130"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Sales].[Ship Date (Month Index)]" caption="Ship Date (Month Index)" attribute="1" defaultMemberUniqueName="[Sales].[Ship Date (Month Index)].[All]" allUniqueName="[Sales].[Ship Date (Month Index)].[All]" dimensionUniqueName="[Sales]" displayFolder="" count="0" memberValueDatatype="20" unbalanced="0" hidden="1"/>
    <cacheHierarchy uniqueName="[Measures].[Sum of Sales]" caption="Sum of Sales" measure="1" displayFolder="" measureGroup="Sales" count="0" oneField="1">
      <fieldsUsage count="1">
        <fieldUsage x="0"/>
      </fieldsUsage>
      <extLst>
        <ext xmlns:x15="http://schemas.microsoft.com/office/spreadsheetml/2010/11/main" uri="{B97F6D7D-B522-45F9-BDA1-12C45D357490}">
          <x15:cacheHierarchy aggregatedColumn="17"/>
        </ext>
      </extLst>
    </cacheHierarchy>
    <cacheHierarchy uniqueName="[Measures].[Sum of Profit 2]" caption="Sum of Profit 2" measure="1" displayFolder="" measureGroup="Sales" count="0">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les" count="0">
      <extLst>
        <ext xmlns:x15="http://schemas.microsoft.com/office/spreadsheetml/2010/11/main" uri="{B97F6D7D-B522-45F9-BDA1-12C45D357490}">
          <x15:cacheHierarchy aggregatedColumn="19"/>
        </ext>
      </extLst>
    </cacheHierarchy>
    <cacheHierarchy uniqueName="[Measures].[Var of Sales]" caption="Var of Sales" measure="1" displayFolder="" measureGroup="Sales" count="0">
      <extLst>
        <ext xmlns:x15="http://schemas.microsoft.com/office/spreadsheetml/2010/11/main" uri="{B97F6D7D-B522-45F9-BDA1-12C45D357490}">
          <x15:cacheHierarchy aggregatedColumn="17"/>
        </ext>
      </extLst>
    </cacheHierarchy>
    <cacheHierarchy uniqueName="[Measures].[Count of Sales]" caption="Count of Sales" measure="1" displayFolder="" measureGroup="Sales" count="0" oneField="1">
      <fieldsUsage count="1">
        <fieldUsage x="5"/>
      </fieldsUsage>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les" count="0">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18"/>
        </ext>
      </extLst>
    </cacheHierarchy>
    <cacheHierarchy uniqueName="[Measures].[Average of Quantity]" caption="Average of Quantity" measure="1" displayFolder="" measureGroup="Sales" count="0">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Sales" count="0">
      <extLst>
        <ext xmlns:x15="http://schemas.microsoft.com/office/spreadsheetml/2010/11/main" uri="{B97F6D7D-B522-45F9-BDA1-12C45D357490}">
          <x15:cacheHierarchy aggregatedColumn="13"/>
        </ext>
      </extLst>
    </cacheHierarchy>
    <cacheHierarchy uniqueName="[Measures].[Count of Product Name]" caption="Count of Product Name" measure="1" displayFolder="" measureGroup="Sales" count="0">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les" count="0">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Sales" count="0">
      <extLst>
        <ext xmlns:x15="http://schemas.microsoft.com/office/spreadsheetml/2010/11/main" uri="{B97F6D7D-B522-45F9-BDA1-12C45D357490}">
          <x15:cacheHierarchy aggregatedColumn="20"/>
        </ext>
      </extLst>
    </cacheHierarchy>
    <cacheHierarchy uniqueName="[Measures].[COGS]" caption="COGS" measure="1" displayFolder="" measureGroup="Sales" count="0"/>
    <cacheHierarchy uniqueName="[Measures].[COGS / Sales]" caption="COGS / Sales" measure="1" displayFolder="" measureGroup="Sales" count="0"/>
    <cacheHierarchy uniqueName="[Measures].[Discount/ Sales]" caption="Discount/ Sales" measure="1" displayFolder="" measureGroup="Sales" count="0"/>
    <cacheHierarchy uniqueName="[Measures].[Profit / Sales]" caption="Profit / Sales" measure="1" displayFolder="" measureGroup="Sales" count="0"/>
    <cacheHierarchy uniqueName="[Measures].[Count of Profitable Sales]" caption="Count of Profitable Sales" measure="1" displayFolder="" measureGroup="Sales" count="0"/>
    <cacheHierarchy uniqueName="[Measures].[Count of Unprofitable Sales]" caption="Count of Unprofitable Sales"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endan" refreshedDate="45252.876173611112" backgroundQuery="1" createdVersion="8" refreshedVersion="8" minRefreshableVersion="3" recordCount="0" supportSubquery="1" supportAdvancedDrill="1" xr:uid="{53D0E9F7-7205-411E-8B2C-079874F78519}">
  <cacheSource type="external" connectionId="1"/>
  <cacheFields count="5">
    <cacheField name="[Measures].[Sum of Sales]" caption="Sum of Sales" numFmtId="0" hierarchy="29" level="32767"/>
    <cacheField name="[Sales].[Category].[Category]" caption="Category" numFmtId="0" hierarchy="14" level="1">
      <sharedItems count="3">
        <s v="Furniture"/>
        <s v="Office Supplies"/>
        <s v="Technology"/>
      </sharedItems>
    </cacheField>
    <cacheField name="[Sales].[Sub-Category].[Sub-Category]" caption="Sub-Category" numFmtId="0" hierarchy="15" level="1">
      <sharedItems count="17">
        <s v="Bookcases"/>
        <s v="Chairs"/>
        <s v="Furnishings"/>
        <s v="Tables"/>
        <s v="Appliances"/>
        <s v="Art"/>
        <s v="Binders"/>
        <s v="Envelopes"/>
        <s v="Fasteners"/>
        <s v="Labels"/>
        <s v="Paper"/>
        <s v="Storage"/>
        <s v="Supplies"/>
        <s v="Accessories"/>
        <s v="Copiers"/>
        <s v="Machines"/>
        <s v="Phones"/>
      </sharedItems>
    </cacheField>
    <cacheField name="[Sales].[Segment].[Segment]" caption="Segment" numFmtId="0" hierarchy="7" level="1">
      <sharedItems count="3">
        <s v="Consumer"/>
        <s v="Corporate"/>
        <s v="Home Office"/>
      </sharedItems>
    </cacheField>
    <cacheField name="[Sales].[State].[State]" caption="State" numFmtId="0" hierarchy="10" level="1">
      <sharedItems containsSemiMixedTypes="0" containsNonDate="0" containsString="0"/>
    </cacheField>
  </cacheFields>
  <cacheHierarchies count="49">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2"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2"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fieldsUsage count="2">
        <fieldUsage x="-1"/>
        <fieldUsage x="3"/>
      </fieldsUsage>
    </cacheHierarchy>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2" memberValueDatatype="130" unbalanced="0">
      <fieldsUsage count="2">
        <fieldUsage x="-1"/>
        <fieldUsage x="4"/>
      </fieldsUsage>
    </cacheHierarchy>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2"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fieldsUsage count="2">
        <fieldUsage x="-1"/>
        <fieldUsage x="1"/>
      </fieldsUsage>
    </cacheHierarchy>
    <cacheHierarchy uniqueName="[Sales].[Sub-Category]" caption="Sub-Category" attribute="1" defaultMemberUniqueName="[Sales].[Sub-Category].[All]" allUniqueName="[Sales].[Sub-Category].[All]" dimensionUniqueName="[Sales]" displayFolder="" count="2" memberValueDatatype="130" unbalanced="0">
      <fieldsUsage count="2">
        <fieldUsage x="-1"/>
        <fieldUsage x="2"/>
      </fieldsUsage>
    </cacheHierarchy>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0" memberValueDatatype="130" unbalanced="0"/>
    <cacheHierarchy uniqueName="[Sales].[Order Date (Quarter)]" caption="Order Date (Quarter)" attribute="1" defaultMemberUniqueName="[Sales].[Order Date (Quarter)].[All]" allUniqueName="[Sales].[Order Date (Quarter)].[All]" dimensionUniqueName="[Sales]" displayFolder="" count="0" memberValueDatatype="130" unbalanced="0"/>
    <cacheHierarchy uniqueName="[Sales].[Order Date (Month)]" caption="Order Date (Month)" attribute="1" defaultMemberUniqueName="[Sales].[Order Date (Month)].[All]" allUniqueName="[Sales].[Order Date (Month)].[All]" dimensionUniqueName="[Sales]" displayFolder="" count="0" memberValueDatatype="130" unbalanced="0"/>
    <cacheHierarchy uniqueName="[Sales].[Ship Date (Year)]" caption="Ship Date (Year)" attribute="1" defaultMemberUniqueName="[Sales].[Ship Date (Year)].[All]" allUniqueName="[Sales].[Ship Date (Year)].[All]" dimensionUniqueName="[Sales]" displayFolder="" count="0" memberValueDatatype="130" unbalanced="0"/>
    <cacheHierarchy uniqueName="[Sales].[Ship Date (Quarter)]" caption="Ship Date (Quarter)" attribute="1" defaultMemberUniqueName="[Sales].[Ship Date (Quarter)].[All]" allUniqueName="[Sales].[Ship Date (Quarter)].[All]" dimensionUniqueName="[Sales]" displayFolder="" count="0" memberValueDatatype="130" unbalanced="0"/>
    <cacheHierarchy uniqueName="[Sales].[Ship Date (Month)]" caption="Ship Date (Month)" attribute="1" defaultMemberUniqueName="[Sales].[Ship Date (Month)].[All]" allUniqueName="[Sales].[Ship Date (Month)].[All]" dimensionUniqueName="[Sales]" displayFolder="" count="0" memberValueDatatype="130"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Sales].[Ship Date (Month Index)]" caption="Ship Date (Month Index)" attribute="1" defaultMemberUniqueName="[Sales].[Ship Date (Month Index)].[All]" allUniqueName="[Sales].[Ship Date (Month Index)].[All]" dimensionUniqueName="[Sales]" displayFolder="" count="0" memberValueDatatype="20" unbalanced="0" hidden="1"/>
    <cacheHierarchy uniqueName="[Measures].[Sum of Sales]" caption="Sum of Sales" measure="1" displayFolder="" measureGroup="Sales" count="0" oneField="1">
      <fieldsUsage count="1">
        <fieldUsage x="0"/>
      </fieldsUsage>
      <extLst>
        <ext xmlns:x15="http://schemas.microsoft.com/office/spreadsheetml/2010/11/main" uri="{B97F6D7D-B522-45F9-BDA1-12C45D357490}">
          <x15:cacheHierarchy aggregatedColumn="17"/>
        </ext>
      </extLst>
    </cacheHierarchy>
    <cacheHierarchy uniqueName="[Measures].[Sum of Profit 2]" caption="Sum of Profit 2" measure="1" displayFolder="" measureGroup="Sales" count="0">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les" count="0">
      <extLst>
        <ext xmlns:x15="http://schemas.microsoft.com/office/spreadsheetml/2010/11/main" uri="{B97F6D7D-B522-45F9-BDA1-12C45D357490}">
          <x15:cacheHierarchy aggregatedColumn="19"/>
        </ext>
      </extLst>
    </cacheHierarchy>
    <cacheHierarchy uniqueName="[Measures].[Var of Sales]" caption="Var of Sales" measure="1" displayFolder="" measureGroup="Sales" count="0">
      <extLst>
        <ext xmlns:x15="http://schemas.microsoft.com/office/spreadsheetml/2010/11/main" uri="{B97F6D7D-B522-45F9-BDA1-12C45D357490}">
          <x15:cacheHierarchy aggregatedColumn="17"/>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les" count="0">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18"/>
        </ext>
      </extLst>
    </cacheHierarchy>
    <cacheHierarchy uniqueName="[Measures].[Average of Quantity]" caption="Average of Quantity" measure="1" displayFolder="" measureGroup="Sales" count="0">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Sales" count="0">
      <extLst>
        <ext xmlns:x15="http://schemas.microsoft.com/office/spreadsheetml/2010/11/main" uri="{B97F6D7D-B522-45F9-BDA1-12C45D357490}">
          <x15:cacheHierarchy aggregatedColumn="13"/>
        </ext>
      </extLst>
    </cacheHierarchy>
    <cacheHierarchy uniqueName="[Measures].[Count of Product Name]" caption="Count of Product Name" measure="1" displayFolder="" measureGroup="Sales" count="0">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les" count="0">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Sales" count="0">
      <extLst>
        <ext xmlns:x15="http://schemas.microsoft.com/office/spreadsheetml/2010/11/main" uri="{B97F6D7D-B522-45F9-BDA1-12C45D357490}">
          <x15:cacheHierarchy aggregatedColumn="20"/>
        </ext>
      </extLst>
    </cacheHierarchy>
    <cacheHierarchy uniqueName="[Measures].[COGS]" caption="COGS" measure="1" displayFolder="" measureGroup="Sales" count="0"/>
    <cacheHierarchy uniqueName="[Measures].[COGS / Sales]" caption="COGS / Sales" measure="1" displayFolder="" measureGroup="Sales" count="0"/>
    <cacheHierarchy uniqueName="[Measures].[Discount/ Sales]" caption="Discount/ Sales" measure="1" displayFolder="" measureGroup="Sales" count="0"/>
    <cacheHierarchy uniqueName="[Measures].[Profit / Sales]" caption="Profit / Sales" measure="1" displayFolder="" measureGroup="Sales" count="0"/>
    <cacheHierarchy uniqueName="[Measures].[Count of Profitable Sales]" caption="Count of Profitable Sales" measure="1" displayFolder="" measureGroup="Sales" count="0"/>
    <cacheHierarchy uniqueName="[Measures].[Count of Unprofitable Sales]" caption="Count of Unprofitable Sales"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endan" refreshedDate="45252.876173842589" backgroundQuery="1" createdVersion="8" refreshedVersion="8" minRefreshableVersion="3" recordCount="0" supportSubquery="1" supportAdvancedDrill="1" xr:uid="{69F96061-D48D-4AC0-BB34-EBDAB6B7C8CF}">
  <cacheSource type="external" connectionId="1"/>
  <cacheFields count="2">
    <cacheField name="[Measures].[Sum of Discount]" caption="Sum of Discount" numFmtId="0" hierarchy="31" level="32767"/>
    <cacheField name="[Sales].[State].[State]" caption="State" numFmtId="0" hierarchy="10" level="1">
      <sharedItems containsSemiMixedTypes="0" containsNonDate="0" containsString="0"/>
    </cacheField>
  </cacheFields>
  <cacheHierarchies count="49">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2"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2"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2" memberValueDatatype="130" unbalanced="0">
      <fieldsUsage count="2">
        <fieldUsage x="-1"/>
        <fieldUsage x="1"/>
      </fieldsUsage>
    </cacheHierarchy>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2"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cacheHierarchy uniqueName="[Sales].[Sub-Category]" caption="Sub-Category" attribute="1" defaultMemberUniqueName="[Sales].[Sub-Category].[All]" allUniqueName="[Sales].[Sub-Category].[All]" dimensionUniqueName="[Sales]" displayFolder="" count="2"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0" memberValueDatatype="130" unbalanced="0"/>
    <cacheHierarchy uniqueName="[Sales].[Order Date (Quarter)]" caption="Order Date (Quarter)" attribute="1" defaultMemberUniqueName="[Sales].[Order Date (Quarter)].[All]" allUniqueName="[Sales].[Order Date (Quarter)].[All]" dimensionUniqueName="[Sales]" displayFolder="" count="0" memberValueDatatype="130" unbalanced="0"/>
    <cacheHierarchy uniqueName="[Sales].[Order Date (Month)]" caption="Order Date (Month)" attribute="1" defaultMemberUniqueName="[Sales].[Order Date (Month)].[All]" allUniqueName="[Sales].[Order Date (Month)].[All]" dimensionUniqueName="[Sales]" displayFolder="" count="0" memberValueDatatype="130" unbalanced="0"/>
    <cacheHierarchy uniqueName="[Sales].[Ship Date (Year)]" caption="Ship Date (Year)" attribute="1" defaultMemberUniqueName="[Sales].[Ship Date (Year)].[All]" allUniqueName="[Sales].[Ship Date (Year)].[All]" dimensionUniqueName="[Sales]" displayFolder="" count="0" memberValueDatatype="130" unbalanced="0"/>
    <cacheHierarchy uniqueName="[Sales].[Ship Date (Quarter)]" caption="Ship Date (Quarter)" attribute="1" defaultMemberUniqueName="[Sales].[Ship Date (Quarter)].[All]" allUniqueName="[Sales].[Ship Date (Quarter)].[All]" dimensionUniqueName="[Sales]" displayFolder="" count="0" memberValueDatatype="130" unbalanced="0"/>
    <cacheHierarchy uniqueName="[Sales].[Ship Date (Month)]" caption="Ship Date (Month)" attribute="1" defaultMemberUniqueName="[Sales].[Ship Date (Month)].[All]" allUniqueName="[Sales].[Ship Date (Month)].[All]" dimensionUniqueName="[Sales]" displayFolder="" count="0" memberValueDatatype="130"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Sales].[Ship Date (Month Index)]" caption="Ship Date (Month Index)" attribute="1" defaultMemberUniqueName="[Sales].[Ship Date (Month Index)].[All]" allUniqueName="[Sales].[Ship Date (Month Index)].[All]" dimensionUniqueName="[Sales]" displayFolder="" count="0" memberValueDatatype="20" unbalanced="0" hidden="1"/>
    <cacheHierarchy uniqueName="[Measures].[Sum of Sales]" caption="Sum of Sales" measure="1" displayFolder="" measureGroup="Sales" count="0">
      <extLst>
        <ext xmlns:x15="http://schemas.microsoft.com/office/spreadsheetml/2010/11/main" uri="{B97F6D7D-B522-45F9-BDA1-12C45D357490}">
          <x15:cacheHierarchy aggregatedColumn="17"/>
        </ext>
      </extLst>
    </cacheHierarchy>
    <cacheHierarchy uniqueName="[Measures].[Sum of Profit 2]" caption="Sum of Profit 2" measure="1" displayFolder="" measureGroup="Sales" count="0">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les" count="0" oneField="1">
      <fieldsUsage count="1">
        <fieldUsage x="0"/>
      </fieldsUsage>
      <extLst>
        <ext xmlns:x15="http://schemas.microsoft.com/office/spreadsheetml/2010/11/main" uri="{B97F6D7D-B522-45F9-BDA1-12C45D357490}">
          <x15:cacheHierarchy aggregatedColumn="19"/>
        </ext>
      </extLst>
    </cacheHierarchy>
    <cacheHierarchy uniqueName="[Measures].[Var of Sales]" caption="Var of Sales" measure="1" displayFolder="" measureGroup="Sales" count="0">
      <extLst>
        <ext xmlns:x15="http://schemas.microsoft.com/office/spreadsheetml/2010/11/main" uri="{B97F6D7D-B522-45F9-BDA1-12C45D357490}">
          <x15:cacheHierarchy aggregatedColumn="17"/>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les" count="0">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18"/>
        </ext>
      </extLst>
    </cacheHierarchy>
    <cacheHierarchy uniqueName="[Measures].[Average of Quantity]" caption="Average of Quantity" measure="1" displayFolder="" measureGroup="Sales" count="0">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Sales" count="0">
      <extLst>
        <ext xmlns:x15="http://schemas.microsoft.com/office/spreadsheetml/2010/11/main" uri="{B97F6D7D-B522-45F9-BDA1-12C45D357490}">
          <x15:cacheHierarchy aggregatedColumn="13"/>
        </ext>
      </extLst>
    </cacheHierarchy>
    <cacheHierarchy uniqueName="[Measures].[Count of Product Name]" caption="Count of Product Name" measure="1" displayFolder="" measureGroup="Sales" count="0">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les" count="0">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Sales" count="0">
      <extLst>
        <ext xmlns:x15="http://schemas.microsoft.com/office/spreadsheetml/2010/11/main" uri="{B97F6D7D-B522-45F9-BDA1-12C45D357490}">
          <x15:cacheHierarchy aggregatedColumn="20"/>
        </ext>
      </extLst>
    </cacheHierarchy>
    <cacheHierarchy uniqueName="[Measures].[COGS]" caption="COGS" measure="1" displayFolder="" measureGroup="Sales" count="0"/>
    <cacheHierarchy uniqueName="[Measures].[COGS / Sales]" caption="COGS / Sales" measure="1" displayFolder="" measureGroup="Sales" count="0"/>
    <cacheHierarchy uniqueName="[Measures].[Discount/ Sales]" caption="Discount/ Sales" measure="1" displayFolder="" measureGroup="Sales" count="0"/>
    <cacheHierarchy uniqueName="[Measures].[Profit / Sales]" caption="Profit / Sales" measure="1" displayFolder="" measureGroup="Sales" count="0"/>
    <cacheHierarchy uniqueName="[Measures].[Count of Profitable Sales]" caption="Count of Profitable Sales" measure="1" displayFolder="" measureGroup="Sales" count="0"/>
    <cacheHierarchy uniqueName="[Measures].[Count of Unprofitable Sales]" caption="Count of Unprofitable Sales"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endan" refreshedDate="45252.876174421297" backgroundQuery="1" createdVersion="8" refreshedVersion="8" minRefreshableVersion="3" recordCount="0" supportSubquery="1" supportAdvancedDrill="1" xr:uid="{507BA178-551B-4C5F-A93A-BA2520384D79}">
  <cacheSource type="external" connectionId="1"/>
  <cacheFields count="3">
    <cacheField name="[Measures].[Count of Sales]" caption="Count of Sales" numFmtId="0" hierarchy="33" level="32767"/>
    <cacheField name="[Sales].[Ship Mode].[Ship Mode]" caption="Ship Mode" numFmtId="0" hierarchy="4" level="1">
      <sharedItems count="4">
        <s v="First Class"/>
        <s v="Same Day"/>
        <s v="Second Class"/>
        <s v="Standard Class"/>
      </sharedItems>
    </cacheField>
    <cacheField name="[Sales].[State].[State]" caption="State" numFmtId="0" hierarchy="10" level="1">
      <sharedItems containsSemiMixedTypes="0" containsNonDate="0" containsString="0"/>
    </cacheField>
  </cacheFields>
  <cacheHierarchies count="49">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2"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2" memberValueDatatype="130" unbalanced="0">
      <fieldsUsage count="2">
        <fieldUsage x="-1"/>
        <fieldUsage x="1"/>
      </fieldsUsage>
    </cacheHierarchy>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2" memberValueDatatype="130" unbalanced="0">
      <fieldsUsage count="2">
        <fieldUsage x="-1"/>
        <fieldUsage x="2"/>
      </fieldsUsage>
    </cacheHierarchy>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2"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cacheHierarchy uniqueName="[Sales].[Sub-Category]" caption="Sub-Category" attribute="1" defaultMemberUniqueName="[Sales].[Sub-Category].[All]" allUniqueName="[Sales].[Sub-Category].[All]" dimensionUniqueName="[Sales]" displayFolder="" count="2"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0" memberValueDatatype="130" unbalanced="0"/>
    <cacheHierarchy uniqueName="[Sales].[Order Date (Quarter)]" caption="Order Date (Quarter)" attribute="1" defaultMemberUniqueName="[Sales].[Order Date (Quarter)].[All]" allUniqueName="[Sales].[Order Date (Quarter)].[All]" dimensionUniqueName="[Sales]" displayFolder="" count="0" memberValueDatatype="130" unbalanced="0"/>
    <cacheHierarchy uniqueName="[Sales].[Order Date (Month)]" caption="Order Date (Month)" attribute="1" defaultMemberUniqueName="[Sales].[Order Date (Month)].[All]" allUniqueName="[Sales].[Order Date (Month)].[All]" dimensionUniqueName="[Sales]" displayFolder="" count="0" memberValueDatatype="130" unbalanced="0"/>
    <cacheHierarchy uniqueName="[Sales].[Ship Date (Year)]" caption="Ship Date (Year)" attribute="1" defaultMemberUniqueName="[Sales].[Ship Date (Year)].[All]" allUniqueName="[Sales].[Ship Date (Year)].[All]" dimensionUniqueName="[Sales]" displayFolder="" count="0" memberValueDatatype="130" unbalanced="0"/>
    <cacheHierarchy uniqueName="[Sales].[Ship Date (Quarter)]" caption="Ship Date (Quarter)" attribute="1" defaultMemberUniqueName="[Sales].[Ship Date (Quarter)].[All]" allUniqueName="[Sales].[Ship Date (Quarter)].[All]" dimensionUniqueName="[Sales]" displayFolder="" count="0" memberValueDatatype="130" unbalanced="0"/>
    <cacheHierarchy uniqueName="[Sales].[Ship Date (Month)]" caption="Ship Date (Month)" attribute="1" defaultMemberUniqueName="[Sales].[Ship Date (Month)].[All]" allUniqueName="[Sales].[Ship Date (Month)].[All]" dimensionUniqueName="[Sales]" displayFolder="" count="0" memberValueDatatype="130"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Sales].[Ship Date (Month Index)]" caption="Ship Date (Month Index)" attribute="1" defaultMemberUniqueName="[Sales].[Ship Date (Month Index)].[All]" allUniqueName="[Sales].[Ship Date (Month Index)].[All]" dimensionUniqueName="[Sales]" displayFolder="" count="0" memberValueDatatype="20" unbalanced="0" hidden="1"/>
    <cacheHierarchy uniqueName="[Measures].[Sum of Sales]" caption="Sum of Sales" measure="1" displayFolder="" measureGroup="Sales" count="0">
      <extLst>
        <ext xmlns:x15="http://schemas.microsoft.com/office/spreadsheetml/2010/11/main" uri="{B97F6D7D-B522-45F9-BDA1-12C45D357490}">
          <x15:cacheHierarchy aggregatedColumn="17"/>
        </ext>
      </extLst>
    </cacheHierarchy>
    <cacheHierarchy uniqueName="[Measures].[Sum of Profit 2]" caption="Sum of Profit 2" measure="1" displayFolder="" measureGroup="Sales" count="0">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les" count="0">
      <extLst>
        <ext xmlns:x15="http://schemas.microsoft.com/office/spreadsheetml/2010/11/main" uri="{B97F6D7D-B522-45F9-BDA1-12C45D357490}">
          <x15:cacheHierarchy aggregatedColumn="19"/>
        </ext>
      </extLst>
    </cacheHierarchy>
    <cacheHierarchy uniqueName="[Measures].[Var of Sales]" caption="Var of Sales" measure="1" displayFolder="" measureGroup="Sales" count="0">
      <extLst>
        <ext xmlns:x15="http://schemas.microsoft.com/office/spreadsheetml/2010/11/main" uri="{B97F6D7D-B522-45F9-BDA1-12C45D357490}">
          <x15:cacheHierarchy aggregatedColumn="17"/>
        </ext>
      </extLst>
    </cacheHierarchy>
    <cacheHierarchy uniqueName="[Measures].[Count of Sales]" caption="Count of Sales" measure="1" displayFolder="" measureGroup="Sales" count="0" oneField="1">
      <fieldsUsage count="1">
        <fieldUsage x="0"/>
      </fieldsUsage>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les" count="0">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18"/>
        </ext>
      </extLst>
    </cacheHierarchy>
    <cacheHierarchy uniqueName="[Measures].[Average of Quantity]" caption="Average of Quantity" measure="1" displayFolder="" measureGroup="Sales" count="0">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Sales" count="0">
      <extLst>
        <ext xmlns:x15="http://schemas.microsoft.com/office/spreadsheetml/2010/11/main" uri="{B97F6D7D-B522-45F9-BDA1-12C45D357490}">
          <x15:cacheHierarchy aggregatedColumn="13"/>
        </ext>
      </extLst>
    </cacheHierarchy>
    <cacheHierarchy uniqueName="[Measures].[Count of Product Name]" caption="Count of Product Name" measure="1" displayFolder="" measureGroup="Sales" count="0">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les" count="0">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Sales" count="0">
      <extLst>
        <ext xmlns:x15="http://schemas.microsoft.com/office/spreadsheetml/2010/11/main" uri="{B97F6D7D-B522-45F9-BDA1-12C45D357490}">
          <x15:cacheHierarchy aggregatedColumn="20"/>
        </ext>
      </extLst>
    </cacheHierarchy>
    <cacheHierarchy uniqueName="[Measures].[COGS]" caption="COGS" measure="1" displayFolder="" measureGroup="Sales" count="0"/>
    <cacheHierarchy uniqueName="[Measures].[COGS / Sales]" caption="COGS / Sales" measure="1" displayFolder="" measureGroup="Sales" count="0"/>
    <cacheHierarchy uniqueName="[Measures].[Discount/ Sales]" caption="Discount/ Sales" measure="1" displayFolder="" measureGroup="Sales" count="0"/>
    <cacheHierarchy uniqueName="[Measures].[Profit / Sales]" caption="Profit / Sales" measure="1" displayFolder="" measureGroup="Sales" count="0"/>
    <cacheHierarchy uniqueName="[Measures].[Count of Profitable Sales]" caption="Count of Profitable Sales" measure="1" displayFolder="" measureGroup="Sales" count="0"/>
    <cacheHierarchy uniqueName="[Measures].[Count of Unprofitable Sales]" caption="Count of Unprofitable Sales"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endan" refreshedDate="45252.876174537036" backgroundQuery="1" createdVersion="8" refreshedVersion="8" minRefreshableVersion="3" recordCount="0" supportSubquery="1" supportAdvancedDrill="1" xr:uid="{345D02FA-8735-4D5F-9371-606A6B283FA9}">
  <cacheSource type="external" connectionId="1"/>
  <cacheFields count="2">
    <cacheField name="[Measures].[Distinct Count of Product Name]" caption="Distinct Count of Product Name" numFmtId="0" hierarchy="39" level="32767"/>
    <cacheField name="[Sales].[State].[State]" caption="State" numFmtId="0" hierarchy="10" level="1">
      <sharedItems containsSemiMixedTypes="0" containsNonDate="0" containsString="0"/>
    </cacheField>
  </cacheFields>
  <cacheHierarchies count="49">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2"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2"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2" memberValueDatatype="130" unbalanced="0">
      <fieldsUsage count="2">
        <fieldUsage x="-1"/>
        <fieldUsage x="1"/>
      </fieldsUsage>
    </cacheHierarchy>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2"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cacheHierarchy uniqueName="[Sales].[Sub-Category]" caption="Sub-Category" attribute="1" defaultMemberUniqueName="[Sales].[Sub-Category].[All]" allUniqueName="[Sales].[Sub-Category].[All]" dimensionUniqueName="[Sales]" displayFolder="" count="2"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0" memberValueDatatype="130" unbalanced="0"/>
    <cacheHierarchy uniqueName="[Sales].[Order Date (Quarter)]" caption="Order Date (Quarter)" attribute="1" defaultMemberUniqueName="[Sales].[Order Date (Quarter)].[All]" allUniqueName="[Sales].[Order Date (Quarter)].[All]" dimensionUniqueName="[Sales]" displayFolder="" count="0" memberValueDatatype="130" unbalanced="0"/>
    <cacheHierarchy uniqueName="[Sales].[Order Date (Month)]" caption="Order Date (Month)" attribute="1" defaultMemberUniqueName="[Sales].[Order Date (Month)].[All]" allUniqueName="[Sales].[Order Date (Month)].[All]" dimensionUniqueName="[Sales]" displayFolder="" count="0" memberValueDatatype="130" unbalanced="0"/>
    <cacheHierarchy uniqueName="[Sales].[Ship Date (Year)]" caption="Ship Date (Year)" attribute="1" defaultMemberUniqueName="[Sales].[Ship Date (Year)].[All]" allUniqueName="[Sales].[Ship Date (Year)].[All]" dimensionUniqueName="[Sales]" displayFolder="" count="0" memberValueDatatype="130" unbalanced="0"/>
    <cacheHierarchy uniqueName="[Sales].[Ship Date (Quarter)]" caption="Ship Date (Quarter)" attribute="1" defaultMemberUniqueName="[Sales].[Ship Date (Quarter)].[All]" allUniqueName="[Sales].[Ship Date (Quarter)].[All]" dimensionUniqueName="[Sales]" displayFolder="" count="0" memberValueDatatype="130" unbalanced="0"/>
    <cacheHierarchy uniqueName="[Sales].[Ship Date (Month)]" caption="Ship Date (Month)" attribute="1" defaultMemberUniqueName="[Sales].[Ship Date (Month)].[All]" allUniqueName="[Sales].[Ship Date (Month)].[All]" dimensionUniqueName="[Sales]" displayFolder="" count="0" memberValueDatatype="130"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Sales].[Ship Date (Month Index)]" caption="Ship Date (Month Index)" attribute="1" defaultMemberUniqueName="[Sales].[Ship Date (Month Index)].[All]" allUniqueName="[Sales].[Ship Date (Month Index)].[All]" dimensionUniqueName="[Sales]" displayFolder="" count="0" memberValueDatatype="20" unbalanced="0" hidden="1"/>
    <cacheHierarchy uniqueName="[Measures].[Sum of Sales]" caption="Sum of Sales" measure="1" displayFolder="" measureGroup="Sales" count="0">
      <extLst>
        <ext xmlns:x15="http://schemas.microsoft.com/office/spreadsheetml/2010/11/main" uri="{B97F6D7D-B522-45F9-BDA1-12C45D357490}">
          <x15:cacheHierarchy aggregatedColumn="17"/>
        </ext>
      </extLst>
    </cacheHierarchy>
    <cacheHierarchy uniqueName="[Measures].[Sum of Profit 2]" caption="Sum of Profit 2" measure="1" displayFolder="" measureGroup="Sales" count="0">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les" count="0">
      <extLst>
        <ext xmlns:x15="http://schemas.microsoft.com/office/spreadsheetml/2010/11/main" uri="{B97F6D7D-B522-45F9-BDA1-12C45D357490}">
          <x15:cacheHierarchy aggregatedColumn="19"/>
        </ext>
      </extLst>
    </cacheHierarchy>
    <cacheHierarchy uniqueName="[Measures].[Var of Sales]" caption="Var of Sales" measure="1" displayFolder="" measureGroup="Sales" count="0">
      <extLst>
        <ext xmlns:x15="http://schemas.microsoft.com/office/spreadsheetml/2010/11/main" uri="{B97F6D7D-B522-45F9-BDA1-12C45D357490}">
          <x15:cacheHierarchy aggregatedColumn="17"/>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les" count="0">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18"/>
        </ext>
      </extLst>
    </cacheHierarchy>
    <cacheHierarchy uniqueName="[Measures].[Average of Quantity]" caption="Average of Quantity" measure="1" displayFolder="" measureGroup="Sales" count="0">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Sales" count="0">
      <extLst>
        <ext xmlns:x15="http://schemas.microsoft.com/office/spreadsheetml/2010/11/main" uri="{B97F6D7D-B522-45F9-BDA1-12C45D357490}">
          <x15:cacheHierarchy aggregatedColumn="13"/>
        </ext>
      </extLst>
    </cacheHierarchy>
    <cacheHierarchy uniqueName="[Measures].[Count of Product Name]" caption="Count of Product Name" measure="1" displayFolder="" measureGroup="Sales" count="0">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les" count="0" oneField="1">
      <fieldsUsage count="1">
        <fieldUsage x="0"/>
      </fieldsUsage>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Sales" count="0">
      <extLst>
        <ext xmlns:x15="http://schemas.microsoft.com/office/spreadsheetml/2010/11/main" uri="{B97F6D7D-B522-45F9-BDA1-12C45D357490}">
          <x15:cacheHierarchy aggregatedColumn="20"/>
        </ext>
      </extLst>
    </cacheHierarchy>
    <cacheHierarchy uniqueName="[Measures].[COGS]" caption="COGS" measure="1" displayFolder="" measureGroup="Sales" count="0"/>
    <cacheHierarchy uniqueName="[Measures].[COGS / Sales]" caption="COGS / Sales" measure="1" displayFolder="" measureGroup="Sales" count="0"/>
    <cacheHierarchy uniqueName="[Measures].[Discount/ Sales]" caption="Discount/ Sales" measure="1" displayFolder="" measureGroup="Sales" count="0"/>
    <cacheHierarchy uniqueName="[Measures].[Profit / Sales]" caption="Profit / Sales" measure="1" displayFolder="" measureGroup="Sales" count="0"/>
    <cacheHierarchy uniqueName="[Measures].[Count of Profitable Sales]" caption="Count of Profitable Sales" measure="1" displayFolder="" measureGroup="Sales" count="0"/>
    <cacheHierarchy uniqueName="[Measures].[Count of Unprofitable Sales]" caption="Count of Unprofitable Sales"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endan" refreshedDate="45252.876175115744" backgroundQuery="1" createdVersion="8" refreshedVersion="8" minRefreshableVersion="3" recordCount="0" supportSubquery="1" supportAdvancedDrill="1" xr:uid="{651F500B-B0B2-4139-911F-54DA72DE9FD0}">
  <cacheSource type="external" connectionId="1"/>
  <cacheFields count="6">
    <cacheField name="[Measures].[Sum of Sales]" caption="Sum of Sales" numFmtId="0" hierarchy="29" level="32767"/>
    <cacheField name="[Measures].[Sum of Profit 2]" caption="Sum of Profit 2" numFmtId="0" hierarchy="30" level="32767"/>
    <cacheField name="[Measures].[Sum of Discount]" caption="Sum of Discount" numFmtId="0" hierarchy="31" level="32767"/>
    <cacheField name="[Measures].[COGS]" caption="COGS" numFmtId="0" hierarchy="41" level="32767"/>
    <cacheField name="[Sales].[Order Date (Year)].[Order Date (Year)]" caption="Order Date (Year)" numFmtId="0" hierarchy="21" level="1">
      <sharedItems count="4">
        <s v="2014"/>
        <s v="2015"/>
        <s v="2016"/>
        <s v="2017"/>
      </sharedItems>
    </cacheField>
    <cacheField name="[Sales].[State].[State]" caption="State" numFmtId="0" hierarchy="10" level="1">
      <sharedItems containsSemiMixedTypes="0" containsNonDate="0" containsString="0"/>
    </cacheField>
  </cacheFields>
  <cacheHierarchies count="49">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2"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2"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2" memberValueDatatype="130" unbalanced="0">
      <fieldsUsage count="2">
        <fieldUsage x="-1"/>
        <fieldUsage x="5"/>
      </fieldsUsage>
    </cacheHierarchy>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2"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cacheHierarchy uniqueName="[Sales].[Sub-Category]" caption="Sub-Category" attribute="1" defaultMemberUniqueName="[Sales].[Sub-Category].[All]" allUniqueName="[Sales].[Sub-Category].[All]" dimensionUniqueName="[Sales]" displayFolder="" count="2"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2" memberValueDatatype="130" unbalanced="0">
      <fieldsUsage count="2">
        <fieldUsage x="-1"/>
        <fieldUsage x="4"/>
      </fieldsUsage>
    </cacheHierarchy>
    <cacheHierarchy uniqueName="[Sales].[Order Date (Quarter)]" caption="Order Date (Quarter)" attribute="1" defaultMemberUniqueName="[Sales].[Order Date (Quarter)].[All]" allUniqueName="[Sales].[Order Date (Quarter)].[All]" dimensionUniqueName="[Sales]" displayFolder="" count="0" memberValueDatatype="130" unbalanced="0"/>
    <cacheHierarchy uniqueName="[Sales].[Order Date (Month)]" caption="Order Date (Month)" attribute="1" defaultMemberUniqueName="[Sales].[Order Date (Month)].[All]" allUniqueName="[Sales].[Order Date (Month)].[All]" dimensionUniqueName="[Sales]" displayFolder="" count="0" memberValueDatatype="130" unbalanced="0"/>
    <cacheHierarchy uniqueName="[Sales].[Ship Date (Year)]" caption="Ship Date (Year)" attribute="1" defaultMemberUniqueName="[Sales].[Ship Date (Year)].[All]" allUniqueName="[Sales].[Ship Date (Year)].[All]" dimensionUniqueName="[Sales]" displayFolder="" count="0" memberValueDatatype="130" unbalanced="0"/>
    <cacheHierarchy uniqueName="[Sales].[Ship Date (Quarter)]" caption="Ship Date (Quarter)" attribute="1" defaultMemberUniqueName="[Sales].[Ship Date (Quarter)].[All]" allUniqueName="[Sales].[Ship Date (Quarter)].[All]" dimensionUniqueName="[Sales]" displayFolder="" count="0" memberValueDatatype="130" unbalanced="0"/>
    <cacheHierarchy uniqueName="[Sales].[Ship Date (Month)]" caption="Ship Date (Month)" attribute="1" defaultMemberUniqueName="[Sales].[Ship Date (Month)].[All]" allUniqueName="[Sales].[Ship Date (Month)].[All]" dimensionUniqueName="[Sales]" displayFolder="" count="0" memberValueDatatype="130"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Sales].[Ship Date (Month Index)]" caption="Ship Date (Month Index)" attribute="1" defaultMemberUniqueName="[Sales].[Ship Date (Month Index)].[All]" allUniqueName="[Sales].[Ship Date (Month Index)].[All]" dimensionUniqueName="[Sales]" displayFolder="" count="0" memberValueDatatype="20" unbalanced="0" hidden="1"/>
    <cacheHierarchy uniqueName="[Measures].[Sum of Sales]" caption="Sum of Sales" measure="1" displayFolder="" measureGroup="Sales" count="0" oneField="1">
      <fieldsUsage count="1">
        <fieldUsage x="0"/>
      </fieldsUsage>
      <extLst>
        <ext xmlns:x15="http://schemas.microsoft.com/office/spreadsheetml/2010/11/main" uri="{B97F6D7D-B522-45F9-BDA1-12C45D357490}">
          <x15:cacheHierarchy aggregatedColumn="17"/>
        </ext>
      </extLst>
    </cacheHierarchy>
    <cacheHierarchy uniqueName="[Measures].[Sum of Profit 2]" caption="Sum of Profit 2" measure="1" displayFolder="" measureGroup="Sales" count="0" oneField="1">
      <fieldsUsage count="1">
        <fieldUsage x="1"/>
      </fieldsUsage>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les" count="0" oneField="1">
      <fieldsUsage count="1">
        <fieldUsage x="2"/>
      </fieldsUsage>
      <extLst>
        <ext xmlns:x15="http://schemas.microsoft.com/office/spreadsheetml/2010/11/main" uri="{B97F6D7D-B522-45F9-BDA1-12C45D357490}">
          <x15:cacheHierarchy aggregatedColumn="19"/>
        </ext>
      </extLst>
    </cacheHierarchy>
    <cacheHierarchy uniqueName="[Measures].[Var of Sales]" caption="Var of Sales" measure="1" displayFolder="" measureGroup="Sales" count="0">
      <extLst>
        <ext xmlns:x15="http://schemas.microsoft.com/office/spreadsheetml/2010/11/main" uri="{B97F6D7D-B522-45F9-BDA1-12C45D357490}">
          <x15:cacheHierarchy aggregatedColumn="17"/>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les" count="0">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18"/>
        </ext>
      </extLst>
    </cacheHierarchy>
    <cacheHierarchy uniqueName="[Measures].[Average of Quantity]" caption="Average of Quantity" measure="1" displayFolder="" measureGroup="Sales" count="0">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Sales" count="0">
      <extLst>
        <ext xmlns:x15="http://schemas.microsoft.com/office/spreadsheetml/2010/11/main" uri="{B97F6D7D-B522-45F9-BDA1-12C45D357490}">
          <x15:cacheHierarchy aggregatedColumn="13"/>
        </ext>
      </extLst>
    </cacheHierarchy>
    <cacheHierarchy uniqueName="[Measures].[Count of Product Name]" caption="Count of Product Name" measure="1" displayFolder="" measureGroup="Sales" count="0">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les" count="0">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Sales" count="0">
      <extLst>
        <ext xmlns:x15="http://schemas.microsoft.com/office/spreadsheetml/2010/11/main" uri="{B97F6D7D-B522-45F9-BDA1-12C45D357490}">
          <x15:cacheHierarchy aggregatedColumn="20"/>
        </ext>
      </extLst>
    </cacheHierarchy>
    <cacheHierarchy uniqueName="[Measures].[COGS]" caption="COGS" measure="1" displayFolder="" measureGroup="Sales" count="0" oneField="1">
      <fieldsUsage count="1">
        <fieldUsage x="3"/>
      </fieldsUsage>
    </cacheHierarchy>
    <cacheHierarchy uniqueName="[Measures].[COGS / Sales]" caption="COGS / Sales" measure="1" displayFolder="" measureGroup="Sales" count="0"/>
    <cacheHierarchy uniqueName="[Measures].[Discount/ Sales]" caption="Discount/ Sales" measure="1" displayFolder="" measureGroup="Sales" count="0"/>
    <cacheHierarchy uniqueName="[Measures].[Profit / Sales]" caption="Profit / Sales" measure="1" displayFolder="" measureGroup="Sales" count="0"/>
    <cacheHierarchy uniqueName="[Measures].[Count of Profitable Sales]" caption="Count of Profitable Sales" measure="1" displayFolder="" measureGroup="Sales" count="0"/>
    <cacheHierarchy uniqueName="[Measures].[Count of Unprofitable Sales]" caption="Count of Unprofitable Sales"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endan" refreshedDate="45252.876175347221" backgroundQuery="1" createdVersion="8" refreshedVersion="8" minRefreshableVersion="3" recordCount="0" supportSubquery="1" supportAdvancedDrill="1" xr:uid="{71B648FF-FBA0-40FA-BEBE-9EB8FF07091C}">
  <cacheSource type="external" connectionId="1"/>
  <cacheFields count="2">
    <cacheField name="[Measures].[Count of Sales]" caption="Count of Sales" numFmtId="0" hierarchy="33" level="32767"/>
    <cacheField name="[Sales].[State].[State]" caption="State" numFmtId="0" hierarchy="10" level="1">
      <sharedItems containsSemiMixedTypes="0" containsNonDate="0" containsString="0"/>
    </cacheField>
  </cacheFields>
  <cacheHierarchies count="49">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2"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2"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2" memberValueDatatype="130" unbalanced="0">
      <fieldsUsage count="2">
        <fieldUsage x="-1"/>
        <fieldUsage x="1"/>
      </fieldsUsage>
    </cacheHierarchy>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2"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cacheHierarchy uniqueName="[Sales].[Sub-Category]" caption="Sub-Category" attribute="1" defaultMemberUniqueName="[Sales].[Sub-Category].[All]" allUniqueName="[Sales].[Sub-Category].[All]" dimensionUniqueName="[Sales]" displayFolder="" count="2"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0" memberValueDatatype="130" unbalanced="0"/>
    <cacheHierarchy uniqueName="[Sales].[Order Date (Quarter)]" caption="Order Date (Quarter)" attribute="1" defaultMemberUniqueName="[Sales].[Order Date (Quarter)].[All]" allUniqueName="[Sales].[Order Date (Quarter)].[All]" dimensionUniqueName="[Sales]" displayFolder="" count="0" memberValueDatatype="130" unbalanced="0"/>
    <cacheHierarchy uniqueName="[Sales].[Order Date (Month)]" caption="Order Date (Month)" attribute="1" defaultMemberUniqueName="[Sales].[Order Date (Month)].[All]" allUniqueName="[Sales].[Order Date (Month)].[All]" dimensionUniqueName="[Sales]" displayFolder="" count="0" memberValueDatatype="130" unbalanced="0"/>
    <cacheHierarchy uniqueName="[Sales].[Ship Date (Year)]" caption="Ship Date (Year)" attribute="1" defaultMemberUniqueName="[Sales].[Ship Date (Year)].[All]" allUniqueName="[Sales].[Ship Date (Year)].[All]" dimensionUniqueName="[Sales]" displayFolder="" count="0" memberValueDatatype="130" unbalanced="0"/>
    <cacheHierarchy uniqueName="[Sales].[Ship Date (Quarter)]" caption="Ship Date (Quarter)" attribute="1" defaultMemberUniqueName="[Sales].[Ship Date (Quarter)].[All]" allUniqueName="[Sales].[Ship Date (Quarter)].[All]" dimensionUniqueName="[Sales]" displayFolder="" count="0" memberValueDatatype="130" unbalanced="0"/>
    <cacheHierarchy uniqueName="[Sales].[Ship Date (Month)]" caption="Ship Date (Month)" attribute="1" defaultMemberUniqueName="[Sales].[Ship Date (Month)].[All]" allUniqueName="[Sales].[Ship Date (Month)].[All]" dimensionUniqueName="[Sales]" displayFolder="" count="0" memberValueDatatype="130"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Sales].[Ship Date (Month Index)]" caption="Ship Date (Month Index)" attribute="1" defaultMemberUniqueName="[Sales].[Ship Date (Month Index)].[All]" allUniqueName="[Sales].[Ship Date (Month Index)].[All]" dimensionUniqueName="[Sales]" displayFolder="" count="0" memberValueDatatype="20" unbalanced="0" hidden="1"/>
    <cacheHierarchy uniqueName="[Measures].[Sum of Sales]" caption="Sum of Sales" measure="1" displayFolder="" measureGroup="Sales" count="0">
      <extLst>
        <ext xmlns:x15="http://schemas.microsoft.com/office/spreadsheetml/2010/11/main" uri="{B97F6D7D-B522-45F9-BDA1-12C45D357490}">
          <x15:cacheHierarchy aggregatedColumn="17"/>
        </ext>
      </extLst>
    </cacheHierarchy>
    <cacheHierarchy uniqueName="[Measures].[Sum of Profit 2]" caption="Sum of Profit 2" measure="1" displayFolder="" measureGroup="Sales" count="0">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les" count="0">
      <extLst>
        <ext xmlns:x15="http://schemas.microsoft.com/office/spreadsheetml/2010/11/main" uri="{B97F6D7D-B522-45F9-BDA1-12C45D357490}">
          <x15:cacheHierarchy aggregatedColumn="19"/>
        </ext>
      </extLst>
    </cacheHierarchy>
    <cacheHierarchy uniqueName="[Measures].[Var of Sales]" caption="Var of Sales" measure="1" displayFolder="" measureGroup="Sales" count="0">
      <extLst>
        <ext xmlns:x15="http://schemas.microsoft.com/office/spreadsheetml/2010/11/main" uri="{B97F6D7D-B522-45F9-BDA1-12C45D357490}">
          <x15:cacheHierarchy aggregatedColumn="17"/>
        </ext>
      </extLst>
    </cacheHierarchy>
    <cacheHierarchy uniqueName="[Measures].[Count of Sales]" caption="Count of Sales" measure="1" displayFolder="" measureGroup="Sales" count="0" oneField="1">
      <fieldsUsage count="1">
        <fieldUsage x="0"/>
      </fieldsUsage>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les" count="0">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18"/>
        </ext>
      </extLst>
    </cacheHierarchy>
    <cacheHierarchy uniqueName="[Measures].[Average of Quantity]" caption="Average of Quantity" measure="1" displayFolder="" measureGroup="Sales" count="0">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Sales" count="0">
      <extLst>
        <ext xmlns:x15="http://schemas.microsoft.com/office/spreadsheetml/2010/11/main" uri="{B97F6D7D-B522-45F9-BDA1-12C45D357490}">
          <x15:cacheHierarchy aggregatedColumn="13"/>
        </ext>
      </extLst>
    </cacheHierarchy>
    <cacheHierarchy uniqueName="[Measures].[Count of Product Name]" caption="Count of Product Name" measure="1" displayFolder="" measureGroup="Sales" count="0">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les" count="0">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Sales" count="0">
      <extLst>
        <ext xmlns:x15="http://schemas.microsoft.com/office/spreadsheetml/2010/11/main" uri="{B97F6D7D-B522-45F9-BDA1-12C45D357490}">
          <x15:cacheHierarchy aggregatedColumn="20"/>
        </ext>
      </extLst>
    </cacheHierarchy>
    <cacheHierarchy uniqueName="[Measures].[COGS]" caption="COGS" measure="1" displayFolder="" measureGroup="Sales" count="0"/>
    <cacheHierarchy uniqueName="[Measures].[COGS / Sales]" caption="COGS / Sales" measure="1" displayFolder="" measureGroup="Sales" count="0"/>
    <cacheHierarchy uniqueName="[Measures].[Discount/ Sales]" caption="Discount/ Sales" measure="1" displayFolder="" measureGroup="Sales" count="0"/>
    <cacheHierarchy uniqueName="[Measures].[Profit / Sales]" caption="Profit / Sales" measure="1" displayFolder="" measureGroup="Sales" count="0"/>
    <cacheHierarchy uniqueName="[Measures].[Count of Profitable Sales]" caption="Count of Profitable Sales" measure="1" displayFolder="" measureGroup="Sales" count="0"/>
    <cacheHierarchy uniqueName="[Measures].[Count of Unprofitable Sales]" caption="Count of Unprofitable Sales"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endan" refreshedDate="45252.876175578705" backgroundQuery="1" createdVersion="8" refreshedVersion="8" minRefreshableVersion="3" recordCount="0" supportSubquery="1" supportAdvancedDrill="1" xr:uid="{14A63B79-E5A2-41A0-9AF1-422FA590B689}">
  <cacheSource type="external" connectionId="1"/>
  <cacheFields count="2">
    <cacheField name="[Measures].[Average of Quantity]" caption="Average of Quantity" numFmtId="0" hierarchy="36" level="32767"/>
    <cacheField name="[Sales].[State].[State]" caption="State" numFmtId="0" hierarchy="10" level="1">
      <sharedItems containsSemiMixedTypes="0" containsNonDate="0" containsString="0"/>
    </cacheField>
  </cacheFields>
  <cacheHierarchies count="49">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2"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2"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2" memberValueDatatype="130" unbalanced="0">
      <fieldsUsage count="2">
        <fieldUsage x="-1"/>
        <fieldUsage x="1"/>
      </fieldsUsage>
    </cacheHierarchy>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2"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cacheHierarchy uniqueName="[Sales].[Sub-Category]" caption="Sub-Category" attribute="1" defaultMemberUniqueName="[Sales].[Sub-Category].[All]" allUniqueName="[Sales].[Sub-Category].[All]" dimensionUniqueName="[Sales]" displayFolder="" count="2"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0" memberValueDatatype="130" unbalanced="0"/>
    <cacheHierarchy uniqueName="[Sales].[Order Date (Quarter)]" caption="Order Date (Quarter)" attribute="1" defaultMemberUniqueName="[Sales].[Order Date (Quarter)].[All]" allUniqueName="[Sales].[Order Date (Quarter)].[All]" dimensionUniqueName="[Sales]" displayFolder="" count="0" memberValueDatatype="130" unbalanced="0"/>
    <cacheHierarchy uniqueName="[Sales].[Order Date (Month)]" caption="Order Date (Month)" attribute="1" defaultMemberUniqueName="[Sales].[Order Date (Month)].[All]" allUniqueName="[Sales].[Order Date (Month)].[All]" dimensionUniqueName="[Sales]" displayFolder="" count="0" memberValueDatatype="130" unbalanced="0"/>
    <cacheHierarchy uniqueName="[Sales].[Ship Date (Year)]" caption="Ship Date (Year)" attribute="1" defaultMemberUniqueName="[Sales].[Ship Date (Year)].[All]" allUniqueName="[Sales].[Ship Date (Year)].[All]" dimensionUniqueName="[Sales]" displayFolder="" count="0" memberValueDatatype="130" unbalanced="0"/>
    <cacheHierarchy uniqueName="[Sales].[Ship Date (Quarter)]" caption="Ship Date (Quarter)" attribute="1" defaultMemberUniqueName="[Sales].[Ship Date (Quarter)].[All]" allUniqueName="[Sales].[Ship Date (Quarter)].[All]" dimensionUniqueName="[Sales]" displayFolder="" count="0" memberValueDatatype="130" unbalanced="0"/>
    <cacheHierarchy uniqueName="[Sales].[Ship Date (Month)]" caption="Ship Date (Month)" attribute="1" defaultMemberUniqueName="[Sales].[Ship Date (Month)].[All]" allUniqueName="[Sales].[Ship Date (Month)].[All]" dimensionUniqueName="[Sales]" displayFolder="" count="0" memberValueDatatype="130"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Sales].[Ship Date (Month Index)]" caption="Ship Date (Month Index)" attribute="1" defaultMemberUniqueName="[Sales].[Ship Date (Month Index)].[All]" allUniqueName="[Sales].[Ship Date (Month Index)].[All]" dimensionUniqueName="[Sales]" displayFolder="" count="0" memberValueDatatype="20" unbalanced="0" hidden="1"/>
    <cacheHierarchy uniqueName="[Measures].[Sum of Sales]" caption="Sum of Sales" measure="1" displayFolder="" measureGroup="Sales" count="0">
      <extLst>
        <ext xmlns:x15="http://schemas.microsoft.com/office/spreadsheetml/2010/11/main" uri="{B97F6D7D-B522-45F9-BDA1-12C45D357490}">
          <x15:cacheHierarchy aggregatedColumn="17"/>
        </ext>
      </extLst>
    </cacheHierarchy>
    <cacheHierarchy uniqueName="[Measures].[Sum of Profit 2]" caption="Sum of Profit 2" measure="1" displayFolder="" measureGroup="Sales" count="0">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les" count="0">
      <extLst>
        <ext xmlns:x15="http://schemas.microsoft.com/office/spreadsheetml/2010/11/main" uri="{B97F6D7D-B522-45F9-BDA1-12C45D357490}">
          <x15:cacheHierarchy aggregatedColumn="19"/>
        </ext>
      </extLst>
    </cacheHierarchy>
    <cacheHierarchy uniqueName="[Measures].[Var of Sales]" caption="Var of Sales" measure="1" displayFolder="" measureGroup="Sales" count="0">
      <extLst>
        <ext xmlns:x15="http://schemas.microsoft.com/office/spreadsheetml/2010/11/main" uri="{B97F6D7D-B522-45F9-BDA1-12C45D357490}">
          <x15:cacheHierarchy aggregatedColumn="17"/>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les" count="0">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18"/>
        </ext>
      </extLst>
    </cacheHierarchy>
    <cacheHierarchy uniqueName="[Measures].[Average of Quantity]" caption="Average of Quantity" measure="1" displayFolder="" measureGroup="Sales" count="0" oneField="1">
      <fieldsUsage count="1">
        <fieldUsage x="0"/>
      </fieldsUsage>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Sales" count="0">
      <extLst>
        <ext xmlns:x15="http://schemas.microsoft.com/office/spreadsheetml/2010/11/main" uri="{B97F6D7D-B522-45F9-BDA1-12C45D357490}">
          <x15:cacheHierarchy aggregatedColumn="13"/>
        </ext>
      </extLst>
    </cacheHierarchy>
    <cacheHierarchy uniqueName="[Measures].[Count of Product Name]" caption="Count of Product Name" measure="1" displayFolder="" measureGroup="Sales" count="0">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les" count="0">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Sales" count="0">
      <extLst>
        <ext xmlns:x15="http://schemas.microsoft.com/office/spreadsheetml/2010/11/main" uri="{B97F6D7D-B522-45F9-BDA1-12C45D357490}">
          <x15:cacheHierarchy aggregatedColumn="20"/>
        </ext>
      </extLst>
    </cacheHierarchy>
    <cacheHierarchy uniqueName="[Measures].[COGS]" caption="COGS" measure="1" displayFolder="" measureGroup="Sales" count="0"/>
    <cacheHierarchy uniqueName="[Measures].[COGS / Sales]" caption="COGS / Sales" measure="1" displayFolder="" measureGroup="Sales" count="0"/>
    <cacheHierarchy uniqueName="[Measures].[Discount/ Sales]" caption="Discount/ Sales" measure="1" displayFolder="" measureGroup="Sales" count="0"/>
    <cacheHierarchy uniqueName="[Measures].[Profit / Sales]" caption="Profit / Sales" measure="1" displayFolder="" measureGroup="Sales" count="0"/>
    <cacheHierarchy uniqueName="[Measures].[Count of Profitable Sales]" caption="Count of Profitable Sales" measure="1" displayFolder="" measureGroup="Sales" count="0"/>
    <cacheHierarchy uniqueName="[Measures].[Count of Unprofitable Sales]" caption="Count of Unprofitable Sales"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endan" refreshedDate="45252.876175810183" backgroundQuery="1" createdVersion="8" refreshedVersion="8" minRefreshableVersion="3" recordCount="0" supportSubquery="1" supportAdvancedDrill="1" xr:uid="{550B3C0C-385B-4ABA-938E-FCB10071F7EB}">
  <cacheSource type="external" connectionId="1"/>
  <cacheFields count="2">
    <cacheField name="[Measures].[Average of Sales]" caption="Average of Sales" numFmtId="0" hierarchy="34" level="32767"/>
    <cacheField name="[Sales].[State].[State]" caption="State" numFmtId="0" hierarchy="10" level="1">
      <sharedItems containsSemiMixedTypes="0" containsNonDate="0" containsString="0"/>
    </cacheField>
  </cacheFields>
  <cacheHierarchies count="49">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2"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2"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2" memberValueDatatype="130" unbalanced="0">
      <fieldsUsage count="2">
        <fieldUsage x="-1"/>
        <fieldUsage x="1"/>
      </fieldsUsage>
    </cacheHierarchy>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2"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cacheHierarchy uniqueName="[Sales].[Sub-Category]" caption="Sub-Category" attribute="1" defaultMemberUniqueName="[Sales].[Sub-Category].[All]" allUniqueName="[Sales].[Sub-Category].[All]" dimensionUniqueName="[Sales]" displayFolder="" count="2"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0" memberValueDatatype="130" unbalanced="0"/>
    <cacheHierarchy uniqueName="[Sales].[Order Date (Quarter)]" caption="Order Date (Quarter)" attribute="1" defaultMemberUniqueName="[Sales].[Order Date (Quarter)].[All]" allUniqueName="[Sales].[Order Date (Quarter)].[All]" dimensionUniqueName="[Sales]" displayFolder="" count="0" memberValueDatatype="130" unbalanced="0"/>
    <cacheHierarchy uniqueName="[Sales].[Order Date (Month)]" caption="Order Date (Month)" attribute="1" defaultMemberUniqueName="[Sales].[Order Date (Month)].[All]" allUniqueName="[Sales].[Order Date (Month)].[All]" dimensionUniqueName="[Sales]" displayFolder="" count="0" memberValueDatatype="130" unbalanced="0"/>
    <cacheHierarchy uniqueName="[Sales].[Ship Date (Year)]" caption="Ship Date (Year)" attribute="1" defaultMemberUniqueName="[Sales].[Ship Date (Year)].[All]" allUniqueName="[Sales].[Ship Date (Year)].[All]" dimensionUniqueName="[Sales]" displayFolder="" count="0" memberValueDatatype="130" unbalanced="0"/>
    <cacheHierarchy uniqueName="[Sales].[Ship Date (Quarter)]" caption="Ship Date (Quarter)" attribute="1" defaultMemberUniqueName="[Sales].[Ship Date (Quarter)].[All]" allUniqueName="[Sales].[Ship Date (Quarter)].[All]" dimensionUniqueName="[Sales]" displayFolder="" count="0" memberValueDatatype="130" unbalanced="0"/>
    <cacheHierarchy uniqueName="[Sales].[Ship Date (Month)]" caption="Ship Date (Month)" attribute="1" defaultMemberUniqueName="[Sales].[Ship Date (Month)].[All]" allUniqueName="[Sales].[Ship Date (Month)].[All]" dimensionUniqueName="[Sales]" displayFolder="" count="0" memberValueDatatype="130"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Sales].[Ship Date (Month Index)]" caption="Ship Date (Month Index)" attribute="1" defaultMemberUniqueName="[Sales].[Ship Date (Month Index)].[All]" allUniqueName="[Sales].[Ship Date (Month Index)].[All]" dimensionUniqueName="[Sales]" displayFolder="" count="0" memberValueDatatype="20" unbalanced="0" hidden="1"/>
    <cacheHierarchy uniqueName="[Measures].[Sum of Sales]" caption="Sum of Sales" measure="1" displayFolder="" measureGroup="Sales" count="0">
      <extLst>
        <ext xmlns:x15="http://schemas.microsoft.com/office/spreadsheetml/2010/11/main" uri="{B97F6D7D-B522-45F9-BDA1-12C45D357490}">
          <x15:cacheHierarchy aggregatedColumn="17"/>
        </ext>
      </extLst>
    </cacheHierarchy>
    <cacheHierarchy uniqueName="[Measures].[Sum of Profit 2]" caption="Sum of Profit 2" measure="1" displayFolder="" measureGroup="Sales" count="0">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les" count="0">
      <extLst>
        <ext xmlns:x15="http://schemas.microsoft.com/office/spreadsheetml/2010/11/main" uri="{B97F6D7D-B522-45F9-BDA1-12C45D357490}">
          <x15:cacheHierarchy aggregatedColumn="19"/>
        </ext>
      </extLst>
    </cacheHierarchy>
    <cacheHierarchy uniqueName="[Measures].[Var of Sales]" caption="Var of Sales" measure="1" displayFolder="" measureGroup="Sales" count="0">
      <extLst>
        <ext xmlns:x15="http://schemas.microsoft.com/office/spreadsheetml/2010/11/main" uri="{B97F6D7D-B522-45F9-BDA1-12C45D357490}">
          <x15:cacheHierarchy aggregatedColumn="17"/>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les" count="0" oneField="1">
      <fieldsUsage count="1">
        <fieldUsage x="0"/>
      </fieldsUsage>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18"/>
        </ext>
      </extLst>
    </cacheHierarchy>
    <cacheHierarchy uniqueName="[Measures].[Average of Quantity]" caption="Average of Quantity" measure="1" displayFolder="" measureGroup="Sales" count="0">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Sales" count="0">
      <extLst>
        <ext xmlns:x15="http://schemas.microsoft.com/office/spreadsheetml/2010/11/main" uri="{B97F6D7D-B522-45F9-BDA1-12C45D357490}">
          <x15:cacheHierarchy aggregatedColumn="13"/>
        </ext>
      </extLst>
    </cacheHierarchy>
    <cacheHierarchy uniqueName="[Measures].[Count of Product Name]" caption="Count of Product Name" measure="1" displayFolder="" measureGroup="Sales" count="0">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les" count="0">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Sales" count="0">
      <extLst>
        <ext xmlns:x15="http://schemas.microsoft.com/office/spreadsheetml/2010/11/main" uri="{B97F6D7D-B522-45F9-BDA1-12C45D357490}">
          <x15:cacheHierarchy aggregatedColumn="20"/>
        </ext>
      </extLst>
    </cacheHierarchy>
    <cacheHierarchy uniqueName="[Measures].[COGS]" caption="COGS" measure="1" displayFolder="" measureGroup="Sales" count="0"/>
    <cacheHierarchy uniqueName="[Measures].[COGS / Sales]" caption="COGS / Sales" measure="1" displayFolder="" measureGroup="Sales" count="0"/>
    <cacheHierarchy uniqueName="[Measures].[Discount/ Sales]" caption="Discount/ Sales" measure="1" displayFolder="" measureGroup="Sales" count="0"/>
    <cacheHierarchy uniqueName="[Measures].[Profit / Sales]" caption="Profit / Sales" measure="1" displayFolder="" measureGroup="Sales" count="0"/>
    <cacheHierarchy uniqueName="[Measures].[Count of Profitable Sales]" caption="Count of Profitable Sales" measure="1" displayFolder="" measureGroup="Sales" count="0"/>
    <cacheHierarchy uniqueName="[Measures].[Count of Unprofitable Sales]" caption="Count of Unprofitable Sales"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endan" refreshedDate="45252.87617708333" backgroundQuery="1" createdVersion="8" refreshedVersion="8" minRefreshableVersion="3" recordCount="0" supportSubquery="1" supportAdvancedDrill="1" xr:uid="{DFDBC9FF-9295-4FC7-B9A0-E8822A5F9D9C}">
  <cacheSource type="external" connectionId="1"/>
  <cacheFields count="2">
    <cacheField name="[Measures].[Sum of Sales]" caption="Sum of Sales" numFmtId="0" hierarchy="29" level="32767"/>
    <cacheField name="[Sales].[State].[State]" caption="State" numFmtId="0" hierarchy="10" level="1">
      <sharedItems containsSemiMixedTypes="0" containsNonDate="0" containsString="0"/>
    </cacheField>
  </cacheFields>
  <cacheHierarchies count="49">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2"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2"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2" memberValueDatatype="130" unbalanced="0">
      <fieldsUsage count="2">
        <fieldUsage x="-1"/>
        <fieldUsage x="1"/>
      </fieldsUsage>
    </cacheHierarchy>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2"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cacheHierarchy uniqueName="[Sales].[Sub-Category]" caption="Sub-Category" attribute="1" defaultMemberUniqueName="[Sales].[Sub-Category].[All]" allUniqueName="[Sales].[Sub-Category].[All]" dimensionUniqueName="[Sales]" displayFolder="" count="2"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0" memberValueDatatype="130" unbalanced="0"/>
    <cacheHierarchy uniqueName="[Sales].[Order Date (Quarter)]" caption="Order Date (Quarter)" attribute="1" defaultMemberUniqueName="[Sales].[Order Date (Quarter)].[All]" allUniqueName="[Sales].[Order Date (Quarter)].[All]" dimensionUniqueName="[Sales]" displayFolder="" count="0" memberValueDatatype="130" unbalanced="0"/>
    <cacheHierarchy uniqueName="[Sales].[Order Date (Month)]" caption="Order Date (Month)" attribute="1" defaultMemberUniqueName="[Sales].[Order Date (Month)].[All]" allUniqueName="[Sales].[Order Date (Month)].[All]" dimensionUniqueName="[Sales]" displayFolder="" count="0" memberValueDatatype="130" unbalanced="0"/>
    <cacheHierarchy uniqueName="[Sales].[Ship Date (Year)]" caption="Ship Date (Year)" attribute="1" defaultMemberUniqueName="[Sales].[Ship Date (Year)].[All]" allUniqueName="[Sales].[Ship Date (Year)].[All]" dimensionUniqueName="[Sales]" displayFolder="" count="0" memberValueDatatype="130" unbalanced="0"/>
    <cacheHierarchy uniqueName="[Sales].[Ship Date (Quarter)]" caption="Ship Date (Quarter)" attribute="1" defaultMemberUniqueName="[Sales].[Ship Date (Quarter)].[All]" allUniqueName="[Sales].[Ship Date (Quarter)].[All]" dimensionUniqueName="[Sales]" displayFolder="" count="0" memberValueDatatype="130" unbalanced="0"/>
    <cacheHierarchy uniqueName="[Sales].[Ship Date (Month)]" caption="Ship Date (Month)" attribute="1" defaultMemberUniqueName="[Sales].[Ship Date (Month)].[All]" allUniqueName="[Sales].[Ship Date (Month)].[All]" dimensionUniqueName="[Sales]" displayFolder="" count="0" memberValueDatatype="130"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Sales].[Ship Date (Month Index)]" caption="Ship Date (Month Index)" attribute="1" defaultMemberUniqueName="[Sales].[Ship Date (Month Index)].[All]" allUniqueName="[Sales].[Ship Date (Month Index)].[All]" dimensionUniqueName="[Sales]" displayFolder="" count="0" memberValueDatatype="20" unbalanced="0" hidden="1"/>
    <cacheHierarchy uniqueName="[Measures].[Sum of Sales]" caption="Sum of Sales" measure="1" displayFolder="" measureGroup="Sales" count="0" oneField="1">
      <fieldsUsage count="1">
        <fieldUsage x="0"/>
      </fieldsUsage>
      <extLst>
        <ext xmlns:x15="http://schemas.microsoft.com/office/spreadsheetml/2010/11/main" uri="{B97F6D7D-B522-45F9-BDA1-12C45D357490}">
          <x15:cacheHierarchy aggregatedColumn="17"/>
        </ext>
      </extLst>
    </cacheHierarchy>
    <cacheHierarchy uniqueName="[Measures].[Sum of Profit 2]" caption="Sum of Profit 2" measure="1" displayFolder="" measureGroup="Sales" count="0">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les" count="0">
      <extLst>
        <ext xmlns:x15="http://schemas.microsoft.com/office/spreadsheetml/2010/11/main" uri="{B97F6D7D-B522-45F9-BDA1-12C45D357490}">
          <x15:cacheHierarchy aggregatedColumn="19"/>
        </ext>
      </extLst>
    </cacheHierarchy>
    <cacheHierarchy uniqueName="[Measures].[Var of Sales]" caption="Var of Sales" measure="1" displayFolder="" measureGroup="Sales" count="0">
      <extLst>
        <ext xmlns:x15="http://schemas.microsoft.com/office/spreadsheetml/2010/11/main" uri="{B97F6D7D-B522-45F9-BDA1-12C45D357490}">
          <x15:cacheHierarchy aggregatedColumn="17"/>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les" count="0">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18"/>
        </ext>
      </extLst>
    </cacheHierarchy>
    <cacheHierarchy uniqueName="[Measures].[Average of Quantity]" caption="Average of Quantity" measure="1" displayFolder="" measureGroup="Sales" count="0">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Sales" count="0">
      <extLst>
        <ext xmlns:x15="http://schemas.microsoft.com/office/spreadsheetml/2010/11/main" uri="{B97F6D7D-B522-45F9-BDA1-12C45D357490}">
          <x15:cacheHierarchy aggregatedColumn="13"/>
        </ext>
      </extLst>
    </cacheHierarchy>
    <cacheHierarchy uniqueName="[Measures].[Count of Product Name]" caption="Count of Product Name" measure="1" displayFolder="" measureGroup="Sales" count="0">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les" count="0">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Sales" count="0">
      <extLst>
        <ext xmlns:x15="http://schemas.microsoft.com/office/spreadsheetml/2010/11/main" uri="{B97F6D7D-B522-45F9-BDA1-12C45D357490}">
          <x15:cacheHierarchy aggregatedColumn="20"/>
        </ext>
      </extLst>
    </cacheHierarchy>
    <cacheHierarchy uniqueName="[Measures].[COGS]" caption="COGS" measure="1" displayFolder="" measureGroup="Sales" count="0"/>
    <cacheHierarchy uniqueName="[Measures].[COGS / Sales]" caption="COGS / Sales" measure="1" displayFolder="" measureGroup="Sales" count="0"/>
    <cacheHierarchy uniqueName="[Measures].[Discount/ Sales]" caption="Discount/ Sales" measure="1" displayFolder="" measureGroup="Sales" count="0"/>
    <cacheHierarchy uniqueName="[Measures].[Profit / Sales]" caption="Profit / Sales" measure="1" displayFolder="" measureGroup="Sales" count="0"/>
    <cacheHierarchy uniqueName="[Measures].[Count of Profitable Sales]" caption="Count of Profitable Sales" measure="1" displayFolder="" measureGroup="Sales" count="0"/>
    <cacheHierarchy uniqueName="[Measures].[Count of Unprofitable Sales]" caption="Count of Unprofitable Sales"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endan" refreshedDate="45252.880769675925" backgroundQuery="1" createdVersion="8" refreshedVersion="8" minRefreshableVersion="3" recordCount="0" supportSubquery="1" supportAdvancedDrill="1" xr:uid="{380B4DDF-1504-494D-B186-D88411DE0099}">
  <cacheSource type="external" connectionId="1"/>
  <cacheFields count="5">
    <cacheField name="[Measures].[Sum of Sales]" caption="Sum of Sales" numFmtId="0" hierarchy="29" level="32767"/>
    <cacheField name="[Sales].[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Sales].[Order Date (Month)].[Order Date (Month)]" caption="Order Date (Month)" numFmtId="0" hierarchy="23" level="1">
      <sharedItems count="12">
        <s v="Jan"/>
        <s v="Feb"/>
        <s v="Mar"/>
        <s v="Apr"/>
        <s v="May"/>
        <s v="Jun"/>
        <s v="Jul"/>
        <s v="Aug"/>
        <s v="Sep"/>
        <s v="Oct"/>
        <s v="Nov"/>
        <s v="Dec"/>
      </sharedItems>
    </cacheField>
    <cacheField name="[Sales].[Order Date (Quarter)].[Order Date (Quarter)]" caption="Order Date (Quarter)" numFmtId="0" hierarchy="22" level="1">
      <sharedItems count="4">
        <s v="Qtr1"/>
        <s v="Qtr2"/>
        <s v="Qtr3"/>
        <s v="Qtr4"/>
      </sharedItems>
    </cacheField>
    <cacheField name="[Sales].[Order Date (Year)].[Order Date (Year)]" caption="Order Date (Year)" numFmtId="0" hierarchy="21" level="1">
      <sharedItems count="4">
        <s v="2014"/>
        <s v="2015"/>
        <s v="2016"/>
        <s v="2017"/>
      </sharedItems>
    </cacheField>
  </cacheFields>
  <cacheHierarchies count="49">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2" memberValueDatatype="7" unbalanced="0">
      <fieldsUsage count="2">
        <fieldUsage x="-1"/>
        <fieldUsage x="1"/>
      </fieldsUsage>
    </cacheHierarchy>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2"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2" memberValueDatatype="130" unbalanced="0"/>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2"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cacheHierarchy uniqueName="[Sales].[Sub-Category]" caption="Sub-Category" attribute="1" defaultMemberUniqueName="[Sales].[Sub-Category].[All]" allUniqueName="[Sales].[Sub-Category].[All]" dimensionUniqueName="[Sales]" displayFolder="" count="2"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2" memberValueDatatype="130" unbalanced="0">
      <fieldsUsage count="2">
        <fieldUsage x="-1"/>
        <fieldUsage x="4"/>
      </fieldsUsage>
    </cacheHierarchy>
    <cacheHierarchy uniqueName="[Sales].[Order Date (Quarter)]" caption="Order Date (Quarter)" attribute="1" defaultMemberUniqueName="[Sales].[Order Date (Quarter)].[All]" allUniqueName="[Sales].[Order Date (Quarter)].[All]" dimensionUniqueName="[Sales]" displayFolder="" count="2" memberValueDatatype="130" unbalanced="0">
      <fieldsUsage count="2">
        <fieldUsage x="-1"/>
        <fieldUsage x="3"/>
      </fieldsUsage>
    </cacheHierarchy>
    <cacheHierarchy uniqueName="[Sales].[Order Date (Month)]" caption="Order Date (Month)" attribute="1" defaultMemberUniqueName="[Sales].[Order Date (Month)].[All]" allUniqueName="[Sales].[Order Date (Month)].[All]" dimensionUniqueName="[Sales]" displayFolder="" count="2" memberValueDatatype="130" unbalanced="0">
      <fieldsUsage count="2">
        <fieldUsage x="-1"/>
        <fieldUsage x="2"/>
      </fieldsUsage>
    </cacheHierarchy>
    <cacheHierarchy uniqueName="[Sales].[Ship Date (Year)]" caption="Ship Date (Year)" attribute="1" defaultMemberUniqueName="[Sales].[Ship Date (Year)].[All]" allUniqueName="[Sales].[Ship Date (Year)].[All]" dimensionUniqueName="[Sales]" displayFolder="" count="0" memberValueDatatype="130" unbalanced="0"/>
    <cacheHierarchy uniqueName="[Sales].[Ship Date (Quarter)]" caption="Ship Date (Quarter)" attribute="1" defaultMemberUniqueName="[Sales].[Ship Date (Quarter)].[All]" allUniqueName="[Sales].[Ship Date (Quarter)].[All]" dimensionUniqueName="[Sales]" displayFolder="" count="0" memberValueDatatype="130" unbalanced="0"/>
    <cacheHierarchy uniqueName="[Sales].[Ship Date (Month)]" caption="Ship Date (Month)" attribute="1" defaultMemberUniqueName="[Sales].[Ship Date (Month)].[All]" allUniqueName="[Sales].[Ship Date (Month)].[All]" dimensionUniqueName="[Sales]" displayFolder="" count="0" memberValueDatatype="130"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Sales].[Ship Date (Month Index)]" caption="Ship Date (Month Index)" attribute="1" defaultMemberUniqueName="[Sales].[Ship Date (Month Index)].[All]" allUniqueName="[Sales].[Ship Date (Month Index)].[All]" dimensionUniqueName="[Sales]" displayFolder="" count="0" memberValueDatatype="20" unbalanced="0" hidden="1"/>
    <cacheHierarchy uniqueName="[Measures].[Sum of Sales]" caption="Sum of Sales" measure="1" displayFolder="" measureGroup="Sales" count="0" oneField="1">
      <fieldsUsage count="1">
        <fieldUsage x="0"/>
      </fieldsUsage>
      <extLst>
        <ext xmlns:x15="http://schemas.microsoft.com/office/spreadsheetml/2010/11/main" uri="{B97F6D7D-B522-45F9-BDA1-12C45D357490}">
          <x15:cacheHierarchy aggregatedColumn="17"/>
        </ext>
      </extLst>
    </cacheHierarchy>
    <cacheHierarchy uniqueName="[Measures].[Sum of Profit 2]" caption="Sum of Profit 2" measure="1" displayFolder="" measureGroup="Sales" count="0">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les" count="0">
      <extLst>
        <ext xmlns:x15="http://schemas.microsoft.com/office/spreadsheetml/2010/11/main" uri="{B97F6D7D-B522-45F9-BDA1-12C45D357490}">
          <x15:cacheHierarchy aggregatedColumn="19"/>
        </ext>
      </extLst>
    </cacheHierarchy>
    <cacheHierarchy uniqueName="[Measures].[Var of Sales]" caption="Var of Sales" measure="1" displayFolder="" measureGroup="Sales" count="0">
      <extLst>
        <ext xmlns:x15="http://schemas.microsoft.com/office/spreadsheetml/2010/11/main" uri="{B97F6D7D-B522-45F9-BDA1-12C45D357490}">
          <x15:cacheHierarchy aggregatedColumn="17"/>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les" count="0">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18"/>
        </ext>
      </extLst>
    </cacheHierarchy>
    <cacheHierarchy uniqueName="[Measures].[Average of Quantity]" caption="Average of Quantity" measure="1" displayFolder="" measureGroup="Sales" count="0">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Sales" count="0">
      <extLst>
        <ext xmlns:x15="http://schemas.microsoft.com/office/spreadsheetml/2010/11/main" uri="{B97F6D7D-B522-45F9-BDA1-12C45D357490}">
          <x15:cacheHierarchy aggregatedColumn="13"/>
        </ext>
      </extLst>
    </cacheHierarchy>
    <cacheHierarchy uniqueName="[Measures].[Count of Product Name]" caption="Count of Product Name" measure="1" displayFolder="" measureGroup="Sales" count="0">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les" count="0">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Sales" count="0">
      <extLst>
        <ext xmlns:x15="http://schemas.microsoft.com/office/spreadsheetml/2010/11/main" uri="{B97F6D7D-B522-45F9-BDA1-12C45D357490}">
          <x15:cacheHierarchy aggregatedColumn="20"/>
        </ext>
      </extLst>
    </cacheHierarchy>
    <cacheHierarchy uniqueName="[Measures].[COGS]" caption="COGS" measure="1" displayFolder="" measureGroup="Sales" count="0"/>
    <cacheHierarchy uniqueName="[Measures].[COGS / Sales]" caption="COGS / Sales" measure="1" displayFolder="" measureGroup="Sales" count="0"/>
    <cacheHierarchy uniqueName="[Measures].[Discount/ Sales]" caption="Discount/ Sales" measure="1" displayFolder="" measureGroup="Sales" count="0"/>
    <cacheHierarchy uniqueName="[Measures].[Profit / Sales]" caption="Profit / Sales" measure="1" displayFolder="" measureGroup="Sales" count="0"/>
    <cacheHierarchy uniqueName="[Measures].[Count of Profitable Sales]" caption="Count of Profitable Sales" measure="1" displayFolder="" measureGroup="Sales" count="0"/>
    <cacheHierarchy uniqueName="[Measures].[Count of Unprofitable Sales]" caption="Count of Unprofitable Sales"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endan" refreshedDate="45252.880796180558" backgroundQuery="1" createdVersion="8" refreshedVersion="8" minRefreshableVersion="3" recordCount="0" supportSubquery="1" supportAdvancedDrill="1" xr:uid="{E325D0C7-F71B-4C62-AD7C-36B1C803C4AC}">
  <cacheSource type="external" connectionId="1"/>
  <cacheFields count="3">
    <cacheField name="[Sales].[Order Date (Quarter)].[Order Date (Quarter)]" caption="Order Date (Quarter)" numFmtId="0" hierarchy="22" level="1">
      <sharedItems count="4">
        <s v="Qtr1"/>
        <s v="Qtr2"/>
        <s v="Qtr3"/>
        <s v="Qtr4"/>
      </sharedItems>
    </cacheField>
    <cacheField name="[Measures].[Sum of Sales]" caption="Sum of Sales" numFmtId="0" hierarchy="29" level="32767"/>
    <cacheField name="[Sales].[Order Date (Year)].[Order Date (Year)]" caption="Order Date (Year)" numFmtId="0" hierarchy="21" level="1">
      <sharedItems count="4">
        <s v="2014"/>
        <s v="2015"/>
        <s v="2016"/>
        <s v="2017"/>
      </sharedItems>
    </cacheField>
  </cacheFields>
  <cacheHierarchies count="49">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2"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2"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2" memberValueDatatype="130" unbalanced="0"/>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2"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cacheHierarchy uniqueName="[Sales].[Sub-Category]" caption="Sub-Category" attribute="1" defaultMemberUniqueName="[Sales].[Sub-Category].[All]" allUniqueName="[Sales].[Sub-Category].[All]" dimensionUniqueName="[Sales]" displayFolder="" count="2"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2" memberValueDatatype="130" unbalanced="0">
      <fieldsUsage count="2">
        <fieldUsage x="-1"/>
        <fieldUsage x="2"/>
      </fieldsUsage>
    </cacheHierarchy>
    <cacheHierarchy uniqueName="[Sales].[Order Date (Quarter)]" caption="Order Date (Quarter)" attribute="1" defaultMemberUniqueName="[Sales].[Order Date (Quarter)].[All]" allUniqueName="[Sales].[Order Date (Quarter)].[All]" dimensionUniqueName="[Sales]" displayFolder="" count="2" memberValueDatatype="130" unbalanced="0">
      <fieldsUsage count="2">
        <fieldUsage x="-1"/>
        <fieldUsage x="0"/>
      </fieldsUsage>
    </cacheHierarchy>
    <cacheHierarchy uniqueName="[Sales].[Order Date (Month)]" caption="Order Date (Month)" attribute="1" defaultMemberUniqueName="[Sales].[Order Date (Month)].[All]" allUniqueName="[Sales].[Order Date (Month)].[All]" dimensionUniqueName="[Sales]" displayFolder="" count="0" memberValueDatatype="130" unbalanced="0"/>
    <cacheHierarchy uniqueName="[Sales].[Ship Date (Year)]" caption="Ship Date (Year)" attribute="1" defaultMemberUniqueName="[Sales].[Ship Date (Year)].[All]" allUniqueName="[Sales].[Ship Date (Year)].[All]" dimensionUniqueName="[Sales]" displayFolder="" count="0" memberValueDatatype="130" unbalanced="0"/>
    <cacheHierarchy uniqueName="[Sales].[Ship Date (Quarter)]" caption="Ship Date (Quarter)" attribute="1" defaultMemberUniqueName="[Sales].[Ship Date (Quarter)].[All]" allUniqueName="[Sales].[Ship Date (Quarter)].[All]" dimensionUniqueName="[Sales]" displayFolder="" count="0" memberValueDatatype="130" unbalanced="0"/>
    <cacheHierarchy uniqueName="[Sales].[Ship Date (Month)]" caption="Ship Date (Month)" attribute="1" defaultMemberUniqueName="[Sales].[Ship Date (Month)].[All]" allUniqueName="[Sales].[Ship Date (Month)].[All]" dimensionUniqueName="[Sales]" displayFolder="" count="0" memberValueDatatype="130"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Sales].[Ship Date (Month Index)]" caption="Ship Date (Month Index)" attribute="1" defaultMemberUniqueName="[Sales].[Ship Date (Month Index)].[All]" allUniqueName="[Sales].[Ship Date (Month Index)].[All]" dimensionUniqueName="[Sales]" displayFolder="" count="0" memberValueDatatype="20" unbalanced="0" hidden="1"/>
    <cacheHierarchy uniqueName="[Measures].[Sum of Sales]" caption="Sum of Sales" measure="1" displayFolder="" measureGroup="Sales" count="0" oneField="1">
      <fieldsUsage count="1">
        <fieldUsage x="1"/>
      </fieldsUsage>
      <extLst>
        <ext xmlns:x15="http://schemas.microsoft.com/office/spreadsheetml/2010/11/main" uri="{B97F6D7D-B522-45F9-BDA1-12C45D357490}">
          <x15:cacheHierarchy aggregatedColumn="17"/>
        </ext>
      </extLst>
    </cacheHierarchy>
    <cacheHierarchy uniqueName="[Measures].[Sum of Profit 2]" caption="Sum of Profit 2" measure="1" displayFolder="" measureGroup="Sales" count="0">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les" count="0">
      <extLst>
        <ext xmlns:x15="http://schemas.microsoft.com/office/spreadsheetml/2010/11/main" uri="{B97F6D7D-B522-45F9-BDA1-12C45D357490}">
          <x15:cacheHierarchy aggregatedColumn="19"/>
        </ext>
      </extLst>
    </cacheHierarchy>
    <cacheHierarchy uniqueName="[Measures].[Var of Sales]" caption="Var of Sales" measure="1" displayFolder="" measureGroup="Sales" count="0">
      <extLst>
        <ext xmlns:x15="http://schemas.microsoft.com/office/spreadsheetml/2010/11/main" uri="{B97F6D7D-B522-45F9-BDA1-12C45D357490}">
          <x15:cacheHierarchy aggregatedColumn="17"/>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les" count="0">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18"/>
        </ext>
      </extLst>
    </cacheHierarchy>
    <cacheHierarchy uniqueName="[Measures].[Average of Quantity]" caption="Average of Quantity" measure="1" displayFolder="" measureGroup="Sales" count="0">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Sales" count="0">
      <extLst>
        <ext xmlns:x15="http://schemas.microsoft.com/office/spreadsheetml/2010/11/main" uri="{B97F6D7D-B522-45F9-BDA1-12C45D357490}">
          <x15:cacheHierarchy aggregatedColumn="13"/>
        </ext>
      </extLst>
    </cacheHierarchy>
    <cacheHierarchy uniqueName="[Measures].[Count of Product Name]" caption="Count of Product Name" measure="1" displayFolder="" measureGroup="Sales" count="0">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les" count="0">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Sales" count="0">
      <extLst>
        <ext xmlns:x15="http://schemas.microsoft.com/office/spreadsheetml/2010/11/main" uri="{B97F6D7D-B522-45F9-BDA1-12C45D357490}">
          <x15:cacheHierarchy aggregatedColumn="20"/>
        </ext>
      </extLst>
    </cacheHierarchy>
    <cacheHierarchy uniqueName="[Measures].[COGS]" caption="COGS" measure="1" displayFolder="" measureGroup="Sales" count="0"/>
    <cacheHierarchy uniqueName="[Measures].[COGS / Sales]" caption="COGS / Sales" measure="1" displayFolder="" measureGroup="Sales" count="0"/>
    <cacheHierarchy uniqueName="[Measures].[Discount/ Sales]" caption="Discount/ Sales" measure="1" displayFolder="" measureGroup="Sales" count="0"/>
    <cacheHierarchy uniqueName="[Measures].[Profit / Sales]" caption="Profit / Sales" measure="1" displayFolder="" measureGroup="Sales" count="0"/>
    <cacheHierarchy uniqueName="[Measures].[Count of Profitable Sales]" caption="Count of Profitable Sales" measure="1" displayFolder="" measureGroup="Sales" count="0"/>
    <cacheHierarchy uniqueName="[Measures].[Count of Unprofitable Sales]" caption="Count of Unprofitable Sales"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hnson, Brendan (Battelle)" refreshedDate="45252.625277777777" backgroundQuery="1" createdVersion="3" refreshedVersion="8" minRefreshableVersion="3" recordCount="0" supportSubquery="1" supportAdvancedDrill="1" xr:uid="{0241516E-B526-4923-B304-354D61E0FCC8}">
  <cacheSource type="external" connectionId="1">
    <extLst>
      <ext xmlns:x14="http://schemas.microsoft.com/office/spreadsheetml/2009/9/main" uri="{F057638F-6D5F-4e77-A914-E7F072B9BCA8}">
        <x14:sourceConnection name="ThisWorkbookDataModel"/>
      </ext>
    </extLst>
  </cacheSource>
  <cacheFields count="0"/>
  <cacheHierarchies count="49">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0"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2"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2" memberValueDatatype="130" unbalanced="0"/>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2"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cacheHierarchy uniqueName="[Sales].[Sub-Category]" caption="Sub-Category" attribute="1" defaultMemberUniqueName="[Sales].[Sub-Category].[All]" allUniqueName="[Sales].[Sub-Category].[All]" dimensionUniqueName="[Sales]" displayFolder="" count="2"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0" memberValueDatatype="130" unbalanced="0"/>
    <cacheHierarchy uniqueName="[Sales].[Order Date (Quarter)]" caption="Order Date (Quarter)" attribute="1" defaultMemberUniqueName="[Sales].[Order Date (Quarter)].[All]" allUniqueName="[Sales].[Order Date (Quarter)].[All]" dimensionUniqueName="[Sales]" displayFolder="" count="0" memberValueDatatype="130" unbalanced="0"/>
    <cacheHierarchy uniqueName="[Sales].[Order Date (Month)]" caption="Order Date (Month)" attribute="1" defaultMemberUniqueName="[Sales].[Order Date (Month)].[All]" allUniqueName="[Sales].[Order Date (Month)].[All]" dimensionUniqueName="[Sales]" displayFolder="" count="0" memberValueDatatype="130" unbalanced="0"/>
    <cacheHierarchy uniqueName="[Sales].[Ship Date (Year)]" caption="Ship Date (Year)" attribute="1" defaultMemberUniqueName="[Sales].[Ship Date (Year)].[All]" allUniqueName="[Sales].[Ship Date (Year)].[All]" dimensionUniqueName="[Sales]" displayFolder="" count="0" memberValueDatatype="130" unbalanced="0"/>
    <cacheHierarchy uniqueName="[Sales].[Ship Date (Quarter)]" caption="Ship Date (Quarter)" attribute="1" defaultMemberUniqueName="[Sales].[Ship Date (Quarter)].[All]" allUniqueName="[Sales].[Ship Date (Quarter)].[All]" dimensionUniqueName="[Sales]" displayFolder="" count="0" memberValueDatatype="130" unbalanced="0"/>
    <cacheHierarchy uniqueName="[Sales].[Ship Date (Month)]" caption="Ship Date (Month)" attribute="1" defaultMemberUniqueName="[Sales].[Ship Date (Month)].[All]" allUniqueName="[Sales].[Ship Date (Month)].[All]" dimensionUniqueName="[Sales]" displayFolder="" count="0" memberValueDatatype="130"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Sales].[Ship Date (Month Index)]" caption="Ship Date (Month Index)" attribute="1" defaultMemberUniqueName="[Sales].[Ship Date (Month Index)].[All]" allUniqueName="[Sales].[Ship Date (Month Index)].[All]" dimensionUniqueName="[Sales]" displayFolder="" count="0" memberValueDatatype="20" unbalanced="0" hidden="1"/>
    <cacheHierarchy uniqueName="[Measures].[Sum of Sales]" caption="Sum of Sales" measure="1" displayFolder="" measureGroup="Sales" count="0">
      <extLst>
        <ext xmlns:x15="http://schemas.microsoft.com/office/spreadsheetml/2010/11/main" uri="{B97F6D7D-B522-45F9-BDA1-12C45D357490}">
          <x15:cacheHierarchy aggregatedColumn="17"/>
        </ext>
      </extLst>
    </cacheHierarchy>
    <cacheHierarchy uniqueName="[Measures].[Sum of Profit 2]" caption="Sum of Profit 2" measure="1" displayFolder="" measureGroup="Sales" count="0">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les" count="0">
      <extLst>
        <ext xmlns:x15="http://schemas.microsoft.com/office/spreadsheetml/2010/11/main" uri="{B97F6D7D-B522-45F9-BDA1-12C45D357490}">
          <x15:cacheHierarchy aggregatedColumn="19"/>
        </ext>
      </extLst>
    </cacheHierarchy>
    <cacheHierarchy uniqueName="[Measures].[Var of Sales]" caption="Var of Sales" measure="1" displayFolder="" measureGroup="Sales" count="0">
      <extLst>
        <ext xmlns:x15="http://schemas.microsoft.com/office/spreadsheetml/2010/11/main" uri="{B97F6D7D-B522-45F9-BDA1-12C45D357490}">
          <x15:cacheHierarchy aggregatedColumn="17"/>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les" count="0">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18"/>
        </ext>
      </extLst>
    </cacheHierarchy>
    <cacheHierarchy uniqueName="[Measures].[Average of Quantity]" caption="Average of Quantity" measure="1" displayFolder="" measureGroup="Sales" count="0">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Sales" count="0">
      <extLst>
        <ext xmlns:x15="http://schemas.microsoft.com/office/spreadsheetml/2010/11/main" uri="{B97F6D7D-B522-45F9-BDA1-12C45D357490}">
          <x15:cacheHierarchy aggregatedColumn="13"/>
        </ext>
      </extLst>
    </cacheHierarchy>
    <cacheHierarchy uniqueName="[Measures].[Count of Product Name]" caption="Count of Product Name" measure="1" displayFolder="" measureGroup="Sales" count="0">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les" count="0">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Sales" count="0">
      <extLst>
        <ext xmlns:x15="http://schemas.microsoft.com/office/spreadsheetml/2010/11/main" uri="{B97F6D7D-B522-45F9-BDA1-12C45D357490}">
          <x15:cacheHierarchy aggregatedColumn="20"/>
        </ext>
      </extLst>
    </cacheHierarchy>
    <cacheHierarchy uniqueName="[Measures].[COGS]" caption="COGS" measure="1" displayFolder="" measureGroup="Sales" count="0"/>
    <cacheHierarchy uniqueName="[Measures].[COGS / Sales]" caption="COGS / Sales" measure="1" displayFolder="" measureGroup="Sales" count="0"/>
    <cacheHierarchy uniqueName="[Measures].[Discount/ Sales]" caption="Discount/ Sales" measure="1" displayFolder="" measureGroup="Sales" count="0"/>
    <cacheHierarchy uniqueName="[Measures].[Profit / Sales]" caption="Profit / Sales" measure="1" displayFolder="" measureGroup="Sales" count="0"/>
    <cacheHierarchy uniqueName="[Measures].[Count of Profitable Sales]" caption="Count of Profitable Sales" measure="1" displayFolder="" measureGroup="Sales" count="0"/>
    <cacheHierarchy uniqueName="[Measures].[Count of Unprofitable Sales]" caption="Count of Unprofitable Sales"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526173243"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hnson, Brendan (Battelle)" refreshedDate="45252.625278703701" backgroundQuery="1" createdVersion="3" refreshedVersion="8" minRefreshableVersion="3" recordCount="0" supportSubquery="1" supportAdvancedDrill="1" xr:uid="{51DFCC20-7B01-493E-A53A-D2983E56EAA5}">
  <cacheSource type="external" connectionId="1">
    <extLst>
      <ext xmlns:x14="http://schemas.microsoft.com/office/spreadsheetml/2009/9/main" uri="{F057638F-6D5F-4e77-A914-E7F072B9BCA8}">
        <x14:sourceConnection name="ThisWorkbookDataModel"/>
      </ext>
    </extLst>
  </cacheSource>
  <cacheFields count="0"/>
  <cacheHierarchies count="49">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2"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0"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0"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0" memberValueDatatype="130" unbalanced="0"/>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0"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0" memberValueDatatype="130" unbalanced="0"/>
    <cacheHierarchy uniqueName="[Sales].[Sub-Category]" caption="Sub-Category" attribute="1" defaultMemberUniqueName="[Sales].[Sub-Category].[All]" allUniqueName="[Sales].[Sub-Category].[All]" dimensionUniqueName="[Sales]" displayFolder="" count="0"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0" memberValueDatatype="130" unbalanced="0"/>
    <cacheHierarchy uniqueName="[Sales].[Order Date (Quarter)]" caption="Order Date (Quarter)" attribute="1" defaultMemberUniqueName="[Sales].[Order Date (Quarter)].[All]" allUniqueName="[Sales].[Order Date (Quarter)].[All]" dimensionUniqueName="[Sales]" displayFolder="" count="0" memberValueDatatype="130" unbalanced="0"/>
    <cacheHierarchy uniqueName="[Sales].[Order Date (Month)]" caption="Order Date (Month)" attribute="1" defaultMemberUniqueName="[Sales].[Order Date (Month)].[All]" allUniqueName="[Sales].[Order Date (Month)].[All]" dimensionUniqueName="[Sales]" displayFolder="" count="0" memberValueDatatype="130" unbalanced="0"/>
    <cacheHierarchy uniqueName="[Sales].[Ship Date (Year)]" caption="Ship Date (Year)" attribute="1" defaultMemberUniqueName="[Sales].[Ship Date (Year)].[All]" allUniqueName="[Sales].[Ship Date (Year)].[All]" dimensionUniqueName="[Sales]" displayFolder="" count="0" memberValueDatatype="130" unbalanced="0"/>
    <cacheHierarchy uniqueName="[Sales].[Ship Date (Quarter)]" caption="Ship Date (Quarter)" attribute="1" defaultMemberUniqueName="[Sales].[Ship Date (Quarter)].[All]" allUniqueName="[Sales].[Ship Date (Quarter)].[All]" dimensionUniqueName="[Sales]" displayFolder="" count="0" memberValueDatatype="130" unbalanced="0"/>
    <cacheHierarchy uniqueName="[Sales].[Ship Date (Month)]" caption="Ship Date (Month)" attribute="1" defaultMemberUniqueName="[Sales].[Ship Date (Month)].[All]" allUniqueName="[Sales].[Ship Date (Month)].[All]" dimensionUniqueName="[Sales]" displayFolder="" count="0" memberValueDatatype="130"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Sales].[Ship Date (Month Index)]" caption="Ship Date (Month Index)" attribute="1" defaultMemberUniqueName="[Sales].[Ship Date (Month Index)].[All]" allUniqueName="[Sales].[Ship Date (Month Index)].[All]" dimensionUniqueName="[Sales]" displayFolder="" count="0" memberValueDatatype="20" unbalanced="0" hidden="1"/>
    <cacheHierarchy uniqueName="[Measures].[Sum of Sales]" caption="Sum of Sales" measure="1" displayFolder="" measureGroup="Sales" count="0">
      <extLst>
        <ext xmlns:x15="http://schemas.microsoft.com/office/spreadsheetml/2010/11/main" uri="{B97F6D7D-B522-45F9-BDA1-12C45D357490}">
          <x15:cacheHierarchy aggregatedColumn="17"/>
        </ext>
      </extLst>
    </cacheHierarchy>
    <cacheHierarchy uniqueName="[Measures].[Sum of Profit 2]" caption="Sum of Profit 2" measure="1" displayFolder="" measureGroup="Sales" count="0">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les" count="0">
      <extLst>
        <ext xmlns:x15="http://schemas.microsoft.com/office/spreadsheetml/2010/11/main" uri="{B97F6D7D-B522-45F9-BDA1-12C45D357490}">
          <x15:cacheHierarchy aggregatedColumn="19"/>
        </ext>
      </extLst>
    </cacheHierarchy>
    <cacheHierarchy uniqueName="[Measures].[Var of Sales]" caption="Var of Sales" measure="1" displayFolder="" measureGroup="Sales" count="0">
      <extLst>
        <ext xmlns:x15="http://schemas.microsoft.com/office/spreadsheetml/2010/11/main" uri="{B97F6D7D-B522-45F9-BDA1-12C45D357490}">
          <x15:cacheHierarchy aggregatedColumn="17"/>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les" count="0">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18"/>
        </ext>
      </extLst>
    </cacheHierarchy>
    <cacheHierarchy uniqueName="[Measures].[Average of Quantity]" caption="Average of Quantity" measure="1" displayFolder="" measureGroup="Sales" count="0">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Sales" count="0">
      <extLst>
        <ext xmlns:x15="http://schemas.microsoft.com/office/spreadsheetml/2010/11/main" uri="{B97F6D7D-B522-45F9-BDA1-12C45D357490}">
          <x15:cacheHierarchy aggregatedColumn="13"/>
        </ext>
      </extLst>
    </cacheHierarchy>
    <cacheHierarchy uniqueName="[Measures].[Count of Product Name]" caption="Count of Product Name" measure="1" displayFolder="" measureGroup="Sales" count="0">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les" count="0">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Sales" count="0">
      <extLst>
        <ext xmlns:x15="http://schemas.microsoft.com/office/spreadsheetml/2010/11/main" uri="{B97F6D7D-B522-45F9-BDA1-12C45D357490}">
          <x15:cacheHierarchy aggregatedColumn="20"/>
        </ext>
      </extLst>
    </cacheHierarchy>
    <cacheHierarchy uniqueName="[Measures].[COGS]" caption="COGS" measure="1" displayFolder="" measureGroup="Sales" count="0"/>
    <cacheHierarchy uniqueName="[Measures].[COGS / Sales]" caption="COGS / Sales" measure="1" displayFolder="" measureGroup="Sales" count="0"/>
    <cacheHierarchy uniqueName="[Measures].[Discount/ Sales]" caption="Discount/ Sales" measure="1" displayFolder="" measureGroup="Sales" count="0"/>
    <cacheHierarchy uniqueName="[Measures].[Profit / Sales]" caption="Profit / Sales" measure="1" displayFolder="" measureGroup="Sales" count="0"/>
    <cacheHierarchy uniqueName="[Measures].[Count of Profitable Sales]" caption="Count of Profitable Sales" measure="1" displayFolder="" measureGroup="Sales" count="0"/>
    <cacheHierarchy uniqueName="[Measures].[Count of Unprofitable Sales]" caption="Count of Unprofitable Sales"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pivotCacheId="140463455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D7B3318-06D5-44D8-920A-84C0E91392BD}" name="Sales Over Time" cacheId="836" applyNumberFormats="0" applyBorderFormats="0" applyFontFormats="0" applyPatternFormats="0" applyAlignmentFormats="0" applyWidthHeightFormats="1" dataCaption="Values" tag="b4aa7f71-b51f-4a05-b535-726c0e1949c3" updatedVersion="8" minRefreshableVersion="5" useAutoFormatting="1" subtotalHiddenItems="1" itemPrintTitles="1" createdVersion="8" indent="0" outline="1" outlineData="1" multipleFieldFilters="0" chartFormat="19">
  <location ref="A3:B8" firstHeaderRow="1" firstDataRow="1" firstDataCol="1"/>
  <pivotFields count="5">
    <pivotField dataField="1" subtotalTop="0" showAll="0" defaultSubtotal="0"/>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s>
  <rowFields count="4">
    <field x="4"/>
    <field x="3"/>
    <field x="2"/>
    <field x="1"/>
  </rowFields>
  <rowItems count="5">
    <i>
      <x/>
    </i>
    <i>
      <x v="1"/>
    </i>
    <i>
      <x v="2"/>
    </i>
    <i>
      <x v="3"/>
    </i>
    <i t="grand">
      <x/>
    </i>
  </rowItems>
  <colItems count="1">
    <i/>
  </colItems>
  <dataFields count="1">
    <dataField name="Sum of Sales" fld="0" baseField="3" baseItem="1" numFmtId="42"/>
  </dataFields>
  <formats count="20">
    <format dxfId="50">
      <pivotArea type="all" dataOnly="0" outline="0" fieldPosition="0"/>
    </format>
    <format dxfId="51">
      <pivotArea outline="0" collapsedLevelsAreSubtotals="1" fieldPosition="0"/>
    </format>
    <format dxfId="52">
      <pivotArea field="4" type="button" dataOnly="0" labelOnly="1" outline="0" axis="axisRow" fieldPosition="0"/>
    </format>
    <format dxfId="53">
      <pivotArea dataOnly="0" labelOnly="1" fieldPosition="0">
        <references count="1">
          <reference field="4" count="0"/>
        </references>
      </pivotArea>
    </format>
    <format dxfId="54">
      <pivotArea dataOnly="0" labelOnly="1" grandRow="1" outline="0" fieldPosition="0"/>
    </format>
    <format dxfId="55">
      <pivotArea dataOnly="0" labelOnly="1" fieldPosition="0">
        <references count="2">
          <reference field="3" count="0"/>
          <reference field="4" count="1" selected="0">
            <x v="0"/>
          </reference>
        </references>
      </pivotArea>
    </format>
    <format dxfId="56">
      <pivotArea dataOnly="0" labelOnly="1" fieldPosition="0">
        <references count="2">
          <reference field="3" count="0"/>
          <reference field="4" count="1" selected="0">
            <x v="1"/>
          </reference>
        </references>
      </pivotArea>
    </format>
    <format dxfId="57">
      <pivotArea dataOnly="0" labelOnly="1" fieldPosition="0">
        <references count="2">
          <reference field="3" count="0"/>
          <reference field="4" count="1" selected="0">
            <x v="2"/>
          </reference>
        </references>
      </pivotArea>
    </format>
    <format dxfId="58">
      <pivotArea dataOnly="0" labelOnly="1" outline="0" axis="axisValues" fieldPosition="0"/>
    </format>
    <format dxfId="59">
      <pivotArea outline="0" fieldPosition="0">
        <references count="1">
          <reference field="4294967294" count="1">
            <x v="0"/>
          </reference>
        </references>
      </pivotArea>
    </format>
    <format dxfId="60">
      <pivotArea type="all" dataOnly="0" outline="0" fieldPosition="0"/>
    </format>
    <format dxfId="61">
      <pivotArea outline="0" collapsedLevelsAreSubtotals="1" fieldPosition="0"/>
    </format>
    <format dxfId="62">
      <pivotArea field="4" type="button" dataOnly="0" labelOnly="1" outline="0" axis="axisRow" fieldPosition="0"/>
    </format>
    <format dxfId="63">
      <pivotArea dataOnly="0" labelOnly="1" fieldPosition="0">
        <references count="1">
          <reference field="4" count="0"/>
        </references>
      </pivotArea>
    </format>
    <format dxfId="64">
      <pivotArea dataOnly="0" labelOnly="1" grandRow="1" outline="0" fieldPosition="0"/>
    </format>
    <format dxfId="65">
      <pivotArea dataOnly="0" labelOnly="1" fieldPosition="0">
        <references count="2">
          <reference field="3" count="0"/>
          <reference field="4" count="1" selected="0">
            <x v="0"/>
          </reference>
        </references>
      </pivotArea>
    </format>
    <format dxfId="66">
      <pivotArea dataOnly="0" labelOnly="1" fieldPosition="0">
        <references count="2">
          <reference field="3" count="0"/>
          <reference field="4" count="1" selected="0">
            <x v="1"/>
          </reference>
        </references>
      </pivotArea>
    </format>
    <format dxfId="67">
      <pivotArea dataOnly="0" labelOnly="1" fieldPosition="0">
        <references count="2">
          <reference field="3" count="0"/>
          <reference field="4" count="1" selected="0">
            <x v="2"/>
          </reference>
        </references>
      </pivotArea>
    </format>
    <format dxfId="68">
      <pivotArea dataOnly="0" labelOnly="1" fieldPosition="0">
        <references count="2">
          <reference field="3" count="0"/>
          <reference field="4" count="1" selected="0">
            <x v="3"/>
          </reference>
        </references>
      </pivotArea>
    </format>
    <format dxfId="69">
      <pivotArea dataOnly="0" labelOnly="1" outline="0" axis="axisValues" fieldPosition="0"/>
    </format>
  </formats>
  <chartFormats count="2">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4" count="1" selected="0">
            <x v="3"/>
          </reference>
        </references>
      </pivotArea>
    </chartFormat>
  </chartFormats>
  <pivotHierarchies count="49">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4">
    <rowHierarchyUsage hierarchyUsage="21"/>
    <rowHierarchyUsage hierarchyUsage="22"/>
    <rowHierarchyUsage hierarchyUsage="23"/>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FBE5B5F-8981-426A-BD7F-C1537DEB2EFF}" name="Sales QoQ %" cacheId="842" applyNumberFormats="0" applyBorderFormats="0" applyFontFormats="0" applyPatternFormats="0" applyAlignmentFormats="0" applyWidthHeightFormats="1" dataCaption="Values" tag="58bcb993-dfb4-4731-a602-f741fc0ddd37" updatedVersion="8" minRefreshableVersion="5" useAutoFormatting="1" subtotalHiddenItems="1" itemPrintTitles="1" createdVersion="8" indent="0" outline="1" outlineData="1" multipleFieldFilters="0" chartFormat="8">
  <location ref="D3:E8"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xis="axisRow" allDrilled="1" subtotalTop="0" showAll="0" dataSourceSort="1" defaultSubtotal="0">
      <items count="4">
        <item x="0" e="0"/>
        <item x="1" e="0"/>
        <item x="2" e="0"/>
        <item x="3" e="0"/>
      </items>
    </pivotField>
  </pivotFields>
  <rowFields count="2">
    <field x="2"/>
    <field x="0"/>
  </rowFields>
  <rowItems count="5">
    <i>
      <x/>
    </i>
    <i>
      <x v="1"/>
    </i>
    <i>
      <x v="2"/>
    </i>
    <i>
      <x v="3"/>
    </i>
    <i t="grand">
      <x/>
    </i>
  </rowItems>
  <colItems count="1">
    <i/>
  </colItems>
  <dataFields count="1">
    <dataField name="Sales QoQ" fld="1" showDataAs="percent" baseField="2" baseItem="1048828" numFmtId="10"/>
  </dataFields>
  <formats count="15">
    <format dxfId="974">
      <pivotArea type="all" dataOnly="0" outline="0" fieldPosition="0"/>
    </format>
    <format dxfId="975">
      <pivotArea outline="0" collapsedLevelsAreSubtotals="1" fieldPosition="0"/>
    </format>
    <format dxfId="976">
      <pivotArea field="2" type="button" dataOnly="0" labelOnly="1" outline="0" axis="axisRow" fieldPosition="0"/>
    </format>
    <format dxfId="977">
      <pivotArea dataOnly="0" labelOnly="1" fieldPosition="0">
        <references count="1">
          <reference field="2" count="0"/>
        </references>
      </pivotArea>
    </format>
    <format dxfId="978">
      <pivotArea dataOnly="0" labelOnly="1" grandRow="1" outline="0" fieldPosition="0"/>
    </format>
    <format dxfId="979">
      <pivotArea dataOnly="0" labelOnly="1" fieldPosition="0">
        <references count="2">
          <reference field="0" count="0"/>
          <reference field="2" count="1" selected="0">
            <x v="0"/>
          </reference>
        </references>
      </pivotArea>
    </format>
    <format dxfId="980">
      <pivotArea dataOnly="0" labelOnly="1" fieldPosition="0">
        <references count="2">
          <reference field="0" count="0"/>
          <reference field="2" count="1" selected="0">
            <x v="1"/>
          </reference>
        </references>
      </pivotArea>
    </format>
    <format dxfId="981">
      <pivotArea dataOnly="0" labelOnly="1" fieldPosition="0">
        <references count="2">
          <reference field="0" count="0"/>
          <reference field="2" count="1" selected="0">
            <x v="2"/>
          </reference>
        </references>
      </pivotArea>
    </format>
    <format dxfId="982">
      <pivotArea dataOnly="0" labelOnly="1" outline="0" axis="axisValues" fieldPosition="0"/>
    </format>
    <format dxfId="983">
      <pivotArea type="all" dataOnly="0" outline="0" fieldPosition="0"/>
    </format>
    <format dxfId="984">
      <pivotArea outline="0" collapsedLevelsAreSubtotals="1" fieldPosition="0"/>
    </format>
    <format dxfId="985">
      <pivotArea field="2" type="button" dataOnly="0" labelOnly="1" outline="0" axis="axisRow" fieldPosition="0"/>
    </format>
    <format dxfId="986">
      <pivotArea dataOnly="0" labelOnly="1" fieldPosition="0">
        <references count="1">
          <reference field="2" count="0"/>
        </references>
      </pivotArea>
    </format>
    <format dxfId="987">
      <pivotArea dataOnly="0" labelOnly="1" grandRow="1" outline="0" fieldPosition="0"/>
    </format>
    <format dxfId="988">
      <pivotArea dataOnly="0" labelOnly="1" outline="0" axis="axisValues" fieldPosition="0"/>
    </format>
  </formats>
  <chartFormats count="3">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49">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QoQ"/>
    <pivotHierarchy dragToData="1"/>
    <pivotHierarchy dragToData="1"/>
    <pivotHierarchy dragToData="1" caption="Var of Sales2"/>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2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csv!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6BE71F1-C40A-428A-98FD-6F9F5759C352}" name="Profit as Percent" cacheId="776" applyNumberFormats="0" applyBorderFormats="0" applyFontFormats="0" applyPatternFormats="0" applyAlignmentFormats="0" applyWidthHeightFormats="1" dataCaption="Values" tag="b024fd55-7269-47de-8172-2514c9e03ba2" updatedVersion="8" minRefreshableVersion="5" useAutoFormatting="1" subtotalHiddenItems="1" itemPrintTitles="1" createdVersion="8" indent="0" outline="1" outlineData="1" multipleFieldFilters="0" chartFormat="4">
  <location ref="N3:O8" firstHeaderRow="1" firstDataRow="1" firstDataCol="1"/>
  <pivotFields count="6">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dataField="1" subtotalTop="0" showAll="0" defaultSubtotal="0"/>
    <pivotField allDrilled="1" subtotalTop="0" showAll="0" dataSourceSort="1" defaultSubtotal="0" defaultAttributeDrillState="1"/>
  </pivotFields>
  <rowFields count="4">
    <field x="3"/>
    <field x="2"/>
    <field x="1"/>
    <field x="0"/>
  </rowFields>
  <rowItems count="5">
    <i>
      <x/>
    </i>
    <i>
      <x v="1"/>
    </i>
    <i>
      <x v="2"/>
    </i>
    <i>
      <x v="3"/>
    </i>
    <i t="grand">
      <x/>
    </i>
  </rowItems>
  <colItems count="1">
    <i/>
  </colItems>
  <dataFields count="1">
    <dataField name="Sum of Profit" fld="4" showDataAs="percent" baseField="3" baseItem="1048828" numFmtId="10"/>
  </dataFields>
  <formats count="6">
    <format dxfId="1010">
      <pivotArea type="all" dataOnly="0" outline="0" fieldPosition="0"/>
    </format>
    <format dxfId="1011">
      <pivotArea outline="0" collapsedLevelsAreSubtotals="1" fieldPosition="0"/>
    </format>
    <format dxfId="1012">
      <pivotArea field="3" type="button" dataOnly="0" labelOnly="1" outline="0" axis="axisRow" fieldPosition="0"/>
    </format>
    <format dxfId="1013">
      <pivotArea dataOnly="0" labelOnly="1" fieldPosition="0">
        <references count="1">
          <reference field="3" count="0"/>
        </references>
      </pivotArea>
    </format>
    <format dxfId="1014">
      <pivotArea dataOnly="0" labelOnly="1" grandRow="1" outline="0" fieldPosition="0"/>
    </format>
    <format dxfId="1015">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49">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4">
    <rowHierarchyUsage hierarchyUsage="21"/>
    <rowHierarchyUsage hierarchyUsage="22"/>
    <rowHierarchyUsage hierarchyUsage="23"/>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csv!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41B6700-18B1-437C-84A8-5370E0F35ED6}" name="Profit Over Time" cacheId="773" applyNumberFormats="0" applyBorderFormats="0" applyFontFormats="0" applyPatternFormats="0" applyAlignmentFormats="0" applyWidthHeightFormats="1" dataCaption="Values" tag="2fa98cdc-b2bd-4b0c-9547-c4e3a3d8f3a2" updatedVersion="8" minRefreshableVersion="5" useAutoFormatting="1" subtotalHiddenItems="1" itemPrintTitles="1" createdVersion="8" indent="0" outline="1" outlineData="1" multipleFieldFilters="0" chartFormat="5">
  <location ref="K3:L8" firstHeaderRow="1" firstDataRow="1" firstDataCol="1"/>
  <pivotFields count="6">
    <pivotField dataField="1" subtotalTop="0" showAll="0" defaultSubtotal="0"/>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s>
  <rowFields count="4">
    <field x="4"/>
    <field x="3"/>
    <field x="2"/>
    <field x="1"/>
  </rowFields>
  <rowItems count="5">
    <i>
      <x/>
    </i>
    <i>
      <x v="1"/>
    </i>
    <i>
      <x v="2"/>
    </i>
    <i>
      <x v="3"/>
    </i>
    <i t="grand">
      <x/>
    </i>
  </rowItems>
  <colItems count="1">
    <i/>
  </colItems>
  <dataFields count="1">
    <dataField name="Sum of Profit" fld="0" baseField="0" baseItem="0" numFmtId="44"/>
  </dataFields>
  <formats count="8">
    <format dxfId="1034">
      <pivotArea outline="0" collapsedLevelsAreSubtotals="1" fieldPosition="0"/>
    </format>
    <format dxfId="1035">
      <pivotArea dataOnly="0" labelOnly="1" fieldPosition="0">
        <references count="1">
          <reference field="4" count="0"/>
        </references>
      </pivotArea>
    </format>
    <format dxfId="1036">
      <pivotArea type="all" dataOnly="0" outline="0" fieldPosition="0"/>
    </format>
    <format dxfId="1037">
      <pivotArea outline="0" collapsedLevelsAreSubtotals="1" fieldPosition="0"/>
    </format>
    <format dxfId="1038">
      <pivotArea field="4" type="button" dataOnly="0" labelOnly="1" outline="0" axis="axisRow" fieldPosition="0"/>
    </format>
    <format dxfId="1039">
      <pivotArea dataOnly="0" labelOnly="1" fieldPosition="0">
        <references count="1">
          <reference field="4" count="0"/>
        </references>
      </pivotArea>
    </format>
    <format dxfId="1040">
      <pivotArea dataOnly="0" labelOnly="1" grandRow="1" outline="0" fieldPosition="0"/>
    </format>
    <format dxfId="1041">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Hierarchies count="49">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4">
    <rowHierarchyUsage hierarchyUsage="21"/>
    <rowHierarchyUsage hierarchyUsage="22"/>
    <rowHierarchyUsage hierarchyUsage="23"/>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csv!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F3CE184-5DA8-4BDC-9866-46EFB127E092}" name="Profit Sum" cacheId="788" applyNumberFormats="0" applyBorderFormats="0" applyFontFormats="0" applyPatternFormats="0" applyAlignmentFormats="0" applyWidthHeightFormats="1" dataCaption="Values" tag="fb83a042-2599-49e6-9b3d-b23d56e6321b" updatedVersion="8" minRefreshableVersion="5" useAutoFormatting="1" subtotalHiddenItems="1" itemPrintTitles="1" createdVersion="8" indent="0" outline="1" outlineData="1" multipleFieldFilters="0">
  <location ref="Q17:Q1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Profit" fld="0" baseField="0" baseItem="0" numFmtId="44"/>
  </dataFields>
  <formats count="4">
    <format dxfId="1180">
      <pivotArea outline="0" collapsedLevelsAreSubtotals="1" fieldPosition="0"/>
    </format>
    <format dxfId="1179">
      <pivotArea type="all" dataOnly="0" outline="0" fieldPosition="0"/>
    </format>
    <format dxfId="1178">
      <pivotArea outline="0" collapsedLevelsAreSubtotals="1" fieldPosition="0"/>
    </format>
    <format dxfId="1177">
      <pivotArea dataOnly="0" labelOnly="1" outline="0" axis="axisValues" fieldPosition="0"/>
    </format>
  </formats>
  <pivotHierarchies count="49">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csv!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6C75FA0-B755-4583-BDDA-8730BBC06912}" name="Sales_Average" cacheId="818" applyNumberFormats="0" applyBorderFormats="0" applyFontFormats="0" applyPatternFormats="0" applyAlignmentFormats="0" applyWidthHeightFormats="1" dataCaption="Values" tag="1c6bc9e1-2af9-441d-a097-256f5c23f734" updatedVersion="8" minRefreshableVersion="5" useAutoFormatting="1" subtotalHiddenItems="1" itemPrintTitles="1" createdVersion="8" indent="0" outline="1" outlineData="1" multipleFieldFilters="0">
  <location ref="G3:G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Sales" fld="0" subtotal="average" baseField="0" baseItem="0" numFmtId="2"/>
  </dataFields>
  <formats count="4">
    <format dxfId="1181">
      <pivotArea outline="0" collapsedLevelsAreSubtotals="1" fieldPosition="0"/>
    </format>
    <format dxfId="1109">
      <pivotArea type="all" dataOnly="0" outline="0" fieldPosition="0"/>
    </format>
    <format dxfId="1108">
      <pivotArea outline="0" collapsedLevelsAreSubtotals="1" fieldPosition="0"/>
    </format>
    <format dxfId="1107">
      <pivotArea dataOnly="0" labelOnly="1" outline="0" axis="axisValues" fieldPosition="0"/>
    </format>
  </formats>
  <pivotHierarchies count="49">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es"/>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csv!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16CB670-6F3A-44E1-99EC-C2849220956A}" name="Sales_Ship_Mode" cacheId="803"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G18:H23"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Count of Sales" fld="0" subtotal="count" baseField="0" baseItem="0"/>
  </dataFields>
  <formats count="6">
    <format dxfId="1105">
      <pivotArea type="all" dataOnly="0" outline="0" fieldPosition="0"/>
    </format>
    <format dxfId="1104">
      <pivotArea outline="0" collapsedLevelsAreSubtotals="1" fieldPosition="0"/>
    </format>
    <format dxfId="1103">
      <pivotArea field="1" type="button" dataOnly="0" labelOnly="1" outline="0" axis="axisRow" fieldPosition="0"/>
    </format>
    <format dxfId="1102">
      <pivotArea dataOnly="0" labelOnly="1" fieldPosition="0">
        <references count="1">
          <reference field="1" count="0"/>
        </references>
      </pivotArea>
    </format>
    <format dxfId="1101">
      <pivotArea dataOnly="0" labelOnly="1" grandRow="1" outline="0" fieldPosition="0"/>
    </format>
    <format dxfId="1100">
      <pivotArea dataOnly="0" labelOnly="1" outline="0" axis="axisValues" fieldPosition="0"/>
    </format>
  </formats>
  <pivotHierarchies count="49">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ales"/>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csv!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3C28B54-FFE5-407F-A8D7-411323377708}" name="Profit_Aver" cacheId="791"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G37:G3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Profit" fld="0" subtotal="average" baseField="0" baseItem="0" numFmtId="44"/>
  </dataFields>
  <formats count="4">
    <format dxfId="1182">
      <pivotArea outline="0" collapsedLevelsAreSubtotals="1" fieldPosition="0"/>
    </format>
    <format dxfId="1098">
      <pivotArea type="all" dataOnly="0" outline="0" fieldPosition="0"/>
    </format>
    <format dxfId="1097">
      <pivotArea outline="0" collapsedLevelsAreSubtotals="1" fieldPosition="0"/>
    </format>
    <format dxfId="1096">
      <pivotArea dataOnly="0" labelOnly="1" outline="0" axis="axisValues" fieldPosition="0"/>
    </format>
  </formats>
  <pivotHierarchies count="49">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Profi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csv!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5C4A6C7-2A2B-4E8A-897A-C4395A300BF7}" name="Sales_Count_Product" cacheId="80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G27:G2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Product Name" fld="0" subtotal="count" baseField="0" baseItem="0">
      <extLst>
        <ext xmlns:x15="http://schemas.microsoft.com/office/spreadsheetml/2010/11/main" uri="{FABC7310-3BB5-11E1-824E-6D434824019B}">
          <x15:dataField isCountDistinct="1"/>
        </ext>
      </extLst>
    </dataField>
  </dataFields>
  <formats count="3">
    <format dxfId="1094">
      <pivotArea type="all" dataOnly="0" outline="0" fieldPosition="0"/>
    </format>
    <format dxfId="1093">
      <pivotArea outline="0" collapsedLevelsAreSubtotals="1" fieldPosition="0"/>
    </format>
    <format dxfId="1092">
      <pivotArea dataOnly="0" labelOnly="1" outline="0" axis="axisValues" fieldPosition="0"/>
    </format>
  </formats>
  <pivotHierarchies count="49">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Product Name"/>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csv!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12C9FCD-7CD3-46BB-BB8F-FB186BA67D3D}" name="Main Segment Sales" cacheId="797"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U41:V105" firstHeaderRow="1" firstDataRow="1" firstDataCol="1"/>
  <pivotFields count="5">
    <pivotField dataField="1" subtotalTop="0" showAll="0" defaultSubtotal="0"/>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3">
    <field x="3"/>
    <field x="1"/>
    <field x="2"/>
  </rowFields>
  <rowItems count="64">
    <i>
      <x/>
    </i>
    <i r="1">
      <x/>
    </i>
    <i r="2">
      <x/>
    </i>
    <i r="2">
      <x v="1"/>
    </i>
    <i r="2">
      <x v="2"/>
    </i>
    <i r="2">
      <x v="3"/>
    </i>
    <i r="1">
      <x v="1"/>
    </i>
    <i r="2">
      <x v="4"/>
    </i>
    <i r="2">
      <x v="5"/>
    </i>
    <i r="2">
      <x v="6"/>
    </i>
    <i r="2">
      <x v="7"/>
    </i>
    <i r="2">
      <x v="8"/>
    </i>
    <i r="2">
      <x v="9"/>
    </i>
    <i r="2">
      <x v="10"/>
    </i>
    <i r="2">
      <x v="11"/>
    </i>
    <i r="2">
      <x v="12"/>
    </i>
    <i r="1">
      <x v="2"/>
    </i>
    <i r="2">
      <x v="13"/>
    </i>
    <i r="2">
      <x v="14"/>
    </i>
    <i r="2">
      <x v="15"/>
    </i>
    <i r="2">
      <x v="16"/>
    </i>
    <i>
      <x v="1"/>
    </i>
    <i r="1">
      <x/>
    </i>
    <i r="2">
      <x/>
    </i>
    <i r="2">
      <x v="1"/>
    </i>
    <i r="2">
      <x v="2"/>
    </i>
    <i r="2">
      <x v="3"/>
    </i>
    <i r="1">
      <x v="1"/>
    </i>
    <i r="2">
      <x v="4"/>
    </i>
    <i r="2">
      <x v="5"/>
    </i>
    <i r="2">
      <x v="6"/>
    </i>
    <i r="2">
      <x v="7"/>
    </i>
    <i r="2">
      <x v="8"/>
    </i>
    <i r="2">
      <x v="9"/>
    </i>
    <i r="2">
      <x v="10"/>
    </i>
    <i r="2">
      <x v="11"/>
    </i>
    <i r="2">
      <x v="12"/>
    </i>
    <i r="1">
      <x v="2"/>
    </i>
    <i r="2">
      <x v="13"/>
    </i>
    <i r="2">
      <x v="14"/>
    </i>
    <i r="2">
      <x v="15"/>
    </i>
    <i r="2">
      <x v="16"/>
    </i>
    <i>
      <x v="2"/>
    </i>
    <i r="1">
      <x/>
    </i>
    <i r="2">
      <x/>
    </i>
    <i r="2">
      <x v="1"/>
    </i>
    <i r="2">
      <x v="2"/>
    </i>
    <i r="2">
      <x v="3"/>
    </i>
    <i r="1">
      <x v="1"/>
    </i>
    <i r="2">
      <x v="4"/>
    </i>
    <i r="2">
      <x v="5"/>
    </i>
    <i r="2">
      <x v="6"/>
    </i>
    <i r="2">
      <x v="7"/>
    </i>
    <i r="2">
      <x v="8"/>
    </i>
    <i r="2">
      <x v="9"/>
    </i>
    <i r="2">
      <x v="10"/>
    </i>
    <i r="2">
      <x v="11"/>
    </i>
    <i r="2">
      <x v="12"/>
    </i>
    <i r="1">
      <x v="2"/>
    </i>
    <i r="2">
      <x v="13"/>
    </i>
    <i r="2">
      <x v="14"/>
    </i>
    <i r="2">
      <x v="15"/>
    </i>
    <i r="2">
      <x v="16"/>
    </i>
    <i t="grand">
      <x/>
    </i>
  </rowItems>
  <colItems count="1">
    <i/>
  </colItems>
  <dataFields count="1">
    <dataField name="Sum of Sales" fld="0" baseField="0" baseItem="0"/>
  </dataFields>
  <chartFormats count="52">
    <chartFormat chart="2" format="53" series="1">
      <pivotArea type="data" outline="0" fieldPosition="0">
        <references count="1">
          <reference field="4294967294" count="1" selected="0">
            <x v="0"/>
          </reference>
        </references>
      </pivotArea>
    </chartFormat>
    <chartFormat chart="2" format="54">
      <pivotArea type="data" outline="0" fieldPosition="0">
        <references count="4">
          <reference field="4294967294" count="1" selected="0">
            <x v="0"/>
          </reference>
          <reference field="1" count="1" selected="0">
            <x v="0"/>
          </reference>
          <reference field="2" count="1" selected="0">
            <x v="0"/>
          </reference>
          <reference field="3" count="1" selected="0">
            <x v="0"/>
          </reference>
        </references>
      </pivotArea>
    </chartFormat>
    <chartFormat chart="2" format="55">
      <pivotArea type="data" outline="0" fieldPosition="0">
        <references count="4">
          <reference field="4294967294" count="1" selected="0">
            <x v="0"/>
          </reference>
          <reference field="1" count="1" selected="0">
            <x v="0"/>
          </reference>
          <reference field="2" count="1" selected="0">
            <x v="1"/>
          </reference>
          <reference field="3" count="1" selected="0">
            <x v="0"/>
          </reference>
        </references>
      </pivotArea>
    </chartFormat>
    <chartFormat chart="2" format="56">
      <pivotArea type="data" outline="0" fieldPosition="0">
        <references count="4">
          <reference field="4294967294" count="1" selected="0">
            <x v="0"/>
          </reference>
          <reference field="1" count="1" selected="0">
            <x v="0"/>
          </reference>
          <reference field="2" count="1" selected="0">
            <x v="2"/>
          </reference>
          <reference field="3" count="1" selected="0">
            <x v="0"/>
          </reference>
        </references>
      </pivotArea>
    </chartFormat>
    <chartFormat chart="2" format="57">
      <pivotArea type="data" outline="0" fieldPosition="0">
        <references count="4">
          <reference field="4294967294" count="1" selected="0">
            <x v="0"/>
          </reference>
          <reference field="1" count="1" selected="0">
            <x v="0"/>
          </reference>
          <reference field="2" count="1" selected="0">
            <x v="3"/>
          </reference>
          <reference field="3" count="1" selected="0">
            <x v="0"/>
          </reference>
        </references>
      </pivotArea>
    </chartFormat>
    <chartFormat chart="2" format="58">
      <pivotArea type="data" outline="0" fieldPosition="0">
        <references count="4">
          <reference field="4294967294" count="1" selected="0">
            <x v="0"/>
          </reference>
          <reference field="1" count="1" selected="0">
            <x v="1"/>
          </reference>
          <reference field="2" count="1" selected="0">
            <x v="4"/>
          </reference>
          <reference field="3" count="1" selected="0">
            <x v="0"/>
          </reference>
        </references>
      </pivotArea>
    </chartFormat>
    <chartFormat chart="2" format="59">
      <pivotArea type="data" outline="0" fieldPosition="0">
        <references count="4">
          <reference field="4294967294" count="1" selected="0">
            <x v="0"/>
          </reference>
          <reference field="1" count="1" selected="0">
            <x v="1"/>
          </reference>
          <reference field="2" count="1" selected="0">
            <x v="5"/>
          </reference>
          <reference field="3" count="1" selected="0">
            <x v="0"/>
          </reference>
        </references>
      </pivotArea>
    </chartFormat>
    <chartFormat chart="2" format="60">
      <pivotArea type="data" outline="0" fieldPosition="0">
        <references count="4">
          <reference field="4294967294" count="1" selected="0">
            <x v="0"/>
          </reference>
          <reference field="1" count="1" selected="0">
            <x v="1"/>
          </reference>
          <reference field="2" count="1" selected="0">
            <x v="6"/>
          </reference>
          <reference field="3" count="1" selected="0">
            <x v="0"/>
          </reference>
        </references>
      </pivotArea>
    </chartFormat>
    <chartFormat chart="2" format="61">
      <pivotArea type="data" outline="0" fieldPosition="0">
        <references count="4">
          <reference field="4294967294" count="1" selected="0">
            <x v="0"/>
          </reference>
          <reference field="1" count="1" selected="0">
            <x v="1"/>
          </reference>
          <reference field="2" count="1" selected="0">
            <x v="7"/>
          </reference>
          <reference field="3" count="1" selected="0">
            <x v="0"/>
          </reference>
        </references>
      </pivotArea>
    </chartFormat>
    <chartFormat chart="2" format="62">
      <pivotArea type="data" outline="0" fieldPosition="0">
        <references count="4">
          <reference field="4294967294" count="1" selected="0">
            <x v="0"/>
          </reference>
          <reference field="1" count="1" selected="0">
            <x v="1"/>
          </reference>
          <reference field="2" count="1" selected="0">
            <x v="8"/>
          </reference>
          <reference field="3" count="1" selected="0">
            <x v="0"/>
          </reference>
        </references>
      </pivotArea>
    </chartFormat>
    <chartFormat chart="2" format="63">
      <pivotArea type="data" outline="0" fieldPosition="0">
        <references count="4">
          <reference field="4294967294" count="1" selected="0">
            <x v="0"/>
          </reference>
          <reference field="1" count="1" selected="0">
            <x v="1"/>
          </reference>
          <reference field="2" count="1" selected="0">
            <x v="9"/>
          </reference>
          <reference field="3" count="1" selected="0">
            <x v="0"/>
          </reference>
        </references>
      </pivotArea>
    </chartFormat>
    <chartFormat chart="2" format="64">
      <pivotArea type="data" outline="0" fieldPosition="0">
        <references count="4">
          <reference field="4294967294" count="1" selected="0">
            <x v="0"/>
          </reference>
          <reference field="1" count="1" selected="0">
            <x v="1"/>
          </reference>
          <reference field="2" count="1" selected="0">
            <x v="10"/>
          </reference>
          <reference field="3" count="1" selected="0">
            <x v="0"/>
          </reference>
        </references>
      </pivotArea>
    </chartFormat>
    <chartFormat chart="2" format="65">
      <pivotArea type="data" outline="0" fieldPosition="0">
        <references count="4">
          <reference field="4294967294" count="1" selected="0">
            <x v="0"/>
          </reference>
          <reference field="1" count="1" selected="0">
            <x v="1"/>
          </reference>
          <reference field="2" count="1" selected="0">
            <x v="11"/>
          </reference>
          <reference field="3" count="1" selected="0">
            <x v="0"/>
          </reference>
        </references>
      </pivotArea>
    </chartFormat>
    <chartFormat chart="2" format="66">
      <pivotArea type="data" outline="0" fieldPosition="0">
        <references count="4">
          <reference field="4294967294" count="1" selected="0">
            <x v="0"/>
          </reference>
          <reference field="1" count="1" selected="0">
            <x v="1"/>
          </reference>
          <reference field="2" count="1" selected="0">
            <x v="12"/>
          </reference>
          <reference field="3" count="1" selected="0">
            <x v="0"/>
          </reference>
        </references>
      </pivotArea>
    </chartFormat>
    <chartFormat chart="2" format="67">
      <pivotArea type="data" outline="0" fieldPosition="0">
        <references count="4">
          <reference field="4294967294" count="1" selected="0">
            <x v="0"/>
          </reference>
          <reference field="1" count="1" selected="0">
            <x v="2"/>
          </reference>
          <reference field="2" count="1" selected="0">
            <x v="13"/>
          </reference>
          <reference field="3" count="1" selected="0">
            <x v="0"/>
          </reference>
        </references>
      </pivotArea>
    </chartFormat>
    <chartFormat chart="2" format="68">
      <pivotArea type="data" outline="0" fieldPosition="0">
        <references count="4">
          <reference field="4294967294" count="1" selected="0">
            <x v="0"/>
          </reference>
          <reference field="1" count="1" selected="0">
            <x v="2"/>
          </reference>
          <reference field="2" count="1" selected="0">
            <x v="14"/>
          </reference>
          <reference field="3" count="1" selected="0">
            <x v="0"/>
          </reference>
        </references>
      </pivotArea>
    </chartFormat>
    <chartFormat chart="2" format="69">
      <pivotArea type="data" outline="0" fieldPosition="0">
        <references count="4">
          <reference field="4294967294" count="1" selected="0">
            <x v="0"/>
          </reference>
          <reference field="1" count="1" selected="0">
            <x v="2"/>
          </reference>
          <reference field="2" count="1" selected="0">
            <x v="15"/>
          </reference>
          <reference field="3" count="1" selected="0">
            <x v="0"/>
          </reference>
        </references>
      </pivotArea>
    </chartFormat>
    <chartFormat chart="2" format="70">
      <pivotArea type="data" outline="0" fieldPosition="0">
        <references count="4">
          <reference field="4294967294" count="1" selected="0">
            <x v="0"/>
          </reference>
          <reference field="1" count="1" selected="0">
            <x v="2"/>
          </reference>
          <reference field="2" count="1" selected="0">
            <x v="16"/>
          </reference>
          <reference field="3" count="1" selected="0">
            <x v="0"/>
          </reference>
        </references>
      </pivotArea>
    </chartFormat>
    <chartFormat chart="2" format="71">
      <pivotArea type="data" outline="0" fieldPosition="0">
        <references count="4">
          <reference field="4294967294" count="1" selected="0">
            <x v="0"/>
          </reference>
          <reference field="1" count="1" selected="0">
            <x v="0"/>
          </reference>
          <reference field="2" count="1" selected="0">
            <x v="0"/>
          </reference>
          <reference field="3" count="1" selected="0">
            <x v="1"/>
          </reference>
        </references>
      </pivotArea>
    </chartFormat>
    <chartFormat chart="2" format="72">
      <pivotArea type="data" outline="0" fieldPosition="0">
        <references count="4">
          <reference field="4294967294" count="1" selected="0">
            <x v="0"/>
          </reference>
          <reference field="1" count="1" selected="0">
            <x v="0"/>
          </reference>
          <reference field="2" count="1" selected="0">
            <x v="1"/>
          </reference>
          <reference field="3" count="1" selected="0">
            <x v="1"/>
          </reference>
        </references>
      </pivotArea>
    </chartFormat>
    <chartFormat chart="2" format="73">
      <pivotArea type="data" outline="0" fieldPosition="0">
        <references count="4">
          <reference field="4294967294" count="1" selected="0">
            <x v="0"/>
          </reference>
          <reference field="1" count="1" selected="0">
            <x v="0"/>
          </reference>
          <reference field="2" count="1" selected="0">
            <x v="2"/>
          </reference>
          <reference field="3" count="1" selected="0">
            <x v="1"/>
          </reference>
        </references>
      </pivotArea>
    </chartFormat>
    <chartFormat chart="2" format="74">
      <pivotArea type="data" outline="0" fieldPosition="0">
        <references count="4">
          <reference field="4294967294" count="1" selected="0">
            <x v="0"/>
          </reference>
          <reference field="1" count="1" selected="0">
            <x v="0"/>
          </reference>
          <reference field="2" count="1" selected="0">
            <x v="3"/>
          </reference>
          <reference field="3" count="1" selected="0">
            <x v="1"/>
          </reference>
        </references>
      </pivotArea>
    </chartFormat>
    <chartFormat chart="2" format="75">
      <pivotArea type="data" outline="0" fieldPosition="0">
        <references count="4">
          <reference field="4294967294" count="1" selected="0">
            <x v="0"/>
          </reference>
          <reference field="1" count="1" selected="0">
            <x v="1"/>
          </reference>
          <reference field="2" count="1" selected="0">
            <x v="4"/>
          </reference>
          <reference field="3" count="1" selected="0">
            <x v="1"/>
          </reference>
        </references>
      </pivotArea>
    </chartFormat>
    <chartFormat chart="2" format="76">
      <pivotArea type="data" outline="0" fieldPosition="0">
        <references count="4">
          <reference field="4294967294" count="1" selected="0">
            <x v="0"/>
          </reference>
          <reference field="1" count="1" selected="0">
            <x v="1"/>
          </reference>
          <reference field="2" count="1" selected="0">
            <x v="5"/>
          </reference>
          <reference field="3" count="1" selected="0">
            <x v="1"/>
          </reference>
        </references>
      </pivotArea>
    </chartFormat>
    <chartFormat chart="2" format="77">
      <pivotArea type="data" outline="0" fieldPosition="0">
        <references count="4">
          <reference field="4294967294" count="1" selected="0">
            <x v="0"/>
          </reference>
          <reference field="1" count="1" selected="0">
            <x v="1"/>
          </reference>
          <reference field="2" count="1" selected="0">
            <x v="6"/>
          </reference>
          <reference field="3" count="1" selected="0">
            <x v="1"/>
          </reference>
        </references>
      </pivotArea>
    </chartFormat>
    <chartFormat chart="2" format="78">
      <pivotArea type="data" outline="0" fieldPosition="0">
        <references count="4">
          <reference field="4294967294" count="1" selected="0">
            <x v="0"/>
          </reference>
          <reference field="1" count="1" selected="0">
            <x v="1"/>
          </reference>
          <reference field="2" count="1" selected="0">
            <x v="7"/>
          </reference>
          <reference field="3" count="1" selected="0">
            <x v="1"/>
          </reference>
        </references>
      </pivotArea>
    </chartFormat>
    <chartFormat chart="2" format="79">
      <pivotArea type="data" outline="0" fieldPosition="0">
        <references count="4">
          <reference field="4294967294" count="1" selected="0">
            <x v="0"/>
          </reference>
          <reference field="1" count="1" selected="0">
            <x v="1"/>
          </reference>
          <reference field="2" count="1" selected="0">
            <x v="8"/>
          </reference>
          <reference field="3" count="1" selected="0">
            <x v="1"/>
          </reference>
        </references>
      </pivotArea>
    </chartFormat>
    <chartFormat chart="2" format="80">
      <pivotArea type="data" outline="0" fieldPosition="0">
        <references count="4">
          <reference field="4294967294" count="1" selected="0">
            <x v="0"/>
          </reference>
          <reference field="1" count="1" selected="0">
            <x v="1"/>
          </reference>
          <reference field="2" count="1" selected="0">
            <x v="9"/>
          </reference>
          <reference field="3" count="1" selected="0">
            <x v="1"/>
          </reference>
        </references>
      </pivotArea>
    </chartFormat>
    <chartFormat chart="2" format="81">
      <pivotArea type="data" outline="0" fieldPosition="0">
        <references count="4">
          <reference field="4294967294" count="1" selected="0">
            <x v="0"/>
          </reference>
          <reference field="1" count="1" selected="0">
            <x v="1"/>
          </reference>
          <reference field="2" count="1" selected="0">
            <x v="10"/>
          </reference>
          <reference field="3" count="1" selected="0">
            <x v="1"/>
          </reference>
        </references>
      </pivotArea>
    </chartFormat>
    <chartFormat chart="2" format="82">
      <pivotArea type="data" outline="0" fieldPosition="0">
        <references count="4">
          <reference field="4294967294" count="1" selected="0">
            <x v="0"/>
          </reference>
          <reference field="1" count="1" selected="0">
            <x v="1"/>
          </reference>
          <reference field="2" count="1" selected="0">
            <x v="11"/>
          </reference>
          <reference field="3" count="1" selected="0">
            <x v="1"/>
          </reference>
        </references>
      </pivotArea>
    </chartFormat>
    <chartFormat chart="2" format="83">
      <pivotArea type="data" outline="0" fieldPosition="0">
        <references count="4">
          <reference field="4294967294" count="1" selected="0">
            <x v="0"/>
          </reference>
          <reference field="1" count="1" selected="0">
            <x v="1"/>
          </reference>
          <reference field="2" count="1" selected="0">
            <x v="12"/>
          </reference>
          <reference field="3" count="1" selected="0">
            <x v="1"/>
          </reference>
        </references>
      </pivotArea>
    </chartFormat>
    <chartFormat chart="2" format="84">
      <pivotArea type="data" outline="0" fieldPosition="0">
        <references count="4">
          <reference field="4294967294" count="1" selected="0">
            <x v="0"/>
          </reference>
          <reference field="1" count="1" selected="0">
            <x v="2"/>
          </reference>
          <reference field="2" count="1" selected="0">
            <x v="13"/>
          </reference>
          <reference field="3" count="1" selected="0">
            <x v="1"/>
          </reference>
        </references>
      </pivotArea>
    </chartFormat>
    <chartFormat chart="2" format="85">
      <pivotArea type="data" outline="0" fieldPosition="0">
        <references count="4">
          <reference field="4294967294" count="1" selected="0">
            <x v="0"/>
          </reference>
          <reference field="1" count="1" selected="0">
            <x v="2"/>
          </reference>
          <reference field="2" count="1" selected="0">
            <x v="14"/>
          </reference>
          <reference field="3" count="1" selected="0">
            <x v="1"/>
          </reference>
        </references>
      </pivotArea>
    </chartFormat>
    <chartFormat chart="2" format="86">
      <pivotArea type="data" outline="0" fieldPosition="0">
        <references count="4">
          <reference field="4294967294" count="1" selected="0">
            <x v="0"/>
          </reference>
          <reference field="1" count="1" selected="0">
            <x v="2"/>
          </reference>
          <reference field="2" count="1" selected="0">
            <x v="15"/>
          </reference>
          <reference field="3" count="1" selected="0">
            <x v="1"/>
          </reference>
        </references>
      </pivotArea>
    </chartFormat>
    <chartFormat chart="2" format="87">
      <pivotArea type="data" outline="0" fieldPosition="0">
        <references count="4">
          <reference field="4294967294" count="1" selected="0">
            <x v="0"/>
          </reference>
          <reference field="1" count="1" selected="0">
            <x v="2"/>
          </reference>
          <reference field="2" count="1" selected="0">
            <x v="16"/>
          </reference>
          <reference field="3" count="1" selected="0">
            <x v="1"/>
          </reference>
        </references>
      </pivotArea>
    </chartFormat>
    <chartFormat chart="2" format="88">
      <pivotArea type="data" outline="0" fieldPosition="0">
        <references count="4">
          <reference field="4294967294" count="1" selected="0">
            <x v="0"/>
          </reference>
          <reference field="1" count="1" selected="0">
            <x v="0"/>
          </reference>
          <reference field="2" count="1" selected="0">
            <x v="0"/>
          </reference>
          <reference field="3" count="1" selected="0">
            <x v="2"/>
          </reference>
        </references>
      </pivotArea>
    </chartFormat>
    <chartFormat chart="2" format="89">
      <pivotArea type="data" outline="0" fieldPosition="0">
        <references count="4">
          <reference field="4294967294" count="1" selected="0">
            <x v="0"/>
          </reference>
          <reference field="1" count="1" selected="0">
            <x v="0"/>
          </reference>
          <reference field="2" count="1" selected="0">
            <x v="1"/>
          </reference>
          <reference field="3" count="1" selected="0">
            <x v="2"/>
          </reference>
        </references>
      </pivotArea>
    </chartFormat>
    <chartFormat chart="2" format="90">
      <pivotArea type="data" outline="0" fieldPosition="0">
        <references count="4">
          <reference field="4294967294" count="1" selected="0">
            <x v="0"/>
          </reference>
          <reference field="1" count="1" selected="0">
            <x v="0"/>
          </reference>
          <reference field="2" count="1" selected="0">
            <x v="2"/>
          </reference>
          <reference field="3" count="1" selected="0">
            <x v="2"/>
          </reference>
        </references>
      </pivotArea>
    </chartFormat>
    <chartFormat chart="2" format="91">
      <pivotArea type="data" outline="0" fieldPosition="0">
        <references count="4">
          <reference field="4294967294" count="1" selected="0">
            <x v="0"/>
          </reference>
          <reference field="1" count="1" selected="0">
            <x v="0"/>
          </reference>
          <reference field="2" count="1" selected="0">
            <x v="3"/>
          </reference>
          <reference field="3" count="1" selected="0">
            <x v="2"/>
          </reference>
        </references>
      </pivotArea>
    </chartFormat>
    <chartFormat chart="2" format="92">
      <pivotArea type="data" outline="0" fieldPosition="0">
        <references count="4">
          <reference field="4294967294" count="1" selected="0">
            <x v="0"/>
          </reference>
          <reference field="1" count="1" selected="0">
            <x v="1"/>
          </reference>
          <reference field="2" count="1" selected="0">
            <x v="4"/>
          </reference>
          <reference field="3" count="1" selected="0">
            <x v="2"/>
          </reference>
        </references>
      </pivotArea>
    </chartFormat>
    <chartFormat chart="2" format="93">
      <pivotArea type="data" outline="0" fieldPosition="0">
        <references count="4">
          <reference field="4294967294" count="1" selected="0">
            <x v="0"/>
          </reference>
          <reference field="1" count="1" selected="0">
            <x v="1"/>
          </reference>
          <reference field="2" count="1" selected="0">
            <x v="5"/>
          </reference>
          <reference field="3" count="1" selected="0">
            <x v="2"/>
          </reference>
        </references>
      </pivotArea>
    </chartFormat>
    <chartFormat chart="2" format="94">
      <pivotArea type="data" outline="0" fieldPosition="0">
        <references count="4">
          <reference field="4294967294" count="1" selected="0">
            <x v="0"/>
          </reference>
          <reference field="1" count="1" selected="0">
            <x v="1"/>
          </reference>
          <reference field="2" count="1" selected="0">
            <x v="6"/>
          </reference>
          <reference field="3" count="1" selected="0">
            <x v="2"/>
          </reference>
        </references>
      </pivotArea>
    </chartFormat>
    <chartFormat chart="2" format="95">
      <pivotArea type="data" outline="0" fieldPosition="0">
        <references count="4">
          <reference field="4294967294" count="1" selected="0">
            <x v="0"/>
          </reference>
          <reference field="1" count="1" selected="0">
            <x v="1"/>
          </reference>
          <reference field="2" count="1" selected="0">
            <x v="7"/>
          </reference>
          <reference field="3" count="1" selected="0">
            <x v="2"/>
          </reference>
        </references>
      </pivotArea>
    </chartFormat>
    <chartFormat chart="2" format="96">
      <pivotArea type="data" outline="0" fieldPosition="0">
        <references count="4">
          <reference field="4294967294" count="1" selected="0">
            <x v="0"/>
          </reference>
          <reference field="1" count="1" selected="0">
            <x v="1"/>
          </reference>
          <reference field="2" count="1" selected="0">
            <x v="8"/>
          </reference>
          <reference field="3" count="1" selected="0">
            <x v="2"/>
          </reference>
        </references>
      </pivotArea>
    </chartFormat>
    <chartFormat chart="2" format="97">
      <pivotArea type="data" outline="0" fieldPosition="0">
        <references count="4">
          <reference field="4294967294" count="1" selected="0">
            <x v="0"/>
          </reference>
          <reference field="1" count="1" selected="0">
            <x v="1"/>
          </reference>
          <reference field="2" count="1" selected="0">
            <x v="9"/>
          </reference>
          <reference field="3" count="1" selected="0">
            <x v="2"/>
          </reference>
        </references>
      </pivotArea>
    </chartFormat>
    <chartFormat chart="2" format="98">
      <pivotArea type="data" outline="0" fieldPosition="0">
        <references count="4">
          <reference field="4294967294" count="1" selected="0">
            <x v="0"/>
          </reference>
          <reference field="1" count="1" selected="0">
            <x v="1"/>
          </reference>
          <reference field="2" count="1" selected="0">
            <x v="10"/>
          </reference>
          <reference field="3" count="1" selected="0">
            <x v="2"/>
          </reference>
        </references>
      </pivotArea>
    </chartFormat>
    <chartFormat chart="2" format="99">
      <pivotArea type="data" outline="0" fieldPosition="0">
        <references count="4">
          <reference field="4294967294" count="1" selected="0">
            <x v="0"/>
          </reference>
          <reference field="1" count="1" selected="0">
            <x v="1"/>
          </reference>
          <reference field="2" count="1" selected="0">
            <x v="11"/>
          </reference>
          <reference field="3" count="1" selected="0">
            <x v="2"/>
          </reference>
        </references>
      </pivotArea>
    </chartFormat>
    <chartFormat chart="2" format="100">
      <pivotArea type="data" outline="0" fieldPosition="0">
        <references count="4">
          <reference field="4294967294" count="1" selected="0">
            <x v="0"/>
          </reference>
          <reference field="1" count="1" selected="0">
            <x v="1"/>
          </reference>
          <reference field="2" count="1" selected="0">
            <x v="12"/>
          </reference>
          <reference field="3" count="1" selected="0">
            <x v="2"/>
          </reference>
        </references>
      </pivotArea>
    </chartFormat>
    <chartFormat chart="2" format="101">
      <pivotArea type="data" outline="0" fieldPosition="0">
        <references count="4">
          <reference field="4294967294" count="1" selected="0">
            <x v="0"/>
          </reference>
          <reference field="1" count="1" selected="0">
            <x v="2"/>
          </reference>
          <reference field="2" count="1" selected="0">
            <x v="13"/>
          </reference>
          <reference field="3" count="1" selected="0">
            <x v="2"/>
          </reference>
        </references>
      </pivotArea>
    </chartFormat>
    <chartFormat chart="2" format="102">
      <pivotArea type="data" outline="0" fieldPosition="0">
        <references count="4">
          <reference field="4294967294" count="1" selected="0">
            <x v="0"/>
          </reference>
          <reference field="1" count="1" selected="0">
            <x v="2"/>
          </reference>
          <reference field="2" count="1" selected="0">
            <x v="14"/>
          </reference>
          <reference field="3" count="1" selected="0">
            <x v="2"/>
          </reference>
        </references>
      </pivotArea>
    </chartFormat>
    <chartFormat chart="2" format="103">
      <pivotArea type="data" outline="0" fieldPosition="0">
        <references count="4">
          <reference field="4294967294" count="1" selected="0">
            <x v="0"/>
          </reference>
          <reference field="1" count="1" selected="0">
            <x v="2"/>
          </reference>
          <reference field="2" count="1" selected="0">
            <x v="15"/>
          </reference>
          <reference field="3" count="1" selected="0">
            <x v="2"/>
          </reference>
        </references>
      </pivotArea>
    </chartFormat>
    <chartFormat chart="2" format="104">
      <pivotArea type="data" outline="0" fieldPosition="0">
        <references count="4">
          <reference field="4294967294" count="1" selected="0">
            <x v="0"/>
          </reference>
          <reference field="1" count="1" selected="0">
            <x v="2"/>
          </reference>
          <reference field="2" count="1" selected="0">
            <x v="16"/>
          </reference>
          <reference field="3" count="1" selected="0">
            <x v="2"/>
          </reference>
        </references>
      </pivotArea>
    </chartFormat>
  </chartFormats>
  <pivotHierarchies count="49">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7"/>
    <rowHierarchyUsage hierarchyUsage="14"/>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csv!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01B4A53-33F8-4B14-9A23-838099270377}" name="Profit OVer Sales" cacheId="785" applyNumberFormats="0" applyBorderFormats="0" applyFontFormats="0" applyPatternFormats="0" applyAlignmentFormats="0" applyWidthHeightFormats="1" dataCaption="Values" tag="20432a8f-ca44-4787-8064-32bf5f68c8a1" updatedVersion="8" minRefreshableVersion="5" useAutoFormatting="1" subtotalHiddenItems="1" itemPrintTitles="1" createdVersion="8" indent="0" outline="1" outlineData="1" multipleFieldFilters="0" chartFormat="3">
  <location ref="AE3:AH8" firstHeaderRow="0" firstDataRow="1" firstDataCol="1"/>
  <pivotFields count="5">
    <pivotField dataField="1" subtotalTop="0" showAll="0" defaultSubtotal="0"/>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5">
    <i>
      <x/>
    </i>
    <i>
      <x v="1"/>
    </i>
    <i>
      <x v="2"/>
    </i>
    <i>
      <x v="3"/>
    </i>
    <i t="grand">
      <x/>
    </i>
  </rowItems>
  <colFields count="1">
    <field x="-2"/>
  </colFields>
  <colItems count="3">
    <i>
      <x/>
    </i>
    <i i="1">
      <x v="1"/>
    </i>
    <i i="2">
      <x v="2"/>
    </i>
  </colItems>
  <dataFields count="3">
    <dataField fld="0" subtotal="count" baseField="1" baseItem="0" numFmtId="10"/>
    <dataField name="Sum of Sales" fld="2" baseField="1" baseItem="1" numFmtId="42"/>
    <dataField name="Sum of Profit" fld="3" baseField="1" baseItem="1" numFmtId="42"/>
  </dataFields>
  <formats count="9">
    <format dxfId="1191">
      <pivotArea type="all" dataOnly="0" outline="0" fieldPosition="0"/>
    </format>
    <format dxfId="1190">
      <pivotArea outline="0" collapsedLevelsAreSubtotals="1" fieldPosition="0"/>
    </format>
    <format dxfId="1189">
      <pivotArea field="1" type="button" dataOnly="0" labelOnly="1" outline="0" axis="axisRow" fieldPosition="0"/>
    </format>
    <format dxfId="1188">
      <pivotArea dataOnly="0" labelOnly="1" fieldPosition="0">
        <references count="1">
          <reference field="1" count="0"/>
        </references>
      </pivotArea>
    </format>
    <format dxfId="1187">
      <pivotArea dataOnly="0" labelOnly="1" grandRow="1" outline="0" fieldPosition="0"/>
    </format>
    <format dxfId="1186">
      <pivotArea dataOnly="0" labelOnly="1" outline="0" axis="axisValues" fieldPosition="0"/>
    </format>
    <format dxfId="1185">
      <pivotArea outline="0" fieldPosition="0">
        <references count="1">
          <reference field="4294967294" count="1">
            <x v="0"/>
          </reference>
        </references>
      </pivotArea>
    </format>
    <format dxfId="1184">
      <pivotArea outline="0" fieldPosition="0">
        <references count="1">
          <reference field="4294967294" count="1">
            <x v="2"/>
          </reference>
        </references>
      </pivotArea>
    </format>
    <format dxfId="1183">
      <pivotArea outline="0" fieldPosition="0">
        <references count="1">
          <reference field="4294967294" count="1">
            <x v="1"/>
          </reference>
        </references>
      </pivotArea>
    </format>
  </formats>
  <chartFormats count="4">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2"/>
          </reference>
        </references>
      </pivotArea>
    </chartFormat>
    <chartFormat chart="2" format="5">
      <pivotArea type="data" outline="0" fieldPosition="0">
        <references count="2">
          <reference field="4294967294" count="1" selected="0">
            <x v="0"/>
          </reference>
          <reference field="1" count="1" selected="0">
            <x v="3"/>
          </reference>
        </references>
      </pivotArea>
    </chartFormat>
  </chartFormats>
  <pivotHierarchies count="49">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csv!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5412C0B-16DF-4FFD-82DB-FB43D9A145FF}" name="SCDP Over Time" cacheId="809" applyNumberFormats="0" applyBorderFormats="0" applyFontFormats="0" applyPatternFormats="0" applyAlignmentFormats="0" applyWidthHeightFormats="1" dataCaption="Values" tag="ed820e08-2837-4214-82a8-b5fc18f30e9d" updatedVersion="8" minRefreshableVersion="5" useAutoFormatting="1" subtotalHiddenItems="1" itemPrintTitles="1" createdVersion="8" indent="0" outline="1" outlineData="1" multipleFieldFilters="0" chartFormat="30">
  <location ref="U3:Y8" firstHeaderRow="0" firstDataRow="1" firstDataCol="1"/>
  <pivotFields count="6">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4"/>
  </rowFields>
  <rowItems count="5">
    <i>
      <x/>
    </i>
    <i>
      <x v="1"/>
    </i>
    <i>
      <x v="2"/>
    </i>
    <i>
      <x v="3"/>
    </i>
    <i t="grand">
      <x/>
    </i>
  </rowItems>
  <colFields count="1">
    <field x="-2"/>
  </colFields>
  <colItems count="4">
    <i>
      <x/>
    </i>
    <i i="1">
      <x v="1"/>
    </i>
    <i i="2">
      <x v="2"/>
    </i>
    <i i="3">
      <x v="3"/>
    </i>
  </colItems>
  <dataFields count="4">
    <dataField name="Sum of Sales" fld="0" baseField="0" baseItem="0" numFmtId="164"/>
    <dataField fld="3" subtotal="count" baseField="0" baseItem="0"/>
    <dataField name="Sum of Discount" fld="2" baseField="0" baseItem="0" numFmtId="164"/>
    <dataField name="Sum of Profit" fld="1" baseField="0" baseItem="0" numFmtId="164"/>
  </dataFields>
  <formats count="18">
    <format dxfId="1209">
      <pivotArea type="all" dataOnly="0" outline="0" fieldPosition="0"/>
    </format>
    <format dxfId="1208">
      <pivotArea field="-2" type="button" dataOnly="0" labelOnly="1" outline="0" axis="axisCol" fieldPosition="0"/>
    </format>
    <format dxfId="1207">
      <pivotArea dataOnly="0" labelOnly="1" outline="0" fieldPosition="0">
        <references count="1">
          <reference field="4294967294" count="2">
            <x v="0"/>
            <x v="3"/>
          </reference>
        </references>
      </pivotArea>
    </format>
    <format dxfId="1206">
      <pivotArea dataOnly="0" labelOnly="1" grandCol="1" outline="0" axis="axisCol" fieldPosition="0"/>
    </format>
    <format dxfId="1205">
      <pivotArea outline="0" collapsedLevelsAreSubtotals="1" fieldPosition="0">
        <references count="1">
          <reference field="4294967294" count="3" selected="0">
            <x v="0"/>
            <x v="2"/>
            <x v="3"/>
          </reference>
        </references>
      </pivotArea>
    </format>
    <format dxfId="1204">
      <pivotArea outline="0" collapsedLevelsAreSubtotals="1" fieldPosition="0"/>
    </format>
    <format dxfId="1203">
      <pivotArea type="all" dataOnly="0" outline="0" fieldPosition="0"/>
    </format>
    <format dxfId="1202">
      <pivotArea outline="0" collapsedLevelsAreSubtotals="1" fieldPosition="0"/>
    </format>
    <format dxfId="1201">
      <pivotArea field="4" type="button" dataOnly="0" labelOnly="1" outline="0" axis="axisRow" fieldPosition="0"/>
    </format>
    <format dxfId="1200">
      <pivotArea dataOnly="0" labelOnly="1" fieldPosition="0">
        <references count="1">
          <reference field="4" count="3">
            <x v="0"/>
            <x v="1"/>
            <x v="2"/>
          </reference>
        </references>
      </pivotArea>
    </format>
    <format dxfId="1199">
      <pivotArea dataOnly="0" labelOnly="1" grandRow="1" outline="0" fieldPosition="0"/>
    </format>
    <format dxfId="1198">
      <pivotArea dataOnly="0" labelOnly="1" outline="0" fieldPosition="0">
        <references count="1">
          <reference field="4294967294" count="4">
            <x v="0"/>
            <x v="1"/>
            <x v="2"/>
            <x v="3"/>
          </reference>
        </references>
      </pivotArea>
    </format>
    <format dxfId="1197">
      <pivotArea type="all" dataOnly="0" outline="0" fieldPosition="0"/>
    </format>
    <format dxfId="1196">
      <pivotArea outline="0" collapsedLevelsAreSubtotals="1" fieldPosition="0"/>
    </format>
    <format dxfId="1195">
      <pivotArea field="4" type="button" dataOnly="0" labelOnly="1" outline="0" axis="axisRow" fieldPosition="0"/>
    </format>
    <format dxfId="1194">
      <pivotArea dataOnly="0" labelOnly="1" fieldPosition="0">
        <references count="1">
          <reference field="4" count="0"/>
        </references>
      </pivotArea>
    </format>
    <format dxfId="1193">
      <pivotArea dataOnly="0" labelOnly="1" grandRow="1" outline="0" fieldPosition="0"/>
    </format>
    <format dxfId="1192">
      <pivotArea dataOnly="0" labelOnly="1" outline="0" fieldPosition="0">
        <references count="1">
          <reference field="4294967294" count="4">
            <x v="0"/>
            <x v="1"/>
            <x v="2"/>
            <x v="3"/>
          </reference>
        </references>
      </pivotArea>
    </format>
  </formats>
  <chartFormats count="18">
    <chartFormat chart="15" format="8" series="1">
      <pivotArea type="data" outline="0" fieldPosition="0">
        <references count="1">
          <reference field="4294967294" count="1" selected="0">
            <x v="0"/>
          </reference>
        </references>
      </pivotArea>
    </chartFormat>
    <chartFormat chart="15" format="9" series="1">
      <pivotArea type="data" outline="0" fieldPosition="0">
        <references count="1">
          <reference field="4294967294" count="1" selected="0">
            <x v="1"/>
          </reference>
        </references>
      </pivotArea>
    </chartFormat>
    <chartFormat chart="15" format="10" series="1">
      <pivotArea type="data" outline="0" fieldPosition="0">
        <references count="1">
          <reference field="4294967294" count="1" selected="0">
            <x v="2"/>
          </reference>
        </references>
      </pivotArea>
    </chartFormat>
    <chartFormat chart="15" format="11" series="1">
      <pivotArea type="data" outline="0" fieldPosition="0">
        <references count="1">
          <reference field="4294967294" count="1" selected="0">
            <x v="3"/>
          </reference>
        </references>
      </pivotArea>
    </chartFormat>
    <chartFormat chart="15" format="12">
      <pivotArea type="data" outline="0" fieldPosition="0">
        <references count="2">
          <reference field="4294967294" count="1" selected="0">
            <x v="0"/>
          </reference>
          <reference field="4" count="1" selected="0">
            <x v="0"/>
          </reference>
        </references>
      </pivotArea>
    </chartFormat>
    <chartFormat chart="15" format="13">
      <pivotArea type="data" outline="0" fieldPosition="0">
        <references count="2">
          <reference field="4294967294" count="1" selected="0">
            <x v="0"/>
          </reference>
          <reference field="4" count="1" selected="0">
            <x v="1"/>
          </reference>
        </references>
      </pivotArea>
    </chartFormat>
    <chartFormat chart="15" format="14">
      <pivotArea type="data" outline="0" fieldPosition="0">
        <references count="2">
          <reference field="4294967294" count="1" selected="0">
            <x v="0"/>
          </reference>
          <reference field="4" count="1" selected="0">
            <x v="2"/>
          </reference>
        </references>
      </pivotArea>
    </chartFormat>
    <chartFormat chart="15" format="15">
      <pivotArea type="data" outline="0" fieldPosition="0">
        <references count="2">
          <reference field="4294967294" count="1" selected="0">
            <x v="0"/>
          </reference>
          <reference field="4" count="1" selected="0">
            <x v="3"/>
          </reference>
        </references>
      </pivotArea>
    </chartFormat>
    <chartFormat chart="23" format="21" series="1">
      <pivotArea type="data" outline="0" fieldPosition="0">
        <references count="1">
          <reference field="4294967294" count="1" selected="0">
            <x v="0"/>
          </reference>
        </references>
      </pivotArea>
    </chartFormat>
    <chartFormat chart="23" format="22">
      <pivotArea type="data" outline="0" fieldPosition="0">
        <references count="2">
          <reference field="4294967294" count="1" selected="0">
            <x v="0"/>
          </reference>
          <reference field="4" count="1" selected="0">
            <x v="3"/>
          </reference>
        </references>
      </pivotArea>
    </chartFormat>
    <chartFormat chart="23" format="23" series="1">
      <pivotArea type="data" outline="0" fieldPosition="0">
        <references count="1">
          <reference field="4294967294" count="1" selected="0">
            <x v="1"/>
          </reference>
        </references>
      </pivotArea>
    </chartFormat>
    <chartFormat chart="23" format="24" series="1">
      <pivotArea type="data" outline="0" fieldPosition="0">
        <references count="1">
          <reference field="4294967294" count="1" selected="0">
            <x v="2"/>
          </reference>
        </references>
      </pivotArea>
    </chartFormat>
    <chartFormat chart="23" format="25" series="1">
      <pivotArea type="data" outline="0" fieldPosition="0">
        <references count="1">
          <reference field="4294967294" count="1" selected="0">
            <x v="3"/>
          </reference>
        </references>
      </pivotArea>
    </chartFormat>
    <chartFormat chart="26" format="26" series="1">
      <pivotArea type="data" outline="0" fieldPosition="0">
        <references count="1">
          <reference field="4294967294" count="1" selected="0">
            <x v="0"/>
          </reference>
        </references>
      </pivotArea>
    </chartFormat>
    <chartFormat chart="26" format="27">
      <pivotArea type="data" outline="0" fieldPosition="0">
        <references count="2">
          <reference field="4294967294" count="1" selected="0">
            <x v="0"/>
          </reference>
          <reference field="4" count="1" selected="0">
            <x v="3"/>
          </reference>
        </references>
      </pivotArea>
    </chartFormat>
    <chartFormat chart="26" format="28" series="1">
      <pivotArea type="data" outline="0" fieldPosition="0">
        <references count="1">
          <reference field="4294967294" count="1" selected="0">
            <x v="1"/>
          </reference>
        </references>
      </pivotArea>
    </chartFormat>
    <chartFormat chart="26" format="29" series="1">
      <pivotArea type="data" outline="0" fieldPosition="0">
        <references count="1">
          <reference field="4294967294" count="1" selected="0">
            <x v="2"/>
          </reference>
        </references>
      </pivotArea>
    </chartFormat>
    <chartFormat chart="26" format="30" series="1">
      <pivotArea type="data" outline="0" fieldPosition="0">
        <references count="1">
          <reference field="4294967294" count="1" selected="0">
            <x v="3"/>
          </reference>
        </references>
      </pivotArea>
    </chartFormat>
  </chartFormats>
  <pivotHierarchies count="49">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csv!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9202D28-092C-4D7E-90AD-2B1CFDA4B71A}" name="Sales_Discount" cacheId="80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G32:G3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Discount" fld="0" baseField="0" baseItem="0" numFmtId="164"/>
  </dataFields>
  <formats count="4">
    <format dxfId="1210">
      <pivotArea outline="0" collapsedLevelsAreSubtotals="1" fieldPosition="0"/>
    </format>
    <format dxfId="1089">
      <pivotArea type="all" dataOnly="0" outline="0" fieldPosition="0"/>
    </format>
    <format dxfId="1088">
      <pivotArea outline="0" collapsedLevelsAreSubtotals="1" fieldPosition="0"/>
    </format>
    <format dxfId="1087">
      <pivotArea dataOnly="0" labelOnly="1" outline="0" axis="axisValues" fieldPosition="0"/>
    </format>
  </formats>
  <pivotHierarchies count="49">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csv!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C197490-EBBE-49CD-8C91-B120646E9233}" name="Sales_total" cacheId="827"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G46:G4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Sales" fld="0" baseField="0" baseItem="0" numFmtId="44"/>
  </dataFields>
  <formats count="4">
    <format dxfId="1211">
      <pivotArea outline="0" collapsedLevelsAreSubtotals="1" fieldPosition="0"/>
    </format>
    <format dxfId="1085">
      <pivotArea type="all" dataOnly="0" outline="0" fieldPosition="0"/>
    </format>
    <format dxfId="1084">
      <pivotArea outline="0" collapsedLevelsAreSubtotals="1" fieldPosition="0"/>
    </format>
    <format dxfId="1083">
      <pivotArea dataOnly="0" labelOnly="1" outline="0" axis="axisValues" fieldPosition="0"/>
    </format>
  </formats>
  <pivotHierarchies count="49">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csv!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0BE93D3-9CF1-4410-95D4-B6F1A6EF3C6A}" name="Main Sales Count &amp; % Delta" cacheId="794" applyNumberFormats="0" applyBorderFormats="0" applyFontFormats="0" applyPatternFormats="0" applyAlignmentFormats="0" applyWidthHeightFormats="1" dataCaption="Values" tag="1c4c46cc-00a0-4181-a918-d17605d97eeb" updatedVersion="8" minRefreshableVersion="5" useAutoFormatting="1" subtotalHiddenItems="1" itemPrintTitles="1" createdVersion="8" indent="0" outline="1" outlineData="1" multipleFieldFilters="0" chartFormat="6">
  <location ref="Y41:AA46" firstHeaderRow="0" firstDataRow="1" firstDataCol="1"/>
  <pivotFields count="7">
    <pivotField dataField="1" subtotalTop="0" showAll="0" defaultSubtotal="0"/>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dataField="1" subtotalTop="0" showAll="0" defaultSubtotal="0"/>
    <pivotField allDrilled="1" subtotalTop="0" showAll="0" dataSourceSort="1" defaultSubtotal="0" defaultAttributeDrillState="1"/>
  </pivotFields>
  <rowFields count="4">
    <field x="4"/>
    <field x="3"/>
    <field x="2"/>
    <field x="1"/>
  </rowFields>
  <rowItems count="5">
    <i>
      <x/>
    </i>
    <i>
      <x v="1"/>
    </i>
    <i>
      <x v="2"/>
    </i>
    <i>
      <x v="3"/>
    </i>
    <i t="grand">
      <x/>
    </i>
  </rowItems>
  <colFields count="1">
    <field x="-2"/>
  </colFields>
  <colItems count="2">
    <i>
      <x/>
    </i>
    <i i="1">
      <x v="1"/>
    </i>
  </colItems>
  <dataFields count="2">
    <dataField name="Count of Sales" fld="5" subtotal="count" baseField="4" baseItem="0"/>
    <dataField name="Sales %" fld="0" showDataAs="percent" baseField="4" baseItem="1048828" numFmtId="10"/>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Hierarchies count="49">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
    <pivotHierarchy dragToData="1"/>
    <pivotHierarchy dragToData="1"/>
    <pivotHierarchy dragToData="1"/>
    <pivotHierarchy dragToData="1" caption="Count of Sales"/>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4">
    <rowHierarchyUsage hierarchyUsage="21"/>
    <rowHierarchyUsage hierarchyUsage="22"/>
    <rowHierarchyUsage hierarchyUsage="23"/>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csv!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2D00C4D-1B06-4100-96C6-7D88CAB8CCC9}" name="Profit Count Unprofitable Count" cacheId="782" applyNumberFormats="0" applyBorderFormats="0" applyFontFormats="0" applyPatternFormats="0" applyAlignmentFormats="0" applyWidthHeightFormats="1" dataCaption="Values" tag="ff3708ef-08d9-4e1c-99c0-8b5c2b93dc11" updatedVersion="8" minRefreshableVersion="5" useAutoFormatting="1" subtotalHiddenItems="1" itemPrintTitles="1" createdVersion="8" indent="0" outline="1" outlineData="1" multipleFieldFilters="0">
  <location ref="Q10:Q11"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formats count="3">
    <format dxfId="1214">
      <pivotArea type="all" dataOnly="0" outline="0" fieldPosition="0"/>
    </format>
    <format dxfId="1213">
      <pivotArea outline="0" collapsedLevelsAreSubtotals="1" fieldPosition="0"/>
    </format>
    <format dxfId="1212">
      <pivotArea dataOnly="0" labelOnly="1" outline="0" axis="axisValues" fieldPosition="0"/>
    </format>
  </formats>
  <pivotHierarchies count="49">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csv!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2AF2297-FE7C-4F18-8CF3-9D9EC8D7F95B}" name="Profit Count Sales" cacheId="779" applyNumberFormats="0" applyBorderFormats="0" applyFontFormats="0" applyPatternFormats="0" applyAlignmentFormats="0" applyWidthHeightFormats="1" dataCaption="Values" tag="64f007e8-9c48-4aa2-bc08-375dc12903dd" updatedVersion="8" minRefreshableVersion="5" useAutoFormatting="1" subtotalHiddenItems="1" itemPrintTitles="1" createdVersion="8" indent="0" outline="1" outlineData="1" multipleFieldFilters="0">
  <location ref="Q4:Q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formats count="3">
    <format dxfId="1217">
      <pivotArea type="all" dataOnly="0" outline="0" fieldPosition="0"/>
    </format>
    <format dxfId="1216">
      <pivotArea outline="0" collapsedLevelsAreSubtotals="1" fieldPosition="0"/>
    </format>
    <format dxfId="1215">
      <pivotArea dataOnly="0" labelOnly="1" outline="0" axis="axisValues" fieldPosition="0"/>
    </format>
  </formats>
  <pivotHierarchies count="49">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csv!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9B18C954-517D-4075-B6DC-76C8A15A5EC5}" name="Sales_Count" cacheId="812" applyNumberFormats="0" applyBorderFormats="0" applyFontFormats="0" applyPatternFormats="0" applyAlignmentFormats="0" applyWidthHeightFormats="1" dataCaption="Values" tag="d4542711-894f-4d0f-83cb-269fe3dcc966" updatedVersion="8" minRefreshableVersion="5" useAutoFormatting="1" subtotalHiddenItems="1" itemPrintTitles="1" createdVersion="8" indent="0" outline="1" outlineData="1" multipleFieldFilters="0" chartFormat="7">
  <location ref="G8:G9"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ount of Sales" fld="0" subtotal="count" baseField="0" baseItem="0"/>
  </dataFields>
  <formats count="3">
    <format dxfId="1081">
      <pivotArea type="all" dataOnly="0" outline="0" fieldPosition="0"/>
    </format>
    <format dxfId="1080">
      <pivotArea outline="0" collapsedLevelsAreSubtotals="1" fieldPosition="0"/>
    </format>
    <format dxfId="1079">
      <pivotArea dataOnly="0" labelOnly="1" outline="0" axis="axisValues" fieldPosition="0"/>
    </format>
  </formats>
  <pivotHierarchies count="49">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csv!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D8BD2D9A-CEAC-455E-9B19-C704ED38C940}" name="Sales_Average_Quant_Ordered" cacheId="815" applyNumberFormats="0" applyBorderFormats="0" applyFontFormats="0" applyPatternFormats="0" applyAlignmentFormats="0" applyWidthHeightFormats="1" dataCaption="Values" tag="4aab83b9-e2dd-489b-9e61-ca82ce5a97cd" updatedVersion="8" minRefreshableVersion="5" useAutoFormatting="1" subtotalHiddenItems="1" itemPrintTitles="1" createdVersion="8" indent="0" outline="1" outlineData="1" multipleFieldFilters="0">
  <location ref="G13:G1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Quantity" fld="0" subtotal="average" baseField="0" baseItem="0" numFmtId="2"/>
  </dataFields>
  <formats count="6">
    <format dxfId="1220">
      <pivotArea outline="0" collapsedLevelsAreSubtotals="1" fieldPosition="0"/>
    </format>
    <format dxfId="1219">
      <pivotArea outline="0" collapsedLevelsAreSubtotals="1" fieldPosition="0"/>
    </format>
    <format dxfId="1218">
      <pivotArea outline="0" collapsedLevelsAreSubtotals="1" fieldPosition="0"/>
    </format>
    <format dxfId="1077">
      <pivotArea type="all" dataOnly="0" outline="0" fieldPosition="0"/>
    </format>
    <format dxfId="1076">
      <pivotArea outline="0" collapsedLevelsAreSubtotals="1" fieldPosition="0"/>
    </format>
    <format dxfId="1075">
      <pivotArea dataOnly="0" labelOnly="1" outline="0" axis="axisValues" fieldPosition="0"/>
    </format>
  </formats>
  <pivotHierarchies count="49">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Quantit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csv!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F6015137-BBC5-4F11-AA09-811F7C29277F}" sourceName="[Sales].[Category]">
  <pivotTables>
    <pivotTable tabId="6" name="Profit Over Time"/>
    <pivotTable tabId="6" name="Profit as Percent"/>
    <pivotTable tabId="6" name="Profit Count Sales"/>
    <pivotTable tabId="6" name="Profit Count Unprofitable Count"/>
    <pivotTable tabId="6" name="Profit OVer Sales"/>
    <pivotTable tabId="6" name="Profit Sum"/>
    <pivotTable tabId="6" name="Profit_Aver"/>
    <pivotTable tabId="6" name="Main Sales Count &amp; % Delta"/>
    <pivotTable tabId="6" name="Main Segment Sales"/>
    <pivotTable tabId="6" name="Sales_Discount"/>
    <pivotTable tabId="6" name="Sales_Count_Product"/>
    <pivotTable tabId="6" name="Sales_Ship_Mode"/>
    <pivotTable tabId="6" name="Sales_Average_Quant_Ordered"/>
    <pivotTable tabId="6" name="Sales_Average"/>
    <pivotTable tabId="6" name="Sales_Count"/>
    <pivotTable tabId="6" name="SCDP Over Time"/>
    <pivotTable tabId="6" name="Sales QoQ %"/>
    <pivotTable tabId="6" name="Sales Over Time"/>
    <pivotTable tabId="6" name="Sales_total"/>
  </pivotTables>
  <data>
    <olap pivotCacheId="526173243">
      <levels count="2">
        <level uniqueName="[Sales].[Category].[(All)]" sourceCaption="(All)" count="0"/>
        <level uniqueName="[Sales].[Category].[Category]" sourceCaption="Category" count="3">
          <ranges>
            <range startItem="0">
              <i n="[Sales].[Category].&amp;[Furniture]" c="Furniture"/>
              <i n="[Sales].[Category].&amp;[Office Supplies]" c="Office Supplies"/>
              <i n="[Sales].[Category].&amp;[Technology]" c="Technology"/>
            </range>
          </ranges>
        </level>
      </levels>
      <selections count="1">
        <selection n="[Sales].[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68098C04-0BC7-4247-866C-3051AE6AEF2A}" sourceName="[Sales].[State]">
  <pivotTables>
    <pivotTable tabId="6" name="Profit Over Time"/>
    <pivotTable tabId="6" name="Profit as Percent"/>
    <pivotTable tabId="6" name="Profit Count Sales"/>
    <pivotTable tabId="6" name="Profit Count Unprofitable Count"/>
    <pivotTable tabId="6" name="Profit OVer Sales"/>
    <pivotTable tabId="6" name="Profit Sum"/>
    <pivotTable tabId="6" name="Profit_Aver"/>
    <pivotTable tabId="6" name="Main Sales Count &amp; % Delta"/>
    <pivotTable tabId="6" name="Main Segment Sales"/>
    <pivotTable tabId="6" name="Sales_Discount"/>
    <pivotTable tabId="6" name="Sales_Ship_Mode"/>
    <pivotTable tabId="6" name="Sales_Count_Product"/>
    <pivotTable tabId="6" name="SCDP Over Time"/>
    <pivotTable tabId="6" name="Sales_Count"/>
    <pivotTable tabId="6" name="Sales_Average_Quant_Ordered"/>
    <pivotTable tabId="6" name="Sales_Average"/>
    <pivotTable tabId="6" name="Sales QoQ %"/>
    <pivotTable tabId="6" name="Sales Over Time"/>
    <pivotTable tabId="6" name="Sales_total"/>
  </pivotTables>
  <data>
    <olap pivotCacheId="526173243">
      <levels count="2">
        <level uniqueName="[Sales].[State].[(All)]" sourceCaption="(All)" count="0"/>
        <level uniqueName="[Sales].[State].[State]" sourceCaption="State" count="49">
          <ranges>
            <range startItem="0">
              <i n="[Sales].[State].&amp;[Alabama]" c="Alabama"/>
              <i n="[Sales].[State].&amp;[Arizona]" c="Arizona"/>
              <i n="[Sales].[State].&amp;[Arkansas]" c="Arkansas"/>
              <i n="[Sales].[State].&amp;[California]" c="California"/>
              <i n="[Sales].[State].&amp;[Colorado]" c="Colorado"/>
              <i n="[Sales].[State].&amp;[Connecticut]" c="Connecticut"/>
              <i n="[Sales].[State].&amp;[Delaware]" c="Delaware"/>
              <i n="[Sales].[State].&amp;[District of Columbia]" c="District of Columbia"/>
              <i n="[Sales].[State].&amp;[Florida]" c="Florida"/>
              <i n="[Sales].[State].&amp;[Georgia]" c="Georgia"/>
              <i n="[Sales].[State].&amp;[Idaho]" c="Idaho"/>
              <i n="[Sales].[State].&amp;[Illinois]" c="Illinois"/>
              <i n="[Sales].[State].&amp;[Indiana]" c="Indiana"/>
              <i n="[Sales].[State].&amp;[Iowa]" c="Iowa"/>
              <i n="[Sales].[State].&amp;[Kansas]" c="Kansas"/>
              <i n="[Sales].[State].&amp;[Kentucky]" c="Kentucky"/>
              <i n="[Sales].[State].&amp;[Louisiana]" c="Louisiana"/>
              <i n="[Sales].[State].&amp;[Maine]" c="Maine"/>
              <i n="[Sales].[State].&amp;[Maryland]" c="Maryland"/>
              <i n="[Sales].[State].&amp;[Massachusetts]" c="Massachusetts"/>
              <i n="[Sales].[State].&amp;[Michigan]" c="Michigan"/>
              <i n="[Sales].[State].&amp;[Minnesota]" c="Minnesota"/>
              <i n="[Sales].[State].&amp;[Mississippi]" c="Mississippi"/>
              <i n="[Sales].[State].&amp;[Missouri]" c="Missouri"/>
              <i n="[Sales].[State].&amp;[Montana]" c="Montana"/>
              <i n="[Sales].[State].&amp;[Nebraska]" c="Nebraska"/>
              <i n="[Sales].[State].&amp;[Nevada]" c="Nevada"/>
              <i n="[Sales].[State].&amp;[New Hampshire]" c="New Hampshire"/>
              <i n="[Sales].[State].&amp;[New Jersey]" c="New Jersey"/>
              <i n="[Sales].[State].&amp;[New Mexico]" c="New Mexico"/>
              <i n="[Sales].[State].&amp;[New York]" c="New York"/>
              <i n="[Sales].[State].&amp;[North Carolina]" c="North Carolina"/>
              <i n="[Sales].[State].&amp;[North Dakota]" c="North Dakota"/>
              <i n="[Sales].[State].&amp;[Ohio]" c="Ohio"/>
              <i n="[Sales].[State].&amp;[Oklahoma]" c="Oklahoma"/>
              <i n="[Sales].[State].&amp;[Oregon]" c="Oregon"/>
              <i n="[Sales].[State].&amp;[Pennsylvania]" c="Pennsylvania"/>
              <i n="[Sales].[State].&amp;[Rhode Island]" c="Rhode Island"/>
              <i n="[Sales].[State].&amp;[South Carolina]" c="South Carolina"/>
              <i n="[Sales].[State].&amp;[South Dakota]" c="South Dakota"/>
              <i n="[Sales].[State].&amp;[Tennessee]" c="Tennessee"/>
              <i n="[Sales].[State].&amp;[Texas]" c="Texas"/>
              <i n="[Sales].[State].&amp;[Utah]" c="Utah"/>
              <i n="[Sales].[State].&amp;[Vermont]" c="Vermont"/>
              <i n="[Sales].[State].&amp;[Virginia]" c="Virginia"/>
              <i n="[Sales].[State].&amp;[Washington]" c="Washington"/>
              <i n="[Sales].[State].&amp;[West Virginia]" c="West Virginia"/>
              <i n="[Sales].[State].&amp;[Wisconsin]" c="Wisconsin"/>
              <i n="[Sales].[State].&amp;[Wyoming]" c="Wyoming"/>
            </range>
          </ranges>
        </level>
      </levels>
      <selections count="1">
        <selection n="[Sales].[Stat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1" xr10:uid="{7881EBA7-B403-4886-A75A-4FE1A1C7BB0A}" sourceName="[Sales].[Sub-Category]">
  <pivotTables>
    <pivotTable tabId="6" name="Profit Over Time"/>
    <pivotTable tabId="6" name="Profit as Percent"/>
    <pivotTable tabId="6" name="Profit Count Sales"/>
    <pivotTable tabId="6" name="Profit Count Unprofitable Count"/>
    <pivotTable tabId="6" name="Profit OVer Sales"/>
    <pivotTable tabId="6" name="Profit Sum"/>
    <pivotTable tabId="6" name="Profit_Aver"/>
    <pivotTable tabId="6" name="Main Sales Count &amp; % Delta"/>
    <pivotTable tabId="6" name="Main Segment Sales"/>
    <pivotTable tabId="6" name="Sales_Discount"/>
    <pivotTable tabId="6" name="Sales_Count_Product"/>
    <pivotTable tabId="6" name="Sales_Ship_Mode"/>
    <pivotTable tabId="6" name="Sales_Average_Quant_Ordered"/>
    <pivotTable tabId="6" name="Sales_Average"/>
    <pivotTable tabId="6" name="Sales_Count"/>
    <pivotTable tabId="6" name="SCDP Over Time"/>
    <pivotTable tabId="6" name="Sales QoQ %"/>
    <pivotTable tabId="6" name="Sales Over Time"/>
    <pivotTable tabId="6" name="Sales_total"/>
  </pivotTables>
  <data>
    <olap pivotCacheId="526173243">
      <levels count="2">
        <level uniqueName="[Sales].[Sub-Category].[(All)]" sourceCaption="(All)" count="0"/>
        <level uniqueName="[Sales].[Sub-Category].[Sub-Category]" sourceCaption="Sub-Category" count="17">
          <ranges>
            <range startItem="0">
              <i n="[Sales].[Sub-Category].&amp;[Accessories]" c="Accessories"/>
              <i n="[Sales].[Sub-Category].&amp;[Appliances]" c="Appliances"/>
              <i n="[Sales].[Sub-Category].&amp;[Art]" c="Art"/>
              <i n="[Sales].[Sub-Category].&amp;[Binders]" c="Binders"/>
              <i n="[Sales].[Sub-Category].&amp;[Bookcases]" c="Bookcases"/>
              <i n="[Sales].[Sub-Category].&amp;[Chairs]" c="Chairs"/>
              <i n="[Sales].[Sub-Category].&amp;[Copiers]" c="Copiers"/>
              <i n="[Sales].[Sub-Category].&amp;[Envelopes]" c="Envelopes"/>
              <i n="[Sales].[Sub-Category].&amp;[Fasteners]" c="Fasteners"/>
              <i n="[Sales].[Sub-Category].&amp;[Furnishings]" c="Furnishings"/>
              <i n="[Sales].[Sub-Category].&amp;[Labels]" c="Labels"/>
              <i n="[Sales].[Sub-Category].&amp;[Machines]" c="Machines"/>
              <i n="[Sales].[Sub-Category].&amp;[Paper]" c="Paper"/>
              <i n="[Sales].[Sub-Category].&amp;[Phones]" c="Phones"/>
              <i n="[Sales].[Sub-Category].&amp;[Storage]" c="Storage"/>
              <i n="[Sales].[Sub-Category].&amp;[Supplies]" c="Supplies"/>
              <i n="[Sales].[Sub-Category].&amp;[Tables]" c="Tables"/>
            </range>
          </ranges>
        </level>
      </levels>
      <selections count="1">
        <selection n="[Sales].[Sub-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61E129A2-7B92-4FBB-95AA-BADB9AD90711}" sourceName="[Sales].[Segment]">
  <pivotTables>
    <pivotTable tabId="6" name="Profit Over Time"/>
    <pivotTable tabId="6" name="Profit as Percent"/>
    <pivotTable tabId="6" name="Profit Count Sales"/>
    <pivotTable tabId="6" name="Profit Count Unprofitable Count"/>
    <pivotTable tabId="6" name="Profit OVer Sales"/>
    <pivotTable tabId="6" name="Profit Sum"/>
    <pivotTable tabId="6" name="Profit_Aver"/>
    <pivotTable tabId="6" name="Main Sales Count &amp; % Delta"/>
    <pivotTable tabId="6" name="Main Segment Sales"/>
    <pivotTable tabId="6" name="Sales_Discount"/>
    <pivotTable tabId="6" name="Sales_Ship_Mode"/>
    <pivotTable tabId="6" name="Sales_Count_Product"/>
    <pivotTable tabId="6" name="Sales_Average_Quant_Ordered"/>
    <pivotTable tabId="6" name="Sales_Average"/>
    <pivotTable tabId="6" name="Sales_Count"/>
    <pivotTable tabId="6" name="SCDP Over Time"/>
    <pivotTable tabId="6" name="Sales QoQ %"/>
    <pivotTable tabId="6" name="Sales Over Time"/>
    <pivotTable tabId="6" name="Sales_total"/>
  </pivotTables>
  <data>
    <olap pivotCacheId="526173243">
      <levels count="2">
        <level uniqueName="[Sales].[Segment].[(All)]" sourceCaption="(All)" count="0"/>
        <level uniqueName="[Sales].[Segment].[Segment]" sourceCaption="Segment" count="3">
          <ranges>
            <range startItem="0">
              <i n="[Sales].[Segment].&amp;[Consumer]" c="Consumer"/>
              <i n="[Sales].[Segment].&amp;[Corporate]" c="Corporate"/>
              <i n="[Sales].[Segment].&amp;[Home Office]" c="Home Office"/>
            </range>
          </ranges>
        </level>
      </levels>
      <selections count="1">
        <selection n="[Sales].[Segment].[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1E6578AE-9188-4518-A3EF-81DD41A6B10D}" sourceName="[Sales].[Region]">
  <pivotTables>
    <pivotTable tabId="6" name="Profit Over Time"/>
    <pivotTable tabId="6" name="Profit as Percent"/>
    <pivotTable tabId="6" name="Profit Count Sales"/>
    <pivotTable tabId="6" name="Profit Count Unprofitable Count"/>
    <pivotTable tabId="6" name="Profit OVer Sales"/>
    <pivotTable tabId="6" name="Profit Sum"/>
    <pivotTable tabId="6" name="Profit_Aver"/>
    <pivotTable tabId="6" name="Main Sales Count &amp; % Delta"/>
    <pivotTable tabId="6" name="Main Segment Sales"/>
    <pivotTable tabId="6" name="Sales_Discount"/>
    <pivotTable tabId="6" name="Sales_Ship_Mode"/>
    <pivotTable tabId="6" name="Sales_Count_Product"/>
    <pivotTable tabId="6" name="Sales_Average_Quant_Ordered"/>
    <pivotTable tabId="6" name="Sales_Average"/>
    <pivotTable tabId="6" name="Sales_Count"/>
    <pivotTable tabId="6" name="SCDP Over Time"/>
    <pivotTable tabId="6" name="Sales QoQ %"/>
    <pivotTable tabId="6" name="Sales Over Time"/>
    <pivotTable tabId="6" name="Sales_total"/>
  </pivotTables>
  <data>
    <olap pivotCacheId="526173243">
      <levels count="2">
        <level uniqueName="[Sales].[Region].[(All)]" sourceCaption="(All)" count="0"/>
        <level uniqueName="[Sales].[Region].[Region]" sourceCaption="Region" count="4">
          <ranges>
            <range startItem="0">
              <i n="[Sales].[Region].&amp;[Central]" c="Central"/>
              <i n="[Sales].[Region].&amp;[East]" c="East"/>
              <i n="[Sales].[Region].&amp;[South]" c="South"/>
              <i n="[Sales].[Region].&amp;[West]" c="West"/>
            </range>
          </ranges>
        </level>
      </levels>
      <selections count="1">
        <selection n="[Sales].[Region].[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1" xr10:uid="{16BDAC52-DDE7-48DE-9933-C3598CEDD064}" sourceName="[Sales].[Ship Mode]">
  <pivotTables>
    <pivotTable tabId="6" name="Profit Over Time"/>
    <pivotTable tabId="6" name="Profit as Percent"/>
    <pivotTable tabId="6" name="Profit Count Sales"/>
    <pivotTable tabId="6" name="Profit Count Unprofitable Count"/>
    <pivotTable tabId="6" name="Profit OVer Sales"/>
    <pivotTable tabId="6" name="Profit Sum"/>
    <pivotTable tabId="6" name="Profit_Aver"/>
    <pivotTable tabId="6" name="Main Sales Count &amp; % Delta"/>
    <pivotTable tabId="6" name="Main Segment Sales"/>
    <pivotTable tabId="6" name="Sales_Discount"/>
    <pivotTable tabId="6" name="SCDP Over Time"/>
    <pivotTable tabId="6" name="Sales_Count_Product"/>
    <pivotTable tabId="6" name="Sales_Average"/>
    <pivotTable tabId="6" name="Sales Over Time"/>
    <pivotTable tabId="6" name="Sales QoQ %"/>
    <pivotTable tabId="6" name="Sales_Ship_Mode"/>
    <pivotTable tabId="6" name="Sales_Average_Quant_Ordered"/>
    <pivotTable tabId="6" name="Sales_Count"/>
    <pivotTable tabId="6" name="Sales_total"/>
  </pivotTables>
  <data>
    <olap pivotCacheId="526173243">
      <levels count="2">
        <level uniqueName="[Sales].[Ship Mode].[(All)]" sourceCaption="(All)" count="0"/>
        <level uniqueName="[Sales].[Ship Mode].[Ship Mode]" sourceCaption="Ship Mode" count="4">
          <ranges>
            <range startItem="0">
              <i n="[Sales].[Ship Mode].&amp;[First Class]" c="First Class"/>
              <i n="[Sales].[Ship Mode].&amp;[Same Day]" c="Same Day"/>
              <i n="[Sales].[Ship Mode].&amp;[Second Class]" c="Second Class"/>
              <i n="[Sales].[Ship Mode].&amp;[Standard Class]" c="Standard Class"/>
            </range>
          </ranges>
        </level>
      </levels>
      <selections count="1">
        <selection n="[Sales].[Ship Mod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2" xr10:uid="{2E2C7012-5E85-4F08-94B0-9F7224E748D6}" cache="Slicer_Category1" caption="Category" level="1" style="SlicerStyleLight3" rowHeight="241300"/>
  <slicer name="State 2" xr10:uid="{A46C27F7-43C0-4320-9AC8-4738256AFF8C}" cache="Slicer_State1" caption="State" columnCount="2" level="1" style="SlicerStyleLight3" rowHeight="182880"/>
  <slicer name="Sub-Category 2" xr10:uid="{94F919BE-33BD-4F11-9B28-DBD7D9BD395F}" cache="Slicer_Sub_Category1" caption="Sub-Category" columnCount="3" level="1" style="SlicerStyleLight3" rowHeight="182880"/>
  <slicer name="Segment 2" xr10:uid="{1AD6EA7B-72D5-4802-A5C3-AFF20C11F3E2}" cache="Slicer_Segment1" caption="Segment" level="1" style="SlicerStyleLight3" rowHeight="241300"/>
  <slicer name="Region 2" xr10:uid="{0D98B7A7-A156-4A27-8CF6-6C2CA530E0E6}" cache="Slicer_Region1" caption="Region" level="1" style="SlicerStyleLight3" rowHeight="241300"/>
  <slicer name="Ship Mode 2" xr10:uid="{299ABD58-DFFA-464E-8335-6E7D6D732ACC}" cache="Slicer_Ship_Mode1" caption="Ship Mode" level="1" style="SlicerStyleLight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AD384A5E-4E64-44E4-A0C0-C0F4984360AE}" cache="Slicer_Category1" caption="Category" level="1" style="SlicerStyleDark6" rowHeight="241300"/>
  <slicer name="State" xr10:uid="{BBD6DCD3-69D2-46BF-831F-B5B0DE7A5640}" cache="Slicer_State1" caption="State" columnCount="2" level="1" style="SlicerStyleDark6" rowHeight="182880"/>
  <slicer name="Sub-Category" xr10:uid="{21CA4541-5D74-484F-8BF1-584949574978}" cache="Slicer_Sub_Category1" caption="Sub-Category" columnCount="3" level="1" style="SlicerStyleDark6" rowHeight="241300"/>
  <slicer name="Segment" xr10:uid="{7EC5BF95-5F83-4668-9E88-F8F5637AD5D4}" cache="Slicer_Segment1" caption="Segment" level="1" style="SlicerStyleDark6" rowHeight="241300"/>
  <slicer name="Region" xr10:uid="{C630007F-D477-45B2-8309-B98DA2939068}" cache="Slicer_Region1" caption="Region" level="1" style="SlicerStyleDark6" rowHeight="182880"/>
  <slicer name="Ship Mode" xr10:uid="{D1F75524-4D3C-4E36-AF79-D181E9154ADE}" cache="Slicer_Ship_Mode1" caption="Ship Mode" level="1" style="SlicerStyleDark6" rowHeight="18288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5F435D71-4F15-42E8-8E1B-5DDA6E5DD3BA}" cache="Slicer_Category1" caption="Category" level="1" rowHeight="182880"/>
  <slicer name="State 1" xr10:uid="{0CF2B46F-186B-4F66-8E80-11AE14CD44D7}" cache="Slicer_State1" caption="State" columnCount="2" level="1" rowHeight="182880"/>
  <slicer name="Sub-Category 1" xr10:uid="{95940CE1-783E-4B42-8B5A-F66F3FE58C14}" cache="Slicer_Sub_Category1" caption="Sub-Category" columnCount="3" level="1" rowHeight="241300"/>
  <slicer name="Segment 1" xr10:uid="{52066FE6-6CF3-499A-B038-23E4E6B45360}" cache="Slicer_Segment1" caption="Segment" level="1" rowHeight="241300"/>
  <slicer name="Region 1" xr10:uid="{1D08CAD2-0AB6-4B4E-801B-D7AD964A909A}" cache="Slicer_Region1" caption="Region" level="1" rowHeight="182880"/>
  <slicer name="Ship Mode 1" xr10:uid="{BC0C0B39-AF03-478A-8541-619BF1B9F1EE}" cache="Slicer_Ship_Mode1" caption="Ship Mode" level="1" rowHeight="18288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 displayName="Sales" ref="A1:U9995" totalsRowShown="0">
  <autoFilter ref="A1:U9995" xr:uid="{00000000-000C-0000-FFFF-FFFF00000000}"/>
  <tableColumns count="21">
    <tableColumn id="1" xr3:uid="{00000000-0010-0000-0000-000001000000}" name="Row ID"/>
    <tableColumn id="2" xr3:uid="{00000000-0010-0000-0000-000002000000}" name="Order ID"/>
    <tableColumn id="3" xr3:uid="{00000000-0010-0000-0000-000003000000}" name="Order Date" dataDxfId="1176"/>
    <tableColumn id="4" xr3:uid="{00000000-0010-0000-0000-000004000000}" name="Ship Date" dataDxfId="1175"/>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 id="19" xr3:uid="{00000000-0010-0000-0000-000013000000}" name="Quantity"/>
    <tableColumn id="20" xr3:uid="{00000000-0010-0000-0000-000014000000}" name="Discount"/>
    <tableColumn id="21" xr3:uid="{00000000-0010-0000-0000-000015000000}" name="Profit" dataDxfId="117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2" xr10:uid="{14CF6169-CF39-48A3-A645-146B33668CE3}" sourceName="[Sales].[Order Date]">
  <pivotTables>
    <pivotTable tabId="6" name="Main Sales Count &amp; % Delta"/>
    <pivotTable tabId="6" name="Main Segment Sales"/>
    <pivotTable tabId="6" name="Profit_Aver"/>
    <pivotTable tabId="6" name="Profit Over Time"/>
    <pivotTable tabId="6" name="Profit as Percent"/>
    <pivotTable tabId="6" name="Profit Sum"/>
    <pivotTable tabId="6" name="Profit Count Sales"/>
    <pivotTable tabId="6" name="Profit Count Unprofitable Count"/>
    <pivotTable tabId="6" name="Profit OVer Sales"/>
    <pivotTable tabId="6" name="Sales_total"/>
    <pivotTable tabId="6" name="Sales_Ship_Mode"/>
    <pivotTable tabId="6" name="Sales_Discount"/>
    <pivotTable tabId="6" name="Sales_Count_Product"/>
    <pivotTable tabId="6" name="Sales_Count"/>
    <pivotTable tabId="6" name="Sales_Average_Quant_Ordered"/>
    <pivotTable tabId="6" name="Sales_Average"/>
    <pivotTable tabId="6" name="SCDP Over Time"/>
    <pivotTable tabId="6" name="Sales Over Time"/>
    <pivotTable tabId="6" name="Sales QoQ %"/>
  </pivotTables>
  <state minimalRefreshVersion="6" lastRefreshVersion="6" pivotCacheId="1404634557"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2" xr10:uid="{84979023-EA85-451B-851D-03255CAD37C6}" cache="Timeline_Order_Date2" caption="Order Date" level="0" selectionLevel="0" scrollPosition="2014-01-01T00:00:00" style="TimeSlicerStyleLight3"/>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57D6311B-4519-4704-B25A-F7435C16D3EE}" cache="Timeline_Order_Date2" caption="Order Date" showSelectionLabel="0" showHorizontalScrollbar="0" level="2" selectionLevel="2" scrollPosition="2016-08-01T00:00:00" style="TimeSlicerStyleLight6"/>
</timelines>
</file>

<file path=xl/timelines/timeline3.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6D0E0C31-997A-49D0-AC5D-A1EF553F2D43}" cache="Timeline_Order_Date2" caption="Order Date" level="0" selectionLevel="0" scrollPosition="2014-01-01T00:00:00"/>
</timeline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microsoft.com/office/2011/relationships/timeline" Target="../timelines/timeline3.xml"/><Relationship Id="rId2" Type="http://schemas.microsoft.com/office/2007/relationships/slicer" Target="../slicers/slicer3.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08B0D-0922-4B39-B4AE-2D0D67D48794}">
  <dimension ref="A3:F15"/>
  <sheetViews>
    <sheetView workbookViewId="0">
      <selection activeCell="F4" sqref="F4"/>
    </sheetView>
  </sheetViews>
  <sheetFormatPr defaultRowHeight="15" x14ac:dyDescent="0.25"/>
  <sheetData>
    <row r="3" spans="1:6" x14ac:dyDescent="0.25">
      <c r="F3" t="s">
        <v>10975</v>
      </c>
    </row>
    <row r="7" spans="1:6" x14ac:dyDescent="0.25">
      <c r="A7" t="s">
        <v>10969</v>
      </c>
    </row>
    <row r="9" spans="1:6" x14ac:dyDescent="0.25">
      <c r="A9" t="s">
        <v>10972</v>
      </c>
    </row>
    <row r="10" spans="1:6" x14ac:dyDescent="0.25">
      <c r="A10" t="s">
        <v>10973</v>
      </c>
    </row>
    <row r="12" spans="1:6" x14ac:dyDescent="0.25">
      <c r="A12" t="s">
        <v>10970</v>
      </c>
    </row>
    <row r="13" spans="1:6" x14ac:dyDescent="0.25">
      <c r="A13" t="s">
        <v>10971</v>
      </c>
    </row>
    <row r="15" spans="1:6" x14ac:dyDescent="0.25">
      <c r="A15" t="s">
        <v>10974</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2E406-6776-47B3-AF38-FA4E2989818B}">
  <sheetPr>
    <tabColor theme="0"/>
  </sheetPr>
  <dimension ref="A1"/>
  <sheetViews>
    <sheetView showGridLines="0" tabSelected="1" workbookViewId="0">
      <selection activeCell="AJ33" sqref="AJ33"/>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sheetPr>
  <dimension ref="P19"/>
  <sheetViews>
    <sheetView showGridLines="0" topLeftCell="D1" workbookViewId="0"/>
  </sheetViews>
  <sheetFormatPr defaultRowHeight="15" x14ac:dyDescent="0.25"/>
  <sheetData>
    <row r="19" spans="16:16" ht="30.75" x14ac:dyDescent="0.4">
      <c r="P19" s="26"/>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9F4B6-6B44-4216-9F5A-77651DA30B88}">
  <sheetPr>
    <tabColor theme="8"/>
  </sheetPr>
  <dimension ref="A1"/>
  <sheetViews>
    <sheetView showGridLines="0" topLeftCell="I1" workbookViewId="0"/>
  </sheetViews>
  <sheetFormatPr defaultRowHeight="15" x14ac:dyDescent="0.25"/>
  <cols>
    <col min="1" max="1" width="13.140625" bestFit="1" customWidth="1"/>
    <col min="2" max="2" width="12.5703125" bestFit="1" customWidth="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53F649-AF08-4407-8FD0-58E9E4080907}">
  <dimension ref="A1:AX1917"/>
  <sheetViews>
    <sheetView topLeftCell="R1" workbookViewId="0">
      <selection activeCell="AC7" sqref="AC7"/>
    </sheetView>
  </sheetViews>
  <sheetFormatPr defaultRowHeight="15" x14ac:dyDescent="0.25"/>
  <cols>
    <col min="1" max="1" width="13.140625" style="7" bestFit="1" customWidth="1"/>
    <col min="2" max="2" width="12.140625" style="57" bestFit="1" customWidth="1"/>
    <col min="3" max="3" width="12.7109375" style="57" customWidth="1"/>
    <col min="4" max="4" width="13.140625" style="57" bestFit="1" customWidth="1"/>
    <col min="5" max="5" width="10" style="57" bestFit="1" customWidth="1"/>
    <col min="6" max="6" width="9.5703125" style="57" bestFit="1" customWidth="1"/>
    <col min="7" max="7" width="14.28515625" style="57" bestFit="1" customWidth="1"/>
    <col min="8" max="8" width="13.7109375" style="57" bestFit="1" customWidth="1"/>
    <col min="9" max="9" width="18.42578125" style="57" bestFit="1" customWidth="1"/>
    <col min="10" max="10" width="18.42578125" style="3" customWidth="1"/>
    <col min="11" max="11" width="13.140625" style="57" bestFit="1" customWidth="1"/>
    <col min="12" max="13" width="12.5703125" bestFit="1" customWidth="1"/>
    <col min="14" max="14" width="13.140625" bestFit="1" customWidth="1"/>
    <col min="15" max="15" width="12.5703125" bestFit="1" customWidth="1"/>
    <col min="16" max="16" width="12.7109375" bestFit="1" customWidth="1"/>
    <col min="17" max="17" width="12.5703125" bestFit="1" customWidth="1"/>
    <col min="18" max="18" width="12" bestFit="1" customWidth="1"/>
    <col min="19" max="19" width="12.7109375" bestFit="1" customWidth="1"/>
    <col min="20" max="20" width="12" style="3" bestFit="1" customWidth="1"/>
    <col min="21" max="21" width="13.140625" style="7" bestFit="1" customWidth="1"/>
    <col min="22" max="22" width="12.140625" bestFit="1" customWidth="1"/>
    <col min="23" max="23" width="11.5703125" bestFit="1" customWidth="1"/>
    <col min="24" max="24" width="15.42578125" bestFit="1" customWidth="1"/>
    <col min="25" max="25" width="12.5703125" bestFit="1" customWidth="1"/>
    <col min="26" max="27" width="8.7109375" bestFit="1" customWidth="1"/>
    <col min="28" max="28" width="9.7109375" bestFit="1" customWidth="1"/>
    <col min="29" max="29" width="9.7109375" style="57" bestFit="1" customWidth="1"/>
    <col min="30" max="30" width="9.7109375" style="7" bestFit="1" customWidth="1"/>
    <col min="31" max="38" width="9.7109375" style="57" bestFit="1" customWidth="1"/>
    <col min="39" max="39" width="9.7109375" style="3" bestFit="1" customWidth="1"/>
    <col min="40" max="43" width="9.7109375" bestFit="1" customWidth="1"/>
    <col min="44" max="50" width="8.7109375" bestFit="1" customWidth="1"/>
    <col min="51" max="63" width="9.7109375" bestFit="1" customWidth="1"/>
    <col min="64" max="64" width="9" bestFit="1" customWidth="1"/>
    <col min="65" max="65" width="8.7109375" bestFit="1" customWidth="1"/>
    <col min="66" max="66" width="9" bestFit="1" customWidth="1"/>
    <col min="67" max="68" width="8.7109375" bestFit="1" customWidth="1"/>
    <col min="69" max="69" width="9" bestFit="1" customWidth="1"/>
    <col min="70" max="75" width="9.7109375" bestFit="1" customWidth="1"/>
    <col min="76" max="76" width="10" bestFit="1" customWidth="1"/>
    <col min="77" max="87" width="9.7109375" bestFit="1" customWidth="1"/>
    <col min="88" max="88" width="8.7109375" bestFit="1" customWidth="1"/>
    <col min="89" max="89" width="9" bestFit="1" customWidth="1"/>
    <col min="90" max="91" width="8.7109375" bestFit="1" customWidth="1"/>
    <col min="92" max="92" width="9" bestFit="1" customWidth="1"/>
    <col min="93" max="95" width="8.7109375" bestFit="1" customWidth="1"/>
    <col min="96" max="111" width="9.7109375" bestFit="1" customWidth="1"/>
    <col min="112" max="119" width="8.7109375" bestFit="1" customWidth="1"/>
    <col min="120" max="139" width="9.7109375" bestFit="1" customWidth="1"/>
    <col min="140" max="143" width="8.7109375" bestFit="1" customWidth="1"/>
    <col min="144" max="144" width="9" bestFit="1" customWidth="1"/>
    <col min="145" max="145" width="8.7109375" bestFit="1" customWidth="1"/>
    <col min="146" max="147" width="9" bestFit="1" customWidth="1"/>
    <col min="148" max="154" width="9.7109375" bestFit="1" customWidth="1"/>
    <col min="155" max="155" width="10" bestFit="1" customWidth="1"/>
    <col min="156" max="164" width="9.7109375" bestFit="1" customWidth="1"/>
    <col min="165" max="167" width="8.7109375" bestFit="1" customWidth="1"/>
    <col min="168" max="169" width="9" bestFit="1" customWidth="1"/>
    <col min="170" max="172" width="8.7109375" bestFit="1" customWidth="1"/>
    <col min="173" max="188" width="9.7109375" bestFit="1" customWidth="1"/>
    <col min="189" max="191" width="8.7109375" bestFit="1" customWidth="1"/>
    <col min="192" max="193" width="9" bestFit="1" customWidth="1"/>
    <col min="194" max="194" width="8.7109375" bestFit="1" customWidth="1"/>
    <col min="195" max="196" width="9" bestFit="1" customWidth="1"/>
    <col min="197" max="212" width="9.7109375" bestFit="1" customWidth="1"/>
    <col min="213" max="217" width="8.7109375" bestFit="1" customWidth="1"/>
    <col min="218" max="218" width="9" bestFit="1" customWidth="1"/>
    <col min="219" max="219" width="10" bestFit="1" customWidth="1"/>
    <col min="220" max="220" width="9" bestFit="1" customWidth="1"/>
    <col min="221" max="232" width="9.7109375" bestFit="1" customWidth="1"/>
    <col min="233" max="233" width="10" bestFit="1" customWidth="1"/>
    <col min="234" max="249" width="9.7109375" bestFit="1" customWidth="1"/>
    <col min="250" max="269" width="10.7109375" bestFit="1" customWidth="1"/>
    <col min="270" max="278" width="9.7109375" bestFit="1" customWidth="1"/>
    <col min="279" max="298" width="10.7109375" bestFit="1" customWidth="1"/>
    <col min="299" max="307" width="9.7109375" bestFit="1" customWidth="1"/>
    <col min="308" max="326" width="10.7109375" bestFit="1" customWidth="1"/>
    <col min="327" max="327" width="9" bestFit="1" customWidth="1"/>
    <col min="328" max="328" width="10" bestFit="1" customWidth="1"/>
    <col min="329" max="332" width="8.7109375" bestFit="1" customWidth="1"/>
    <col min="333" max="344" width="9.7109375" bestFit="1" customWidth="1"/>
    <col min="345" max="345" width="8.7109375" bestFit="1" customWidth="1"/>
    <col min="346" max="346" width="9" bestFit="1" customWidth="1"/>
    <col min="347" max="349" width="8.7109375" bestFit="1" customWidth="1"/>
    <col min="350" max="361" width="9.7109375" bestFit="1" customWidth="1"/>
    <col min="362" max="362" width="10" bestFit="1" customWidth="1"/>
    <col min="363" max="363" width="8.7109375" bestFit="1" customWidth="1"/>
    <col min="364" max="365" width="9" bestFit="1" customWidth="1"/>
    <col min="366" max="366" width="8.7109375" bestFit="1" customWidth="1"/>
    <col min="367" max="367" width="9" bestFit="1" customWidth="1"/>
    <col min="368" max="368" width="8.7109375" bestFit="1" customWidth="1"/>
    <col min="369" max="375" width="9.7109375" bestFit="1" customWidth="1"/>
    <col min="376" max="376" width="10" bestFit="1" customWidth="1"/>
    <col min="377" max="387" width="9.7109375" bestFit="1" customWidth="1"/>
    <col min="388" max="388" width="8.7109375" bestFit="1" customWidth="1"/>
    <col min="389" max="390" width="9" bestFit="1" customWidth="1"/>
    <col min="391" max="393" width="8.7109375" bestFit="1" customWidth="1"/>
    <col min="394" max="407" width="9.7109375" bestFit="1" customWidth="1"/>
    <col min="408" max="408" width="10" bestFit="1" customWidth="1"/>
    <col min="409" max="412" width="9.7109375" bestFit="1" customWidth="1"/>
    <col min="413" max="415" width="8.7109375" bestFit="1" customWidth="1"/>
    <col min="416" max="416" width="9" bestFit="1" customWidth="1"/>
    <col min="417" max="417" width="8.7109375" bestFit="1" customWidth="1"/>
    <col min="418" max="418" width="9" bestFit="1" customWidth="1"/>
    <col min="419" max="419" width="8.7109375" bestFit="1" customWidth="1"/>
    <col min="420" max="423" width="9.7109375" bestFit="1" customWidth="1"/>
    <col min="424" max="424" width="10" bestFit="1" customWidth="1"/>
    <col min="425" max="439" width="9.7109375" bestFit="1" customWidth="1"/>
    <col min="440" max="441" width="8.7109375" bestFit="1" customWidth="1"/>
    <col min="442" max="442" width="9" bestFit="1" customWidth="1"/>
    <col min="443" max="443" width="8.7109375" bestFit="1" customWidth="1"/>
    <col min="444" max="444" width="9" bestFit="1" customWidth="1"/>
    <col min="445" max="445" width="8.7109375" bestFit="1" customWidth="1"/>
    <col min="446" max="461" width="9.7109375" bestFit="1" customWidth="1"/>
    <col min="462" max="462" width="9" bestFit="1" customWidth="1"/>
    <col min="463" max="463" width="8.7109375" bestFit="1" customWidth="1"/>
    <col min="464" max="464" width="9" bestFit="1" customWidth="1"/>
    <col min="465" max="465" width="8.7109375" bestFit="1" customWidth="1"/>
    <col min="466" max="466" width="9" bestFit="1" customWidth="1"/>
    <col min="467" max="467" width="8.7109375" bestFit="1" customWidth="1"/>
    <col min="468" max="468" width="9" bestFit="1" customWidth="1"/>
    <col min="469" max="485" width="9.7109375" bestFit="1" customWidth="1"/>
    <col min="486" max="487" width="9" bestFit="1" customWidth="1"/>
    <col min="488" max="488" width="8.7109375" bestFit="1" customWidth="1"/>
    <col min="489" max="489" width="9" bestFit="1" customWidth="1"/>
    <col min="490" max="491" width="8.7109375" bestFit="1" customWidth="1"/>
    <col min="492" max="492" width="9" bestFit="1" customWidth="1"/>
    <col min="493" max="507" width="9.7109375" bestFit="1" customWidth="1"/>
    <col min="508" max="510" width="9" bestFit="1" customWidth="1"/>
    <col min="511" max="511" width="8.7109375" bestFit="1" customWidth="1"/>
    <col min="512" max="513" width="9" bestFit="1" customWidth="1"/>
    <col min="514" max="514" width="8.7109375" bestFit="1" customWidth="1"/>
    <col min="515" max="521" width="9.7109375" bestFit="1" customWidth="1"/>
    <col min="522" max="522" width="10" bestFit="1" customWidth="1"/>
    <col min="523" max="539" width="9.7109375" bestFit="1" customWidth="1"/>
    <col min="540" max="558" width="10.7109375" bestFit="1" customWidth="1"/>
    <col min="559" max="564" width="9.7109375" bestFit="1" customWidth="1"/>
    <col min="565" max="565" width="10" bestFit="1" customWidth="1"/>
    <col min="566" max="566" width="9.7109375" bestFit="1" customWidth="1"/>
    <col min="567" max="586" width="10.7109375" bestFit="1" customWidth="1"/>
    <col min="587" max="594" width="9.7109375" bestFit="1" customWidth="1"/>
    <col min="595" max="616" width="10.7109375" bestFit="1" customWidth="1"/>
    <col min="617" max="621" width="8.7109375" bestFit="1" customWidth="1"/>
    <col min="622" max="622" width="9" bestFit="1" customWidth="1"/>
    <col min="623" max="623" width="8.7109375" bestFit="1" customWidth="1"/>
    <col min="624" max="637" width="9.7109375" bestFit="1" customWidth="1"/>
    <col min="638" max="638" width="8.7109375" bestFit="1" customWidth="1"/>
    <col min="639" max="639" width="9" bestFit="1" customWidth="1"/>
    <col min="640" max="641" width="8.7109375" bestFit="1" customWidth="1"/>
    <col min="642" max="642" width="9" bestFit="1" customWidth="1"/>
    <col min="643" max="644" width="8.7109375" bestFit="1" customWidth="1"/>
    <col min="645" max="645" width="9" bestFit="1" customWidth="1"/>
    <col min="646" max="646" width="8.7109375" bestFit="1" customWidth="1"/>
    <col min="647" max="661" width="9.7109375" bestFit="1" customWidth="1"/>
    <col min="662" max="663" width="9" bestFit="1" customWidth="1"/>
    <col min="664" max="669" width="8.7109375" bestFit="1" customWidth="1"/>
    <col min="670" max="689" width="9.7109375" bestFit="1" customWidth="1"/>
    <col min="690" max="693" width="8.7109375" bestFit="1" customWidth="1"/>
    <col min="694" max="694" width="9" bestFit="1" customWidth="1"/>
    <col min="695" max="695" width="8.7109375" bestFit="1" customWidth="1"/>
    <col min="696" max="698" width="9" bestFit="1" customWidth="1"/>
    <col min="699" max="715" width="9.7109375" bestFit="1" customWidth="1"/>
    <col min="716" max="716" width="8.7109375" bestFit="1" customWidth="1"/>
    <col min="717" max="718" width="9" bestFit="1" customWidth="1"/>
    <col min="719" max="720" width="8.7109375" bestFit="1" customWidth="1"/>
    <col min="721" max="723" width="9" bestFit="1" customWidth="1"/>
    <col min="724" max="735" width="9.7109375" bestFit="1" customWidth="1"/>
    <col min="736" max="736" width="10" bestFit="1" customWidth="1"/>
    <col min="737" max="744" width="9.7109375" bestFit="1" customWidth="1"/>
    <col min="745" max="746" width="8.7109375" bestFit="1" customWidth="1"/>
    <col min="747" max="747" width="9" bestFit="1" customWidth="1"/>
    <col min="748" max="748" width="8.7109375" bestFit="1" customWidth="1"/>
    <col min="749" max="749" width="9" bestFit="1" customWidth="1"/>
    <col min="750" max="750" width="8.7109375" bestFit="1" customWidth="1"/>
    <col min="751" max="751" width="9" bestFit="1" customWidth="1"/>
    <col min="752" max="771" width="9.7109375" bestFit="1" customWidth="1"/>
    <col min="772" max="772" width="9" bestFit="1" customWidth="1"/>
    <col min="773" max="774" width="8.7109375" bestFit="1" customWidth="1"/>
    <col min="775" max="777" width="9" bestFit="1" customWidth="1"/>
    <col min="778" max="778" width="8.7109375" bestFit="1" customWidth="1"/>
    <col min="779" max="796" width="9.7109375" bestFit="1" customWidth="1"/>
    <col min="797" max="797" width="9" bestFit="1" customWidth="1"/>
    <col min="798" max="803" width="8.7109375" bestFit="1" customWidth="1"/>
    <col min="804" max="804" width="9" bestFit="1" customWidth="1"/>
    <col min="805" max="805" width="8.7109375" bestFit="1" customWidth="1"/>
    <col min="806" max="806" width="9.7109375" bestFit="1" customWidth="1"/>
    <col min="807" max="807" width="10" bestFit="1" customWidth="1"/>
    <col min="808" max="824" width="9.7109375" bestFit="1" customWidth="1"/>
    <col min="825" max="830" width="9" bestFit="1" customWidth="1"/>
    <col min="831" max="831" width="10" bestFit="1" customWidth="1"/>
    <col min="832" max="832" width="8.7109375" bestFit="1" customWidth="1"/>
    <col min="833" max="847" width="9.7109375" bestFit="1" customWidth="1"/>
    <col min="848" max="849" width="10" bestFit="1" customWidth="1"/>
    <col min="850" max="853" width="9.7109375" bestFit="1" customWidth="1"/>
    <col min="854" max="854" width="10" bestFit="1" customWidth="1"/>
    <col min="855" max="860" width="9.7109375" bestFit="1" customWidth="1"/>
    <col min="861" max="879" width="10.7109375" bestFit="1" customWidth="1"/>
    <col min="880" max="882" width="9.7109375" bestFit="1" customWidth="1"/>
    <col min="883" max="883" width="10" bestFit="1" customWidth="1"/>
    <col min="884" max="887" width="9.7109375" bestFit="1" customWidth="1"/>
    <col min="888" max="908" width="10.7109375" bestFit="1" customWidth="1"/>
    <col min="909" max="916" width="9.7109375" bestFit="1" customWidth="1"/>
    <col min="917" max="936" width="10.7109375" bestFit="1" customWidth="1"/>
    <col min="937" max="939" width="9" bestFit="1" customWidth="1"/>
    <col min="940" max="943" width="8.7109375" bestFit="1" customWidth="1"/>
    <col min="944" max="959" width="9.7109375" bestFit="1" customWidth="1"/>
    <col min="960" max="962" width="8.7109375" bestFit="1" customWidth="1"/>
    <col min="963" max="963" width="9" bestFit="1" customWidth="1"/>
    <col min="964" max="965" width="8.7109375" bestFit="1" customWidth="1"/>
    <col min="966" max="969" width="9.7109375" bestFit="1" customWidth="1"/>
    <col min="970" max="970" width="10" bestFit="1" customWidth="1"/>
    <col min="971" max="979" width="9.7109375" bestFit="1" customWidth="1"/>
    <col min="980" max="981" width="9" bestFit="1" customWidth="1"/>
    <col min="982" max="987" width="8.7109375" bestFit="1" customWidth="1"/>
    <col min="988" max="998" width="9.7109375" bestFit="1" customWidth="1"/>
    <col min="999" max="999" width="10" bestFit="1" customWidth="1"/>
    <col min="1000" max="1006" width="9.7109375" bestFit="1" customWidth="1"/>
    <col min="1007" max="1007" width="10" bestFit="1" customWidth="1"/>
    <col min="1008" max="1008" width="9" bestFit="1" customWidth="1"/>
    <col min="1009" max="1012" width="8.7109375" bestFit="1" customWidth="1"/>
    <col min="1013" max="1013" width="10" bestFit="1" customWidth="1"/>
    <col min="1014" max="1015" width="8.7109375" bestFit="1" customWidth="1"/>
    <col min="1016" max="1034" width="9.7109375" bestFit="1" customWidth="1"/>
    <col min="1035" max="1036" width="8.7109375" bestFit="1" customWidth="1"/>
    <col min="1037" max="1038" width="9" bestFit="1" customWidth="1"/>
    <col min="1039" max="1039" width="8.7109375" bestFit="1" customWidth="1"/>
    <col min="1040" max="1040" width="10" bestFit="1" customWidth="1"/>
    <col min="1041" max="1043" width="9" bestFit="1" customWidth="1"/>
    <col min="1044" max="1061" width="9.7109375" bestFit="1" customWidth="1"/>
    <col min="1062" max="1062" width="9" bestFit="1" customWidth="1"/>
    <col min="1063" max="1063" width="8.7109375" bestFit="1" customWidth="1"/>
    <col min="1064" max="1064" width="9" bestFit="1" customWidth="1"/>
    <col min="1065" max="1067" width="8.7109375" bestFit="1" customWidth="1"/>
    <col min="1068" max="1068" width="9" bestFit="1" customWidth="1"/>
    <col min="1069" max="1069" width="8.7109375" bestFit="1" customWidth="1"/>
    <col min="1070" max="1076" width="9.7109375" bestFit="1" customWidth="1"/>
    <col min="1077" max="1077" width="10" bestFit="1" customWidth="1"/>
    <col min="1078" max="1085" width="9.7109375" bestFit="1" customWidth="1"/>
    <col min="1086" max="1086" width="10" bestFit="1" customWidth="1"/>
    <col min="1087" max="1087" width="9.7109375" bestFit="1" customWidth="1"/>
    <col min="1088" max="1089" width="8.7109375" bestFit="1" customWidth="1"/>
    <col min="1090" max="1090" width="9" bestFit="1" customWidth="1"/>
    <col min="1091" max="1093" width="8.7109375" bestFit="1" customWidth="1"/>
    <col min="1094" max="1095" width="9" bestFit="1" customWidth="1"/>
    <col min="1096" max="1116" width="9.7109375" bestFit="1" customWidth="1"/>
    <col min="1117" max="1120" width="8.7109375" bestFit="1" customWidth="1"/>
    <col min="1121" max="1122" width="9" bestFit="1" customWidth="1"/>
    <col min="1123" max="1143" width="9.7109375" bestFit="1" customWidth="1"/>
    <col min="1144" max="1144" width="8.7109375" bestFit="1" customWidth="1"/>
    <col min="1145" max="1147" width="9" bestFit="1" customWidth="1"/>
    <col min="1148" max="1148" width="8.7109375" bestFit="1" customWidth="1"/>
    <col min="1149" max="1151" width="9" bestFit="1" customWidth="1"/>
    <col min="1152" max="1180" width="9.7109375" bestFit="1" customWidth="1"/>
    <col min="1181" max="1199" width="10.7109375" bestFit="1" customWidth="1"/>
    <col min="1200" max="1202" width="9.7109375" bestFit="1" customWidth="1"/>
    <col min="1203" max="1203" width="10" bestFit="1" customWidth="1"/>
    <col min="1204" max="1208" width="9.7109375" bestFit="1" customWidth="1"/>
    <col min="1209" max="1215" width="10.7109375" bestFit="1" customWidth="1"/>
    <col min="1216" max="1216" width="11" bestFit="1" customWidth="1"/>
    <col min="1217" max="1229" width="10.7109375" bestFit="1" customWidth="1"/>
    <col min="1230" max="1238" width="9.7109375" bestFit="1" customWidth="1"/>
    <col min="1239" max="1258" width="10.7109375" bestFit="1" customWidth="1"/>
    <col min="1259" max="1259" width="11.28515625" bestFit="1" customWidth="1"/>
    <col min="1260" max="2494" width="16.28515625" bestFit="1" customWidth="1"/>
    <col min="2495" max="2495" width="18.7109375" bestFit="1" customWidth="1"/>
    <col min="2496" max="2496" width="17.28515625" bestFit="1" customWidth="1"/>
    <col min="2497" max="2500" width="6" bestFit="1" customWidth="1"/>
    <col min="2501" max="2501" width="7" bestFit="1" customWidth="1"/>
    <col min="2502" max="2503" width="6" bestFit="1" customWidth="1"/>
    <col min="2504" max="2505" width="7" bestFit="1" customWidth="1"/>
    <col min="2506" max="2506" width="6" bestFit="1" customWidth="1"/>
    <col min="2507" max="2509" width="7" bestFit="1" customWidth="1"/>
    <col min="2510" max="2511" width="6" bestFit="1" customWidth="1"/>
    <col min="2512" max="2512" width="7" bestFit="1" customWidth="1"/>
    <col min="2513" max="2513" width="6" bestFit="1" customWidth="1"/>
    <col min="2514" max="2514" width="5" bestFit="1" customWidth="1"/>
    <col min="2515" max="2515" width="6" bestFit="1" customWidth="1"/>
    <col min="2516" max="2516" width="7" bestFit="1" customWidth="1"/>
    <col min="2517" max="2518" width="6" bestFit="1" customWidth="1"/>
    <col min="2519" max="2519" width="7" bestFit="1" customWidth="1"/>
    <col min="2520" max="2520" width="6" bestFit="1" customWidth="1"/>
    <col min="2521" max="2521" width="7" bestFit="1" customWidth="1"/>
    <col min="2522" max="2524" width="6" bestFit="1" customWidth="1"/>
    <col min="2525" max="2525" width="7" bestFit="1" customWidth="1"/>
    <col min="2526" max="2526" width="6" bestFit="1" customWidth="1"/>
    <col min="2527" max="2527" width="7" bestFit="1" customWidth="1"/>
    <col min="2528" max="2528" width="3" bestFit="1" customWidth="1"/>
    <col min="2529" max="2531" width="6" bestFit="1" customWidth="1"/>
    <col min="2532" max="2532" width="5" bestFit="1" customWidth="1"/>
    <col min="2533" max="2533" width="6" bestFit="1" customWidth="1"/>
    <col min="2534" max="2534" width="7" bestFit="1" customWidth="1"/>
    <col min="2535" max="2535" width="6" bestFit="1" customWidth="1"/>
    <col min="2536" max="2536" width="5" bestFit="1" customWidth="1"/>
    <col min="2537" max="2537" width="6" bestFit="1" customWidth="1"/>
    <col min="2538" max="2541" width="7" bestFit="1" customWidth="1"/>
    <col min="2542" max="2542" width="6" bestFit="1" customWidth="1"/>
    <col min="2543" max="2545" width="7" bestFit="1" customWidth="1"/>
    <col min="2546" max="2546" width="6" bestFit="1" customWidth="1"/>
    <col min="2547" max="2547" width="7" bestFit="1" customWidth="1"/>
    <col min="2548" max="2548" width="6" bestFit="1" customWidth="1"/>
    <col min="2549" max="2549" width="7" bestFit="1" customWidth="1"/>
    <col min="2550" max="2550" width="5" bestFit="1" customWidth="1"/>
    <col min="2551" max="2551" width="6" bestFit="1" customWidth="1"/>
    <col min="2552" max="2552" width="7" bestFit="1" customWidth="1"/>
    <col min="2553" max="2554" width="6" bestFit="1" customWidth="1"/>
    <col min="2555" max="2555" width="7" bestFit="1" customWidth="1"/>
    <col min="2556" max="2556" width="6" bestFit="1" customWidth="1"/>
    <col min="2557" max="2558" width="7" bestFit="1" customWidth="1"/>
    <col min="2559" max="2559" width="5" bestFit="1" customWidth="1"/>
    <col min="2560" max="2561" width="7" bestFit="1" customWidth="1"/>
    <col min="2562" max="2564" width="6" bestFit="1" customWidth="1"/>
    <col min="2565" max="2565" width="5" bestFit="1" customWidth="1"/>
    <col min="2566" max="2566" width="7" bestFit="1" customWidth="1"/>
    <col min="2567" max="2572" width="6" bestFit="1" customWidth="1"/>
    <col min="2573" max="2573" width="7" bestFit="1" customWidth="1"/>
    <col min="2574" max="2574" width="6" bestFit="1" customWidth="1"/>
    <col min="2575" max="2575" width="7" bestFit="1" customWidth="1"/>
    <col min="2576" max="2576" width="5" bestFit="1" customWidth="1"/>
    <col min="2577" max="2577" width="7" bestFit="1" customWidth="1"/>
    <col min="2578" max="2578" width="6" bestFit="1" customWidth="1"/>
    <col min="2579" max="2580" width="7" bestFit="1" customWidth="1"/>
    <col min="2581" max="2582" width="6" bestFit="1" customWidth="1"/>
    <col min="2583" max="2583" width="7" bestFit="1" customWidth="1"/>
    <col min="2584" max="2584" width="6" bestFit="1" customWidth="1"/>
    <col min="2585" max="2585" width="7" bestFit="1" customWidth="1"/>
    <col min="2586" max="2587" width="6" bestFit="1" customWidth="1"/>
    <col min="2588" max="2588" width="7" bestFit="1" customWidth="1"/>
    <col min="2589" max="2589" width="5" bestFit="1" customWidth="1"/>
    <col min="2590" max="2590" width="6" bestFit="1" customWidth="1"/>
    <col min="2591" max="2592" width="7" bestFit="1" customWidth="1"/>
    <col min="2593" max="2594" width="6" bestFit="1" customWidth="1"/>
    <col min="2595" max="2595" width="7" bestFit="1" customWidth="1"/>
    <col min="2596" max="2596" width="6" bestFit="1" customWidth="1"/>
    <col min="2597" max="2598" width="7" bestFit="1" customWidth="1"/>
    <col min="2599" max="2602" width="6" bestFit="1" customWidth="1"/>
    <col min="2603" max="2603" width="5" bestFit="1" customWidth="1"/>
    <col min="2604" max="2604" width="7" bestFit="1" customWidth="1"/>
    <col min="2605" max="2605" width="5" bestFit="1" customWidth="1"/>
    <col min="2606" max="2606" width="7" bestFit="1" customWidth="1"/>
    <col min="2607" max="2607" width="6" bestFit="1" customWidth="1"/>
    <col min="2608" max="2608" width="7" bestFit="1" customWidth="1"/>
    <col min="2609" max="2610" width="6" bestFit="1" customWidth="1"/>
    <col min="2611" max="2613" width="7" bestFit="1" customWidth="1"/>
    <col min="2614" max="2614" width="5" bestFit="1" customWidth="1"/>
    <col min="2615" max="2615" width="7" bestFit="1" customWidth="1"/>
    <col min="2616" max="2619" width="6" bestFit="1" customWidth="1"/>
    <col min="2620" max="2620" width="7" bestFit="1" customWidth="1"/>
    <col min="2621" max="2621" width="6" bestFit="1" customWidth="1"/>
    <col min="2622" max="2622" width="7" bestFit="1" customWidth="1"/>
    <col min="2623" max="2623" width="6" bestFit="1" customWidth="1"/>
    <col min="2624" max="2624" width="5" bestFit="1" customWidth="1"/>
    <col min="2625" max="2625" width="6" bestFit="1" customWidth="1"/>
    <col min="2626" max="2627" width="7" bestFit="1" customWidth="1"/>
    <col min="2628" max="2634" width="6" bestFit="1" customWidth="1"/>
    <col min="2635" max="2636" width="7" bestFit="1" customWidth="1"/>
    <col min="2637" max="2637" width="6" bestFit="1" customWidth="1"/>
    <col min="2638" max="2639" width="7" bestFit="1" customWidth="1"/>
    <col min="2640" max="2640" width="5" bestFit="1" customWidth="1"/>
    <col min="2641" max="2643" width="6" bestFit="1" customWidth="1"/>
    <col min="2644" max="2645" width="7" bestFit="1" customWidth="1"/>
    <col min="2646" max="2647" width="6" bestFit="1" customWidth="1"/>
    <col min="2648" max="2648" width="7" bestFit="1" customWidth="1"/>
    <col min="2649" max="2649" width="3" bestFit="1" customWidth="1"/>
    <col min="2650" max="2650" width="6" bestFit="1" customWidth="1"/>
    <col min="2651" max="2652" width="7" bestFit="1" customWidth="1"/>
    <col min="2653" max="2653" width="6" bestFit="1" customWidth="1"/>
    <col min="2654" max="2656" width="7" bestFit="1" customWidth="1"/>
    <col min="2657" max="2657" width="6" bestFit="1" customWidth="1"/>
    <col min="2658" max="2658" width="5" bestFit="1" customWidth="1"/>
    <col min="2659" max="2659" width="7" bestFit="1" customWidth="1"/>
    <col min="2660" max="2663" width="6" bestFit="1" customWidth="1"/>
    <col min="2664" max="2664" width="5" bestFit="1" customWidth="1"/>
    <col min="2665" max="2667" width="6" bestFit="1" customWidth="1"/>
    <col min="2668" max="2668" width="5" bestFit="1" customWidth="1"/>
    <col min="2669" max="2671" width="6" bestFit="1" customWidth="1"/>
    <col min="2672" max="2672" width="7" bestFit="1" customWidth="1"/>
    <col min="2673" max="2673" width="8" bestFit="1" customWidth="1"/>
    <col min="2674" max="2674" width="6" bestFit="1" customWidth="1"/>
    <col min="2675" max="2675" width="7" bestFit="1" customWidth="1"/>
    <col min="2676" max="2676" width="6" bestFit="1" customWidth="1"/>
    <col min="2677" max="2679" width="7" bestFit="1" customWidth="1"/>
    <col min="2680" max="2680" width="6" bestFit="1" customWidth="1"/>
    <col min="2681" max="2681" width="7" bestFit="1" customWidth="1"/>
    <col min="2682" max="2683" width="6" bestFit="1" customWidth="1"/>
    <col min="2684" max="2684" width="7" bestFit="1" customWidth="1"/>
    <col min="2685" max="2685" width="5" bestFit="1" customWidth="1"/>
    <col min="2686" max="2687" width="6" bestFit="1" customWidth="1"/>
    <col min="2688" max="2688" width="7" bestFit="1" customWidth="1"/>
    <col min="2689" max="2689" width="6" bestFit="1" customWidth="1"/>
    <col min="2690" max="2690" width="7" bestFit="1" customWidth="1"/>
    <col min="2691" max="2694" width="6" bestFit="1" customWidth="1"/>
    <col min="2695" max="2695" width="7" bestFit="1" customWidth="1"/>
    <col min="2696" max="2697" width="6" bestFit="1" customWidth="1"/>
    <col min="2698" max="2699" width="7" bestFit="1" customWidth="1"/>
    <col min="2700" max="2700" width="6" bestFit="1" customWidth="1"/>
    <col min="2701" max="2701" width="5" bestFit="1" customWidth="1"/>
    <col min="2702" max="2703" width="7" bestFit="1" customWidth="1"/>
    <col min="2704" max="2704" width="6" bestFit="1" customWidth="1"/>
    <col min="2705" max="2705" width="5" bestFit="1" customWidth="1"/>
    <col min="2706" max="2706" width="6" bestFit="1" customWidth="1"/>
    <col min="2707" max="2709" width="7" bestFit="1" customWidth="1"/>
    <col min="2710" max="2710" width="5" bestFit="1" customWidth="1"/>
    <col min="2711" max="2713" width="6" bestFit="1" customWidth="1"/>
    <col min="2714" max="2714" width="7" bestFit="1" customWidth="1"/>
    <col min="2715" max="2717" width="6" bestFit="1" customWidth="1"/>
    <col min="2718" max="2720" width="7" bestFit="1" customWidth="1"/>
    <col min="2721" max="2722" width="6" bestFit="1" customWidth="1"/>
    <col min="2723" max="2723" width="7" bestFit="1" customWidth="1"/>
    <col min="2724" max="2729" width="6" bestFit="1" customWidth="1"/>
    <col min="2730" max="2730" width="3" bestFit="1" customWidth="1"/>
    <col min="2731" max="2731" width="6" bestFit="1" customWidth="1"/>
    <col min="2732" max="2732" width="7" bestFit="1" customWidth="1"/>
    <col min="2733" max="2733" width="6" bestFit="1" customWidth="1"/>
    <col min="2734" max="2734" width="7" bestFit="1" customWidth="1"/>
    <col min="2735" max="2735" width="6" bestFit="1" customWidth="1"/>
    <col min="2736" max="2737" width="7" bestFit="1" customWidth="1"/>
    <col min="2738" max="2738" width="5" bestFit="1" customWidth="1"/>
    <col min="2739" max="2739" width="7" bestFit="1" customWidth="1"/>
    <col min="2740" max="2742" width="6" bestFit="1" customWidth="1"/>
    <col min="2743" max="2744" width="7" bestFit="1" customWidth="1"/>
    <col min="2745" max="2746" width="6" bestFit="1" customWidth="1"/>
    <col min="2747" max="2747" width="7" bestFit="1" customWidth="1"/>
    <col min="2748" max="2748" width="6" bestFit="1" customWidth="1"/>
    <col min="2749" max="2750" width="7" bestFit="1" customWidth="1"/>
    <col min="2751" max="2751" width="3" bestFit="1" customWidth="1"/>
    <col min="2752" max="2753" width="7" bestFit="1" customWidth="1"/>
    <col min="2754" max="2756" width="6" bestFit="1" customWidth="1"/>
    <col min="2757" max="2757" width="7" bestFit="1" customWidth="1"/>
    <col min="2758" max="2758" width="5" bestFit="1" customWidth="1"/>
    <col min="2759" max="2759" width="6" bestFit="1" customWidth="1"/>
    <col min="2760" max="2761" width="7" bestFit="1" customWidth="1"/>
    <col min="2762" max="2762" width="6" bestFit="1" customWidth="1"/>
    <col min="2763" max="2763" width="7" bestFit="1" customWidth="1"/>
    <col min="2764" max="2765" width="5" bestFit="1" customWidth="1"/>
    <col min="2766" max="2766" width="6" bestFit="1" customWidth="1"/>
    <col min="2767" max="2769" width="7" bestFit="1" customWidth="1"/>
    <col min="2770" max="2770" width="5" bestFit="1" customWidth="1"/>
    <col min="2771" max="2772" width="6" bestFit="1" customWidth="1"/>
    <col min="2773" max="2773" width="7" bestFit="1" customWidth="1"/>
    <col min="2774" max="2774" width="6" bestFit="1" customWidth="1"/>
    <col min="2775" max="2777" width="7" bestFit="1" customWidth="1"/>
    <col min="2778" max="2778" width="6" bestFit="1" customWidth="1"/>
    <col min="2779" max="2779" width="7" bestFit="1" customWidth="1"/>
    <col min="2780" max="2780" width="6" bestFit="1" customWidth="1"/>
    <col min="2781" max="2781" width="7" bestFit="1" customWidth="1"/>
    <col min="2782" max="2782" width="6" bestFit="1" customWidth="1"/>
    <col min="2783" max="2783" width="3" bestFit="1" customWidth="1"/>
    <col min="2784" max="2784" width="7" bestFit="1" customWidth="1"/>
    <col min="2785" max="2785" width="6" bestFit="1" customWidth="1"/>
    <col min="2786" max="2787" width="7" bestFit="1" customWidth="1"/>
    <col min="2788" max="2789" width="6" bestFit="1" customWidth="1"/>
    <col min="2790" max="2790" width="7" bestFit="1" customWidth="1"/>
    <col min="2791" max="2793" width="6" bestFit="1" customWidth="1"/>
    <col min="2794" max="2794" width="3" bestFit="1" customWidth="1"/>
    <col min="2795" max="2799" width="6" bestFit="1" customWidth="1"/>
    <col min="2800" max="2800" width="7" bestFit="1" customWidth="1"/>
    <col min="2801" max="2801" width="6" bestFit="1" customWidth="1"/>
    <col min="2802" max="2802" width="5" bestFit="1" customWidth="1"/>
    <col min="2803" max="2803" width="7" bestFit="1" customWidth="1"/>
    <col min="2804" max="2809" width="6" bestFit="1" customWidth="1"/>
    <col min="2810" max="2810" width="7" bestFit="1" customWidth="1"/>
    <col min="2811" max="2811" width="5" bestFit="1" customWidth="1"/>
    <col min="2812" max="2812" width="6" bestFit="1" customWidth="1"/>
    <col min="2813" max="2813" width="7" bestFit="1" customWidth="1"/>
    <col min="2814" max="2814" width="6" bestFit="1" customWidth="1"/>
    <col min="2815" max="2819" width="7" bestFit="1" customWidth="1"/>
    <col min="2820" max="2820" width="6" bestFit="1" customWidth="1"/>
    <col min="2821" max="2821" width="7" bestFit="1" customWidth="1"/>
    <col min="2822" max="2826" width="6" bestFit="1" customWidth="1"/>
    <col min="2827" max="2827" width="5" bestFit="1" customWidth="1"/>
    <col min="2828" max="2828" width="6" bestFit="1" customWidth="1"/>
    <col min="2829" max="2829" width="7" bestFit="1" customWidth="1"/>
    <col min="2830" max="2831" width="6" bestFit="1" customWidth="1"/>
    <col min="2832" max="2832" width="7" bestFit="1" customWidth="1"/>
    <col min="2833" max="2833" width="6" bestFit="1" customWidth="1"/>
    <col min="2834" max="2836" width="7" bestFit="1" customWidth="1"/>
    <col min="2837" max="2837" width="6" bestFit="1" customWidth="1"/>
    <col min="2838" max="2838" width="5" bestFit="1" customWidth="1"/>
    <col min="2839" max="2839" width="6" bestFit="1" customWidth="1"/>
    <col min="2840" max="2840" width="7" bestFit="1" customWidth="1"/>
    <col min="2841" max="2841" width="5" bestFit="1" customWidth="1"/>
    <col min="2842" max="2842" width="8" bestFit="1" customWidth="1"/>
    <col min="2843" max="2843" width="7" bestFit="1" customWidth="1"/>
    <col min="2844" max="2844" width="5" bestFit="1" customWidth="1"/>
    <col min="2845" max="2847" width="6" bestFit="1" customWidth="1"/>
    <col min="2848" max="2848" width="7" bestFit="1" customWidth="1"/>
    <col min="2849" max="2849" width="5" bestFit="1" customWidth="1"/>
    <col min="2850" max="2852" width="6" bestFit="1" customWidth="1"/>
    <col min="2853" max="2853" width="7" bestFit="1" customWidth="1"/>
    <col min="2854" max="2855" width="6" bestFit="1" customWidth="1"/>
    <col min="2856" max="2856" width="7" bestFit="1" customWidth="1"/>
    <col min="2857" max="2857" width="5" bestFit="1" customWidth="1"/>
    <col min="2858" max="2860" width="6" bestFit="1" customWidth="1"/>
    <col min="2861" max="2862" width="7" bestFit="1" customWidth="1"/>
    <col min="2863" max="2863" width="6" bestFit="1" customWidth="1"/>
    <col min="2864" max="2864" width="7" bestFit="1" customWidth="1"/>
    <col min="2865" max="2865" width="6" bestFit="1" customWidth="1"/>
    <col min="2866" max="2866" width="7" bestFit="1" customWidth="1"/>
    <col min="2867" max="2867" width="6" bestFit="1" customWidth="1"/>
    <col min="2868" max="2868" width="5" bestFit="1" customWidth="1"/>
    <col min="2869" max="2873" width="6" bestFit="1" customWidth="1"/>
    <col min="2874" max="2874" width="7" bestFit="1" customWidth="1"/>
    <col min="2875" max="2875" width="6" bestFit="1" customWidth="1"/>
    <col min="2876" max="2876" width="7" bestFit="1" customWidth="1"/>
    <col min="2877" max="2877" width="5" bestFit="1" customWidth="1"/>
    <col min="2878" max="2878" width="6" bestFit="1" customWidth="1"/>
    <col min="2879" max="2879" width="5" bestFit="1" customWidth="1"/>
    <col min="2880" max="2881" width="7" bestFit="1" customWidth="1"/>
    <col min="2882" max="2882" width="6" bestFit="1" customWidth="1"/>
    <col min="2883" max="2886" width="7" bestFit="1" customWidth="1"/>
    <col min="2887" max="2891" width="6" bestFit="1" customWidth="1"/>
    <col min="2892" max="2893" width="7" bestFit="1" customWidth="1"/>
    <col min="2894" max="2894" width="6" bestFit="1" customWidth="1"/>
    <col min="2895" max="2895" width="5" bestFit="1" customWidth="1"/>
    <col min="2896" max="2896" width="7" bestFit="1" customWidth="1"/>
    <col min="2897" max="2898" width="6" bestFit="1" customWidth="1"/>
    <col min="2899" max="2900" width="7" bestFit="1" customWidth="1"/>
    <col min="2901" max="2901" width="5" bestFit="1" customWidth="1"/>
    <col min="2902" max="2902" width="7" bestFit="1" customWidth="1"/>
    <col min="2903" max="2903" width="6" bestFit="1" customWidth="1"/>
    <col min="2904" max="2905" width="7" bestFit="1" customWidth="1"/>
    <col min="2906" max="2909" width="6" bestFit="1" customWidth="1"/>
    <col min="2910" max="2910" width="5" bestFit="1" customWidth="1"/>
    <col min="2911" max="2915" width="6" bestFit="1" customWidth="1"/>
    <col min="2916" max="2916" width="5" bestFit="1" customWidth="1"/>
    <col min="2917" max="2917" width="6" bestFit="1" customWidth="1"/>
    <col min="2918" max="2918" width="7" bestFit="1" customWidth="1"/>
    <col min="2919" max="2919" width="6" bestFit="1" customWidth="1"/>
    <col min="2920" max="2923" width="7" bestFit="1" customWidth="1"/>
    <col min="2924" max="2924" width="6" bestFit="1" customWidth="1"/>
    <col min="2925" max="2926" width="7" bestFit="1" customWidth="1"/>
    <col min="2927" max="2927" width="6" bestFit="1" customWidth="1"/>
    <col min="2928" max="2928" width="7" bestFit="1" customWidth="1"/>
    <col min="2929" max="2933" width="6" bestFit="1" customWidth="1"/>
    <col min="2934" max="2934" width="7" bestFit="1" customWidth="1"/>
    <col min="2935" max="2935" width="6" bestFit="1" customWidth="1"/>
    <col min="2936" max="2936" width="5" bestFit="1" customWidth="1"/>
    <col min="2937" max="2939" width="7" bestFit="1" customWidth="1"/>
    <col min="2940" max="2940" width="5" bestFit="1" customWidth="1"/>
    <col min="2941" max="2942" width="6" bestFit="1" customWidth="1"/>
    <col min="2943" max="2943" width="5" bestFit="1" customWidth="1"/>
    <col min="2944" max="2945" width="6" bestFit="1" customWidth="1"/>
    <col min="2946" max="2946" width="7" bestFit="1" customWidth="1"/>
    <col min="2947" max="2947" width="5" bestFit="1" customWidth="1"/>
    <col min="2948" max="2948" width="6" bestFit="1" customWidth="1"/>
    <col min="2949" max="2952" width="7" bestFit="1" customWidth="1"/>
    <col min="2953" max="2956" width="6" bestFit="1" customWidth="1"/>
    <col min="2957" max="2957" width="7" bestFit="1" customWidth="1"/>
    <col min="2958" max="2960" width="6" bestFit="1" customWidth="1"/>
    <col min="2961" max="2961" width="5" bestFit="1" customWidth="1"/>
    <col min="2962" max="2962" width="7" bestFit="1" customWidth="1"/>
    <col min="2963" max="2963" width="6" bestFit="1" customWidth="1"/>
    <col min="2964" max="2964" width="5" bestFit="1" customWidth="1"/>
    <col min="2965" max="2965" width="6" bestFit="1" customWidth="1"/>
    <col min="2966" max="2966" width="5" bestFit="1" customWidth="1"/>
    <col min="2967" max="2971" width="6" bestFit="1" customWidth="1"/>
    <col min="2972" max="2972" width="7" bestFit="1" customWidth="1"/>
    <col min="2973" max="2973" width="6" bestFit="1" customWidth="1"/>
    <col min="2974" max="2974" width="5" bestFit="1" customWidth="1"/>
    <col min="2975" max="2977" width="7" bestFit="1" customWidth="1"/>
    <col min="2978" max="2978" width="5" bestFit="1" customWidth="1"/>
    <col min="2979" max="2979" width="7" bestFit="1" customWidth="1"/>
    <col min="2980" max="2981" width="6" bestFit="1" customWidth="1"/>
    <col min="2982" max="2982" width="8" bestFit="1" customWidth="1"/>
    <col min="2983" max="2984" width="6" bestFit="1" customWidth="1"/>
    <col min="2985" max="2990" width="7" bestFit="1" customWidth="1"/>
    <col min="2991" max="2991" width="6" bestFit="1" customWidth="1"/>
    <col min="2992" max="2992" width="7" bestFit="1" customWidth="1"/>
    <col min="2993" max="2993" width="5" bestFit="1" customWidth="1"/>
    <col min="2994" max="2996" width="6" bestFit="1" customWidth="1"/>
    <col min="2997" max="2997" width="7" bestFit="1" customWidth="1"/>
    <col min="2998" max="2998" width="6" bestFit="1" customWidth="1"/>
    <col min="2999" max="2999" width="7" bestFit="1" customWidth="1"/>
    <col min="3000" max="3000" width="3" bestFit="1" customWidth="1"/>
    <col min="3001" max="3005" width="6" bestFit="1" customWidth="1"/>
    <col min="3006" max="3006" width="5" bestFit="1" customWidth="1"/>
    <col min="3007" max="3007" width="7" bestFit="1" customWidth="1"/>
    <col min="3008" max="3008" width="6" bestFit="1" customWidth="1"/>
    <col min="3009" max="3009" width="7" bestFit="1" customWidth="1"/>
    <col min="3010" max="3011" width="6" bestFit="1" customWidth="1"/>
    <col min="3012" max="3015" width="7" bestFit="1" customWidth="1"/>
    <col min="3016" max="3016" width="5" bestFit="1" customWidth="1"/>
    <col min="3017" max="3017" width="7" bestFit="1" customWidth="1"/>
    <col min="3018" max="3018" width="6" bestFit="1" customWidth="1"/>
    <col min="3019" max="3020" width="7" bestFit="1" customWidth="1"/>
    <col min="3021" max="3021" width="6" bestFit="1" customWidth="1"/>
    <col min="3022" max="3022" width="5" bestFit="1" customWidth="1"/>
    <col min="3023" max="3027" width="6" bestFit="1" customWidth="1"/>
    <col min="3028" max="3028" width="7" bestFit="1" customWidth="1"/>
    <col min="3029" max="3033" width="6" bestFit="1" customWidth="1"/>
    <col min="3034" max="3035" width="7" bestFit="1" customWidth="1"/>
    <col min="3036" max="3037" width="6" bestFit="1" customWidth="1"/>
    <col min="3038" max="3039" width="7" bestFit="1" customWidth="1"/>
    <col min="3040" max="3040" width="6" bestFit="1" customWidth="1"/>
    <col min="3041" max="3041" width="7" bestFit="1" customWidth="1"/>
    <col min="3042" max="3043" width="6" bestFit="1" customWidth="1"/>
    <col min="3044" max="3044" width="7" bestFit="1" customWidth="1"/>
    <col min="3045" max="3045" width="6" bestFit="1" customWidth="1"/>
    <col min="3046" max="3046" width="7" bestFit="1" customWidth="1"/>
    <col min="3047" max="3047" width="5" bestFit="1" customWidth="1"/>
    <col min="3048" max="3048" width="7" bestFit="1" customWidth="1"/>
    <col min="3049" max="3049" width="5" bestFit="1" customWidth="1"/>
    <col min="3050" max="3054" width="6" bestFit="1" customWidth="1"/>
    <col min="3055" max="3055" width="7" bestFit="1" customWidth="1"/>
    <col min="3056" max="3056" width="5" bestFit="1" customWidth="1"/>
    <col min="3057" max="3057" width="7" bestFit="1" customWidth="1"/>
    <col min="3058" max="3058" width="5" bestFit="1" customWidth="1"/>
    <col min="3059" max="3061" width="7" bestFit="1" customWidth="1"/>
    <col min="3062" max="3062" width="6" bestFit="1" customWidth="1"/>
    <col min="3063" max="3063" width="7" bestFit="1" customWidth="1"/>
    <col min="3064" max="3068" width="6" bestFit="1" customWidth="1"/>
    <col min="3069" max="3070" width="7" bestFit="1" customWidth="1"/>
    <col min="3071" max="3071" width="6" bestFit="1" customWidth="1"/>
    <col min="3072" max="3075" width="7" bestFit="1" customWidth="1"/>
    <col min="3076" max="3076" width="6" bestFit="1" customWidth="1"/>
    <col min="3077" max="3077" width="7" bestFit="1" customWidth="1"/>
    <col min="3078" max="3079" width="6" bestFit="1" customWidth="1"/>
    <col min="3080" max="3080" width="7" bestFit="1" customWidth="1"/>
    <col min="3081" max="3083" width="6" bestFit="1" customWidth="1"/>
    <col min="3084" max="3085" width="7" bestFit="1" customWidth="1"/>
    <col min="3086" max="3086" width="5" bestFit="1" customWidth="1"/>
    <col min="3087" max="3087" width="7" bestFit="1" customWidth="1"/>
    <col min="3088" max="3088" width="6" bestFit="1" customWidth="1"/>
    <col min="3089" max="3090" width="7" bestFit="1" customWidth="1"/>
    <col min="3091" max="3093" width="6" bestFit="1" customWidth="1"/>
    <col min="3094" max="3094" width="7" bestFit="1" customWidth="1"/>
    <col min="3095" max="3095" width="6" bestFit="1" customWidth="1"/>
    <col min="3096" max="3097" width="7" bestFit="1" customWidth="1"/>
    <col min="3098" max="3099" width="6" bestFit="1" customWidth="1"/>
    <col min="3100" max="3103" width="7" bestFit="1" customWidth="1"/>
    <col min="3104" max="3104" width="6" bestFit="1" customWidth="1"/>
    <col min="3105" max="3105" width="7" bestFit="1" customWidth="1"/>
    <col min="3106" max="3106" width="5" bestFit="1" customWidth="1"/>
    <col min="3107" max="3107" width="6" bestFit="1" customWidth="1"/>
    <col min="3108" max="3108" width="5" bestFit="1" customWidth="1"/>
    <col min="3109" max="3109" width="7" bestFit="1" customWidth="1"/>
    <col min="3110" max="3110" width="6" bestFit="1" customWidth="1"/>
    <col min="3111" max="3111" width="7" bestFit="1" customWidth="1"/>
    <col min="3112" max="3112" width="6" bestFit="1" customWidth="1"/>
    <col min="3113" max="3115" width="7" bestFit="1" customWidth="1"/>
    <col min="3116" max="3116" width="5" bestFit="1" customWidth="1"/>
    <col min="3117" max="3117" width="6" bestFit="1" customWidth="1"/>
    <col min="3118" max="3119" width="7" bestFit="1" customWidth="1"/>
    <col min="3120" max="3120" width="6" bestFit="1" customWidth="1"/>
    <col min="3121" max="3121" width="5" bestFit="1" customWidth="1"/>
    <col min="3122" max="3122" width="7" bestFit="1" customWidth="1"/>
    <col min="3123" max="3126" width="6" bestFit="1" customWidth="1"/>
    <col min="3127" max="3127" width="4" bestFit="1" customWidth="1"/>
    <col min="3128" max="3129" width="7" bestFit="1" customWidth="1"/>
    <col min="3130" max="3131" width="8" bestFit="1" customWidth="1"/>
    <col min="3132" max="3132" width="6" bestFit="1" customWidth="1"/>
    <col min="3133" max="3135" width="7" bestFit="1" customWidth="1"/>
    <col min="3136" max="3136" width="6" bestFit="1" customWidth="1"/>
    <col min="3137" max="3137" width="7" bestFit="1" customWidth="1"/>
    <col min="3138" max="3138" width="6" bestFit="1" customWidth="1"/>
    <col min="3139" max="3142" width="7" bestFit="1" customWidth="1"/>
    <col min="3143" max="3145" width="8" bestFit="1" customWidth="1"/>
    <col min="3146" max="3147" width="7" bestFit="1" customWidth="1"/>
    <col min="3148" max="3148" width="6" bestFit="1" customWidth="1"/>
    <col min="3149" max="3149" width="8" bestFit="1" customWidth="1"/>
    <col min="3150" max="3150" width="7" bestFit="1" customWidth="1"/>
    <col min="3151" max="3155" width="8" bestFit="1" customWidth="1"/>
    <col min="3156" max="3156" width="7" bestFit="1" customWidth="1"/>
    <col min="3157" max="3157" width="8" bestFit="1" customWidth="1"/>
    <col min="3158" max="3159" width="7" bestFit="1" customWidth="1"/>
    <col min="3160" max="3160" width="8" bestFit="1" customWidth="1"/>
    <col min="3161" max="3161" width="7" bestFit="1" customWidth="1"/>
    <col min="3162" max="3163" width="8" bestFit="1" customWidth="1"/>
    <col min="3164" max="3165" width="6" bestFit="1" customWidth="1"/>
    <col min="3166" max="3166" width="7" bestFit="1" customWidth="1"/>
    <col min="3167" max="3168" width="8" bestFit="1" customWidth="1"/>
    <col min="3169" max="3169" width="7" bestFit="1" customWidth="1"/>
    <col min="3170" max="3170" width="8" bestFit="1" customWidth="1"/>
    <col min="3171" max="3174" width="7" bestFit="1" customWidth="1"/>
    <col min="3175" max="3175" width="8" bestFit="1" customWidth="1"/>
    <col min="3176" max="3176" width="7" bestFit="1" customWidth="1"/>
    <col min="3177" max="3177" width="8" bestFit="1" customWidth="1"/>
    <col min="3178" max="3178" width="7" bestFit="1" customWidth="1"/>
    <col min="3179" max="3179" width="6" bestFit="1" customWidth="1"/>
    <col min="3180" max="3181" width="7" bestFit="1" customWidth="1"/>
    <col min="3182" max="3182" width="6" bestFit="1" customWidth="1"/>
    <col min="3183" max="3187" width="7" bestFit="1" customWidth="1"/>
    <col min="3188" max="3190" width="8" bestFit="1" customWidth="1"/>
    <col min="3191" max="3194" width="7" bestFit="1" customWidth="1"/>
    <col min="3195" max="3195" width="8" bestFit="1" customWidth="1"/>
    <col min="3196" max="3196" width="7" bestFit="1" customWidth="1"/>
    <col min="3197" max="3197" width="8" bestFit="1" customWidth="1"/>
    <col min="3198" max="3198" width="6" bestFit="1" customWidth="1"/>
    <col min="3199" max="3200" width="7" bestFit="1" customWidth="1"/>
    <col min="3201" max="3201" width="6" bestFit="1" customWidth="1"/>
    <col min="3202" max="3202" width="8" bestFit="1" customWidth="1"/>
    <col min="3203" max="3203" width="7" bestFit="1" customWidth="1"/>
    <col min="3204" max="3205" width="8" bestFit="1" customWidth="1"/>
    <col min="3206" max="3207" width="7" bestFit="1" customWidth="1"/>
    <col min="3208" max="3209" width="8" bestFit="1" customWidth="1"/>
    <col min="3210" max="3212" width="7" bestFit="1" customWidth="1"/>
    <col min="3213" max="3215" width="8" bestFit="1" customWidth="1"/>
    <col min="3216" max="3216" width="7" bestFit="1" customWidth="1"/>
    <col min="3217" max="3217" width="8" bestFit="1" customWidth="1"/>
    <col min="3218" max="3218" width="6" bestFit="1" customWidth="1"/>
    <col min="3219" max="3220" width="8" bestFit="1" customWidth="1"/>
    <col min="3221" max="3221" width="7" bestFit="1" customWidth="1"/>
    <col min="3222" max="3223" width="8" bestFit="1" customWidth="1"/>
    <col min="3224" max="3224" width="7" bestFit="1" customWidth="1"/>
    <col min="3225" max="3225" width="8" bestFit="1" customWidth="1"/>
    <col min="3226" max="3228" width="7" bestFit="1" customWidth="1"/>
    <col min="3229" max="3229" width="8" bestFit="1" customWidth="1"/>
    <col min="3230" max="3230" width="7" bestFit="1" customWidth="1"/>
    <col min="3231" max="3231" width="8" bestFit="1" customWidth="1"/>
    <col min="3232" max="3233" width="6" bestFit="1" customWidth="1"/>
    <col min="3234" max="3235" width="7" bestFit="1" customWidth="1"/>
    <col min="3236" max="3236" width="8" bestFit="1" customWidth="1"/>
    <col min="3237" max="3237" width="7" bestFit="1" customWidth="1"/>
    <col min="3238" max="3239" width="8" bestFit="1" customWidth="1"/>
    <col min="3240" max="3240" width="6" bestFit="1" customWidth="1"/>
    <col min="3241" max="3241" width="8" bestFit="1" customWidth="1"/>
    <col min="3242" max="3244" width="7" bestFit="1" customWidth="1"/>
    <col min="3245" max="3245" width="4" bestFit="1" customWidth="1"/>
    <col min="3246" max="3246" width="7" bestFit="1" customWidth="1"/>
    <col min="3247" max="3247" width="8" bestFit="1" customWidth="1"/>
    <col min="3248" max="3248" width="7" bestFit="1" customWidth="1"/>
    <col min="3249" max="3249" width="8" bestFit="1" customWidth="1"/>
    <col min="3250" max="3250" width="7" bestFit="1" customWidth="1"/>
    <col min="3251" max="3251" width="8" bestFit="1" customWidth="1"/>
    <col min="3252" max="3252" width="6" bestFit="1" customWidth="1"/>
    <col min="3253" max="3255" width="7" bestFit="1" customWidth="1"/>
    <col min="3256" max="3256" width="8" bestFit="1" customWidth="1"/>
    <col min="3257" max="3257" width="7" bestFit="1" customWidth="1"/>
    <col min="3258" max="3259" width="8" bestFit="1" customWidth="1"/>
    <col min="3260" max="3261" width="6" bestFit="1" customWidth="1"/>
    <col min="3262" max="3262" width="7" bestFit="1" customWidth="1"/>
    <col min="3263" max="3264" width="8" bestFit="1" customWidth="1"/>
    <col min="3265" max="3265" width="7" bestFit="1" customWidth="1"/>
    <col min="3266" max="3267" width="8" bestFit="1" customWidth="1"/>
    <col min="3268" max="3268" width="6" bestFit="1" customWidth="1"/>
    <col min="3269" max="3272" width="7" bestFit="1" customWidth="1"/>
    <col min="3273" max="3273" width="8" bestFit="1" customWidth="1"/>
    <col min="3274" max="3276" width="7" bestFit="1" customWidth="1"/>
    <col min="3277" max="3277" width="6" bestFit="1" customWidth="1"/>
    <col min="3278" max="3278" width="8" bestFit="1" customWidth="1"/>
    <col min="3279" max="3280" width="7" bestFit="1" customWidth="1"/>
    <col min="3281" max="3281" width="6" bestFit="1" customWidth="1"/>
    <col min="3282" max="3282" width="8" bestFit="1" customWidth="1"/>
    <col min="3283" max="3283" width="6" bestFit="1" customWidth="1"/>
    <col min="3284" max="3285" width="7" bestFit="1" customWidth="1"/>
    <col min="3286" max="3287" width="8" bestFit="1" customWidth="1"/>
    <col min="3288" max="3291" width="7" bestFit="1" customWidth="1"/>
    <col min="3292" max="3292" width="4" bestFit="1" customWidth="1"/>
    <col min="3293" max="3293" width="7" bestFit="1" customWidth="1"/>
    <col min="3294" max="3294" width="8" bestFit="1" customWidth="1"/>
    <col min="3295" max="3295" width="6" bestFit="1" customWidth="1"/>
    <col min="3296" max="3296" width="7" bestFit="1" customWidth="1"/>
    <col min="3297" max="3297" width="8" bestFit="1" customWidth="1"/>
    <col min="3298" max="3298" width="7" bestFit="1" customWidth="1"/>
    <col min="3299" max="3299" width="8" bestFit="1" customWidth="1"/>
    <col min="3300" max="3300" width="7" bestFit="1" customWidth="1"/>
    <col min="3301" max="3301" width="8" bestFit="1" customWidth="1"/>
    <col min="3302" max="3302" width="7" bestFit="1" customWidth="1"/>
    <col min="3303" max="3306" width="8" bestFit="1" customWidth="1"/>
    <col min="3307" max="3307" width="7" bestFit="1" customWidth="1"/>
    <col min="3308" max="3308" width="4" bestFit="1" customWidth="1"/>
    <col min="3309" max="3311" width="7" bestFit="1" customWidth="1"/>
    <col min="3312" max="3312" width="8" bestFit="1" customWidth="1"/>
    <col min="3313" max="3315" width="7" bestFit="1" customWidth="1"/>
    <col min="3316" max="3316" width="6" bestFit="1" customWidth="1"/>
    <col min="3317" max="3317" width="8" bestFit="1" customWidth="1"/>
    <col min="3318" max="3318" width="7" bestFit="1" customWidth="1"/>
    <col min="3319" max="3319" width="8" bestFit="1" customWidth="1"/>
    <col min="3320" max="3321" width="6" bestFit="1" customWidth="1"/>
    <col min="3322" max="3322" width="8" bestFit="1" customWidth="1"/>
    <col min="3323" max="3323" width="7" bestFit="1" customWidth="1"/>
    <col min="3324" max="3324" width="6" bestFit="1" customWidth="1"/>
    <col min="3325" max="3325" width="8" bestFit="1" customWidth="1"/>
    <col min="3326" max="3327" width="7" bestFit="1" customWidth="1"/>
    <col min="3328" max="3328" width="8" bestFit="1" customWidth="1"/>
    <col min="3329" max="3329" width="7" bestFit="1" customWidth="1"/>
    <col min="3330" max="3330" width="4" bestFit="1" customWidth="1"/>
    <col min="3331" max="3332" width="7" bestFit="1" customWidth="1"/>
    <col min="3333" max="3337" width="8" bestFit="1" customWidth="1"/>
    <col min="3338" max="3339" width="7" bestFit="1" customWidth="1"/>
    <col min="3340" max="3340" width="8" bestFit="1" customWidth="1"/>
    <col min="3341" max="3341" width="6" bestFit="1" customWidth="1"/>
    <col min="3342" max="3343" width="8" bestFit="1" customWidth="1"/>
    <col min="3344" max="3344" width="6" bestFit="1" customWidth="1"/>
    <col min="3345" max="3346" width="7" bestFit="1" customWidth="1"/>
    <col min="3347" max="3347" width="8" bestFit="1" customWidth="1"/>
    <col min="3348" max="3350" width="7" bestFit="1" customWidth="1"/>
    <col min="3351" max="3354" width="8" bestFit="1" customWidth="1"/>
    <col min="3355" max="3355" width="7" bestFit="1" customWidth="1"/>
    <col min="3356" max="3356" width="8" bestFit="1" customWidth="1"/>
    <col min="3357" max="3361" width="7" bestFit="1" customWidth="1"/>
    <col min="3362" max="3367" width="8" bestFit="1" customWidth="1"/>
    <col min="3368" max="3369" width="7" bestFit="1" customWidth="1"/>
    <col min="3370" max="3370" width="8" bestFit="1" customWidth="1"/>
    <col min="3371" max="3371" width="7" bestFit="1" customWidth="1"/>
    <col min="3372" max="3372" width="6" bestFit="1" customWidth="1"/>
    <col min="3373" max="3374" width="7" bestFit="1" customWidth="1"/>
    <col min="3375" max="3375" width="8" bestFit="1" customWidth="1"/>
    <col min="3376" max="3377" width="7" bestFit="1" customWidth="1"/>
    <col min="3378" max="3378" width="8" bestFit="1" customWidth="1"/>
    <col min="3379" max="3379" width="7" bestFit="1" customWidth="1"/>
    <col min="3380" max="3380" width="8" bestFit="1" customWidth="1"/>
    <col min="3381" max="3383" width="7" bestFit="1" customWidth="1"/>
    <col min="3384" max="3384" width="6" bestFit="1" customWidth="1"/>
    <col min="3385" max="3387" width="7" bestFit="1" customWidth="1"/>
    <col min="3388" max="3389" width="8" bestFit="1" customWidth="1"/>
    <col min="3390" max="3391" width="7" bestFit="1" customWidth="1"/>
    <col min="3392" max="3392" width="6" bestFit="1" customWidth="1"/>
    <col min="3393" max="3393" width="7" bestFit="1" customWidth="1"/>
    <col min="3394" max="3402" width="8" bestFit="1" customWidth="1"/>
    <col min="3403" max="3403" width="7" bestFit="1" customWidth="1"/>
    <col min="3404" max="3404" width="8" bestFit="1" customWidth="1"/>
    <col min="3405" max="3405" width="7" bestFit="1" customWidth="1"/>
    <col min="3406" max="3406" width="8" bestFit="1" customWidth="1"/>
    <col min="3407" max="3408" width="7" bestFit="1" customWidth="1"/>
    <col min="3409" max="3411" width="8" bestFit="1" customWidth="1"/>
    <col min="3412" max="3412" width="7" bestFit="1" customWidth="1"/>
    <col min="3413" max="3413" width="6" bestFit="1" customWidth="1"/>
    <col min="3414" max="3414" width="8" bestFit="1" customWidth="1"/>
    <col min="3415" max="3416" width="7" bestFit="1" customWidth="1"/>
    <col min="3417" max="3418" width="6" bestFit="1" customWidth="1"/>
    <col min="3419" max="3420" width="7" bestFit="1" customWidth="1"/>
    <col min="3421" max="3423" width="8" bestFit="1" customWidth="1"/>
    <col min="3424" max="3426" width="7" bestFit="1" customWidth="1"/>
    <col min="3427" max="3428" width="8" bestFit="1" customWidth="1"/>
    <col min="3429" max="3430" width="7" bestFit="1" customWidth="1"/>
    <col min="3431" max="3433" width="8" bestFit="1" customWidth="1"/>
    <col min="3434" max="3434" width="6" bestFit="1" customWidth="1"/>
    <col min="3435" max="3435" width="7" bestFit="1" customWidth="1"/>
    <col min="3436" max="3436" width="8" bestFit="1" customWidth="1"/>
    <col min="3437" max="3439" width="7" bestFit="1" customWidth="1"/>
    <col min="3440" max="3440" width="8" bestFit="1" customWidth="1"/>
    <col min="3441" max="3441" width="7" bestFit="1" customWidth="1"/>
    <col min="3442" max="3442" width="6" bestFit="1" customWidth="1"/>
    <col min="3443" max="3443" width="8" bestFit="1" customWidth="1"/>
    <col min="3444" max="3445" width="7" bestFit="1" customWidth="1"/>
    <col min="3446" max="3446" width="6" bestFit="1" customWidth="1"/>
    <col min="3447" max="3447" width="7" bestFit="1" customWidth="1"/>
    <col min="3448" max="3448" width="8" bestFit="1" customWidth="1"/>
    <col min="3449" max="3450" width="7" bestFit="1" customWidth="1"/>
    <col min="3451" max="3453" width="8" bestFit="1" customWidth="1"/>
    <col min="3454" max="3454" width="7" bestFit="1" customWidth="1"/>
    <col min="3455" max="3455" width="6" bestFit="1" customWidth="1"/>
    <col min="3456" max="3459" width="7" bestFit="1" customWidth="1"/>
    <col min="3460" max="3460" width="6" bestFit="1" customWidth="1"/>
    <col min="3461" max="3461" width="8" bestFit="1" customWidth="1"/>
    <col min="3462" max="3462" width="7" bestFit="1" customWidth="1"/>
    <col min="3463" max="3463" width="6" bestFit="1" customWidth="1"/>
    <col min="3464" max="3464" width="8" bestFit="1" customWidth="1"/>
    <col min="3465" max="3465" width="6" bestFit="1" customWidth="1"/>
    <col min="3466" max="3467" width="7" bestFit="1" customWidth="1"/>
    <col min="3468" max="3468" width="8" bestFit="1" customWidth="1"/>
    <col min="3469" max="3470" width="7" bestFit="1" customWidth="1"/>
    <col min="3471" max="3471" width="8" bestFit="1" customWidth="1"/>
    <col min="3472" max="3472" width="7" bestFit="1" customWidth="1"/>
    <col min="3473" max="3473" width="8" bestFit="1" customWidth="1"/>
    <col min="3474" max="3478" width="7" bestFit="1" customWidth="1"/>
    <col min="3479" max="3479" width="8" bestFit="1" customWidth="1"/>
    <col min="3480" max="3482" width="7" bestFit="1" customWidth="1"/>
    <col min="3483" max="3483" width="4" bestFit="1" customWidth="1"/>
    <col min="3484" max="3484" width="7" bestFit="1" customWidth="1"/>
    <col min="3485" max="3485" width="8" bestFit="1" customWidth="1"/>
    <col min="3486" max="3486" width="7" bestFit="1" customWidth="1"/>
    <col min="3487" max="3487" width="8" bestFit="1" customWidth="1"/>
    <col min="3488" max="3489" width="7" bestFit="1" customWidth="1"/>
    <col min="3490" max="3490" width="6" bestFit="1" customWidth="1"/>
    <col min="3491" max="3493" width="7" bestFit="1" customWidth="1"/>
    <col min="3494" max="3494" width="8" bestFit="1" customWidth="1"/>
    <col min="3495" max="3496" width="7" bestFit="1" customWidth="1"/>
    <col min="3497" max="3497" width="8" bestFit="1" customWidth="1"/>
    <col min="3498" max="3498" width="7" bestFit="1" customWidth="1"/>
    <col min="3499" max="3499" width="8" bestFit="1" customWidth="1"/>
    <col min="3500" max="3502" width="7" bestFit="1" customWidth="1"/>
    <col min="3503" max="3503" width="8" bestFit="1" customWidth="1"/>
    <col min="3504" max="3504" width="6" bestFit="1" customWidth="1"/>
    <col min="3505" max="3505" width="7" bestFit="1" customWidth="1"/>
    <col min="3506" max="3506" width="8" bestFit="1" customWidth="1"/>
    <col min="3507" max="3507" width="7" bestFit="1" customWidth="1"/>
    <col min="3508" max="3508" width="6" bestFit="1" customWidth="1"/>
    <col min="3509" max="3510" width="7" bestFit="1" customWidth="1"/>
    <col min="3511" max="3511" width="8" bestFit="1" customWidth="1"/>
    <col min="3512" max="3512" width="7" bestFit="1" customWidth="1"/>
    <col min="3513" max="3513" width="6" bestFit="1" customWidth="1"/>
    <col min="3514" max="3515" width="8" bestFit="1" customWidth="1"/>
    <col min="3516" max="3516" width="6" bestFit="1" customWidth="1"/>
    <col min="3517" max="3517" width="7" bestFit="1" customWidth="1"/>
    <col min="3518" max="3519" width="8" bestFit="1" customWidth="1"/>
    <col min="3520" max="3520" width="7" bestFit="1" customWidth="1"/>
    <col min="3521" max="3521" width="6" bestFit="1" customWidth="1"/>
    <col min="3522" max="3522" width="8" bestFit="1" customWidth="1"/>
    <col min="3523" max="3523" width="7" bestFit="1" customWidth="1"/>
    <col min="3524" max="3526" width="8" bestFit="1" customWidth="1"/>
    <col min="3527" max="3527" width="7" bestFit="1" customWidth="1"/>
    <col min="3528" max="3529" width="8" bestFit="1" customWidth="1"/>
    <col min="3530" max="3530" width="7" bestFit="1" customWidth="1"/>
    <col min="3531" max="3531" width="6" bestFit="1" customWidth="1"/>
    <col min="3532" max="3532" width="8" bestFit="1" customWidth="1"/>
    <col min="3533" max="3534" width="7" bestFit="1" customWidth="1"/>
    <col min="3535" max="3536" width="8" bestFit="1" customWidth="1"/>
    <col min="3537" max="3537" width="7" bestFit="1" customWidth="1"/>
    <col min="3538" max="3538" width="8" bestFit="1" customWidth="1"/>
    <col min="3539" max="3539" width="7" bestFit="1" customWidth="1"/>
    <col min="3540" max="3540" width="6" bestFit="1" customWidth="1"/>
    <col min="3541" max="3542" width="7" bestFit="1" customWidth="1"/>
    <col min="3543" max="3545" width="8" bestFit="1" customWidth="1"/>
    <col min="3546" max="3546" width="7" bestFit="1" customWidth="1"/>
    <col min="3547" max="3548" width="8" bestFit="1" customWidth="1"/>
    <col min="3549" max="3552" width="7" bestFit="1" customWidth="1"/>
    <col min="3553" max="3556" width="8" bestFit="1" customWidth="1"/>
    <col min="3557" max="3558" width="7" bestFit="1" customWidth="1"/>
    <col min="3559" max="3560" width="8" bestFit="1" customWidth="1"/>
    <col min="3561" max="3562" width="7" bestFit="1" customWidth="1"/>
    <col min="3563" max="3566" width="8" bestFit="1" customWidth="1"/>
    <col min="3567" max="3567" width="7" bestFit="1" customWidth="1"/>
    <col min="3568" max="3568" width="6" bestFit="1" customWidth="1"/>
    <col min="3569" max="3570" width="7" bestFit="1" customWidth="1"/>
    <col min="3571" max="3572" width="8" bestFit="1" customWidth="1"/>
    <col min="3573" max="3573" width="7" bestFit="1" customWidth="1"/>
    <col min="3574" max="3574" width="6" bestFit="1" customWidth="1"/>
    <col min="3575" max="3575" width="7" bestFit="1" customWidth="1"/>
    <col min="3576" max="3578" width="8" bestFit="1" customWidth="1"/>
    <col min="3579" max="3579" width="6" bestFit="1" customWidth="1"/>
    <col min="3580" max="3583" width="7" bestFit="1" customWidth="1"/>
    <col min="3584" max="3584" width="4" bestFit="1" customWidth="1"/>
    <col min="3585" max="3586" width="7" bestFit="1" customWidth="1"/>
    <col min="3587" max="3587" width="8" bestFit="1" customWidth="1"/>
    <col min="3588" max="3588" width="7" bestFit="1" customWidth="1"/>
    <col min="3589" max="3589" width="6" bestFit="1" customWidth="1"/>
    <col min="3590" max="3591" width="7" bestFit="1" customWidth="1"/>
    <col min="3592" max="3592" width="8" bestFit="1" customWidth="1"/>
    <col min="3593" max="3593" width="7" bestFit="1" customWidth="1"/>
    <col min="3594" max="3597" width="8" bestFit="1" customWidth="1"/>
    <col min="3598" max="3598" width="7" bestFit="1" customWidth="1"/>
    <col min="3599" max="3599" width="8" bestFit="1" customWidth="1"/>
    <col min="3600" max="3601" width="7" bestFit="1" customWidth="1"/>
    <col min="3602" max="3602" width="8" bestFit="1" customWidth="1"/>
    <col min="3603" max="3603" width="6" bestFit="1" customWidth="1"/>
    <col min="3604" max="3610" width="7" bestFit="1" customWidth="1"/>
    <col min="3611" max="3612" width="8" bestFit="1" customWidth="1"/>
    <col min="3613" max="3615" width="7" bestFit="1" customWidth="1"/>
    <col min="3616" max="3616" width="8" bestFit="1" customWidth="1"/>
    <col min="3617" max="3617" width="9" bestFit="1" customWidth="1"/>
    <col min="3618" max="3619" width="8" bestFit="1" customWidth="1"/>
    <col min="3620" max="3620" width="7" bestFit="1" customWidth="1"/>
    <col min="3621" max="3621" width="8" bestFit="1" customWidth="1"/>
    <col min="3622" max="3622" width="6" bestFit="1" customWidth="1"/>
    <col min="3623" max="3625" width="7" bestFit="1" customWidth="1"/>
    <col min="3626" max="3627" width="8" bestFit="1" customWidth="1"/>
    <col min="3628" max="3628" width="6" bestFit="1" customWidth="1"/>
    <col min="3629" max="3629" width="8" bestFit="1" customWidth="1"/>
    <col min="3630" max="3633" width="7" bestFit="1" customWidth="1"/>
    <col min="3634" max="3634" width="8" bestFit="1" customWidth="1"/>
    <col min="3635" max="3635" width="6" bestFit="1" customWidth="1"/>
    <col min="3636" max="3639" width="7" bestFit="1" customWidth="1"/>
    <col min="3640" max="3640" width="8" bestFit="1" customWidth="1"/>
    <col min="3641" max="3641" width="7" bestFit="1" customWidth="1"/>
    <col min="3642" max="3642" width="8" bestFit="1" customWidth="1"/>
    <col min="3643" max="3643" width="7" bestFit="1" customWidth="1"/>
    <col min="3644" max="3644" width="4" bestFit="1" customWidth="1"/>
    <col min="3645" max="3646" width="7" bestFit="1" customWidth="1"/>
    <col min="3647" max="3647" width="8" bestFit="1" customWidth="1"/>
    <col min="3648" max="3651" width="7" bestFit="1" customWidth="1"/>
    <col min="3652" max="3653" width="8" bestFit="1" customWidth="1"/>
    <col min="3654" max="3657" width="7" bestFit="1" customWidth="1"/>
    <col min="3658" max="3658" width="6" bestFit="1" customWidth="1"/>
    <col min="3659" max="3660" width="7" bestFit="1" customWidth="1"/>
    <col min="3661" max="3661" width="8" bestFit="1" customWidth="1"/>
    <col min="3662" max="3662" width="7" bestFit="1" customWidth="1"/>
    <col min="3663" max="3663" width="8" bestFit="1" customWidth="1"/>
    <col min="3664" max="3666" width="7" bestFit="1" customWidth="1"/>
    <col min="3667" max="3671" width="8" bestFit="1" customWidth="1"/>
    <col min="3672" max="3674" width="7" bestFit="1" customWidth="1"/>
    <col min="3675" max="3675" width="8" bestFit="1" customWidth="1"/>
    <col min="3676" max="3676" width="7" bestFit="1" customWidth="1"/>
    <col min="3677" max="3677" width="6" bestFit="1" customWidth="1"/>
    <col min="3678" max="3682" width="7" bestFit="1" customWidth="1"/>
    <col min="3683" max="3683" width="6" bestFit="1" customWidth="1"/>
    <col min="3684" max="3687" width="7" bestFit="1" customWidth="1"/>
    <col min="3688" max="3688" width="8" bestFit="1" customWidth="1"/>
    <col min="3689" max="3689" width="7" bestFit="1" customWidth="1"/>
    <col min="3690" max="3690" width="8" bestFit="1" customWidth="1"/>
    <col min="3691" max="3693" width="7" bestFit="1" customWidth="1"/>
    <col min="3694" max="3694" width="8" bestFit="1" customWidth="1"/>
    <col min="3695" max="3695" width="7" bestFit="1" customWidth="1"/>
    <col min="3696" max="3697" width="8" bestFit="1" customWidth="1"/>
    <col min="3698" max="3698" width="7" bestFit="1" customWidth="1"/>
    <col min="3699" max="3699" width="8" bestFit="1" customWidth="1"/>
    <col min="3700" max="3700" width="7" bestFit="1" customWidth="1"/>
    <col min="3701" max="3701" width="8" bestFit="1" customWidth="1"/>
    <col min="3702" max="3702" width="6" bestFit="1" customWidth="1"/>
    <col min="3703" max="3705" width="8" bestFit="1" customWidth="1"/>
    <col min="3706" max="3706" width="7" bestFit="1" customWidth="1"/>
    <col min="3707" max="3707" width="8" bestFit="1" customWidth="1"/>
    <col min="3708" max="3709" width="7" bestFit="1" customWidth="1"/>
    <col min="3710" max="3712" width="8" bestFit="1" customWidth="1"/>
    <col min="3713" max="3713" width="7" bestFit="1" customWidth="1"/>
    <col min="3714" max="3715" width="8" bestFit="1" customWidth="1"/>
    <col min="3716" max="3719" width="7" bestFit="1" customWidth="1"/>
    <col min="3720" max="3720" width="6" bestFit="1" customWidth="1"/>
    <col min="3721" max="3721" width="8" bestFit="1" customWidth="1"/>
    <col min="3722" max="3724" width="7" bestFit="1" customWidth="1"/>
    <col min="3725" max="3725" width="8" bestFit="1" customWidth="1"/>
    <col min="3726" max="3726" width="6" bestFit="1" customWidth="1"/>
    <col min="3727" max="3731" width="8" bestFit="1" customWidth="1"/>
    <col min="3732" max="3732" width="7" bestFit="1" customWidth="1"/>
    <col min="3733" max="3734" width="8" bestFit="1" customWidth="1"/>
    <col min="3735" max="3735" width="6" bestFit="1" customWidth="1"/>
    <col min="3736" max="3736" width="7" bestFit="1" customWidth="1"/>
    <col min="3737" max="3737" width="9" bestFit="1" customWidth="1"/>
    <col min="3738" max="3738" width="8" bestFit="1" customWidth="1"/>
    <col min="3739" max="3739" width="6" bestFit="1" customWidth="1"/>
    <col min="3740" max="3743" width="7" bestFit="1" customWidth="1"/>
    <col min="3744" max="3744" width="8" bestFit="1" customWidth="1"/>
    <col min="3745" max="3746" width="7" bestFit="1" customWidth="1"/>
    <col min="3747" max="3748" width="8" bestFit="1" customWidth="1"/>
    <col min="3749" max="3749" width="6" bestFit="1" customWidth="1"/>
    <col min="3750" max="3750" width="4" bestFit="1" customWidth="1"/>
    <col min="3751" max="3751" width="6" bestFit="1" customWidth="1"/>
    <col min="3752" max="3752" width="8" bestFit="1" customWidth="1"/>
    <col min="3753" max="3754" width="7" bestFit="1" customWidth="1"/>
    <col min="3755" max="3755" width="8" bestFit="1" customWidth="1"/>
    <col min="3756" max="3756" width="7" bestFit="1" customWidth="1"/>
    <col min="3757" max="3758" width="8" bestFit="1" customWidth="1"/>
    <col min="3759" max="3761" width="7" bestFit="1" customWidth="1"/>
    <col min="3762" max="3762" width="8" bestFit="1" customWidth="1"/>
    <col min="3763" max="3763" width="7" bestFit="1" customWidth="1"/>
    <col min="3764" max="3764" width="6" bestFit="1" customWidth="1"/>
    <col min="3765" max="3765" width="7" bestFit="1" customWidth="1"/>
    <col min="3766" max="3766" width="8" bestFit="1" customWidth="1"/>
    <col min="3767" max="3767" width="6" bestFit="1" customWidth="1"/>
    <col min="3768" max="3770" width="7" bestFit="1" customWidth="1"/>
    <col min="3771" max="3773" width="8" bestFit="1" customWidth="1"/>
    <col min="3774" max="3778" width="7" bestFit="1" customWidth="1"/>
    <col min="3779" max="3780" width="8" bestFit="1" customWidth="1"/>
    <col min="3781" max="3783" width="7" bestFit="1" customWidth="1"/>
    <col min="3784" max="3785" width="8" bestFit="1" customWidth="1"/>
    <col min="3786" max="3786" width="7" bestFit="1" customWidth="1"/>
    <col min="3787" max="3787" width="8" bestFit="1" customWidth="1"/>
    <col min="3788" max="3792" width="7" bestFit="1" customWidth="1"/>
    <col min="3793" max="3794" width="8" bestFit="1" customWidth="1"/>
    <col min="3795" max="3797" width="7" bestFit="1" customWidth="1"/>
    <col min="3798" max="3798" width="8" bestFit="1" customWidth="1"/>
    <col min="3799" max="3799" width="7" bestFit="1" customWidth="1"/>
    <col min="3800" max="3803" width="8" bestFit="1" customWidth="1"/>
    <col min="3804" max="3806" width="7" bestFit="1" customWidth="1"/>
    <col min="3807" max="3808" width="8" bestFit="1" customWidth="1"/>
    <col min="3809" max="3809" width="7" bestFit="1" customWidth="1"/>
    <col min="3810" max="3810" width="8" bestFit="1" customWidth="1"/>
    <col min="3811" max="3812" width="7" bestFit="1" customWidth="1"/>
    <col min="3813" max="3815" width="8" bestFit="1" customWidth="1"/>
    <col min="3816" max="3817" width="7" bestFit="1" customWidth="1"/>
    <col min="3818" max="3818" width="8" bestFit="1" customWidth="1"/>
    <col min="3819" max="3819" width="4" bestFit="1" customWidth="1"/>
    <col min="3820" max="3821" width="8" bestFit="1" customWidth="1"/>
    <col min="3822" max="3822" width="6" bestFit="1" customWidth="1"/>
    <col min="3823" max="3823" width="8" bestFit="1" customWidth="1"/>
    <col min="3824" max="3825" width="7" bestFit="1" customWidth="1"/>
    <col min="3826" max="3826" width="8" bestFit="1" customWidth="1"/>
    <col min="3827" max="3827" width="7" bestFit="1" customWidth="1"/>
    <col min="3828" max="3828" width="8" bestFit="1" customWidth="1"/>
    <col min="3829" max="3829" width="7" bestFit="1" customWidth="1"/>
    <col min="3830" max="3832" width="8" bestFit="1" customWidth="1"/>
    <col min="3833" max="3833" width="9" bestFit="1" customWidth="1"/>
    <col min="3834" max="3834" width="6" bestFit="1" customWidth="1"/>
    <col min="3835" max="3835" width="8" bestFit="1" customWidth="1"/>
    <col min="3836" max="3838" width="7" bestFit="1" customWidth="1"/>
    <col min="3839" max="3840" width="8" bestFit="1" customWidth="1"/>
    <col min="3841" max="3841" width="7" bestFit="1" customWidth="1"/>
    <col min="3842" max="3842" width="8" bestFit="1" customWidth="1"/>
    <col min="3843" max="3843" width="7" bestFit="1" customWidth="1"/>
    <col min="3844" max="3844" width="8" bestFit="1" customWidth="1"/>
    <col min="3845" max="3846" width="7" bestFit="1" customWidth="1"/>
    <col min="3847" max="3847" width="6" bestFit="1" customWidth="1"/>
    <col min="3848" max="3848" width="9" bestFit="1" customWidth="1"/>
    <col min="3849" max="3849" width="6" bestFit="1" customWidth="1"/>
    <col min="3850" max="3853" width="7" bestFit="1" customWidth="1"/>
    <col min="3854" max="3855" width="8" bestFit="1" customWidth="1"/>
    <col min="3856" max="3856" width="6" bestFit="1" customWidth="1"/>
    <col min="3857" max="3857" width="8" bestFit="1" customWidth="1"/>
    <col min="3858" max="3858" width="7" bestFit="1" customWidth="1"/>
    <col min="3859" max="3862" width="8" bestFit="1" customWidth="1"/>
    <col min="3863" max="3869" width="7" bestFit="1" customWidth="1"/>
    <col min="3870" max="3873" width="8" bestFit="1" customWidth="1"/>
    <col min="3874" max="3874" width="7" bestFit="1" customWidth="1"/>
    <col min="3875" max="3875" width="8" bestFit="1" customWidth="1"/>
    <col min="3876" max="3878" width="7" bestFit="1" customWidth="1"/>
    <col min="3879" max="3879" width="8" bestFit="1" customWidth="1"/>
    <col min="3880" max="3880" width="7" bestFit="1" customWidth="1"/>
    <col min="3881" max="3882" width="8" bestFit="1" customWidth="1"/>
    <col min="3883" max="3884" width="7" bestFit="1" customWidth="1"/>
    <col min="3885" max="3885" width="8" bestFit="1" customWidth="1"/>
    <col min="3886" max="3886" width="6" bestFit="1" customWidth="1"/>
    <col min="3887" max="3887" width="8" bestFit="1" customWidth="1"/>
    <col min="3888" max="3888" width="6" bestFit="1" customWidth="1"/>
    <col min="3889" max="3892" width="7" bestFit="1" customWidth="1"/>
    <col min="3893" max="3894" width="8" bestFit="1" customWidth="1"/>
    <col min="3895" max="3895" width="7" bestFit="1" customWidth="1"/>
    <col min="3896" max="3896" width="8" bestFit="1" customWidth="1"/>
    <col min="3897" max="3897" width="7" bestFit="1" customWidth="1"/>
    <col min="3898" max="3900" width="8" bestFit="1" customWidth="1"/>
    <col min="3901" max="3901" width="7" bestFit="1" customWidth="1"/>
    <col min="3902" max="3902" width="8" bestFit="1" customWidth="1"/>
    <col min="3903" max="3905" width="7" bestFit="1" customWidth="1"/>
    <col min="3906" max="3907" width="8" bestFit="1" customWidth="1"/>
    <col min="3908" max="3908" width="6" bestFit="1" customWidth="1"/>
    <col min="3909" max="3909" width="9" bestFit="1" customWidth="1"/>
    <col min="3910" max="3910" width="7" bestFit="1" customWidth="1"/>
    <col min="3911" max="3911" width="6" bestFit="1" customWidth="1"/>
    <col min="3912" max="3913" width="7" bestFit="1" customWidth="1"/>
    <col min="3914" max="3915" width="8" bestFit="1" customWidth="1"/>
    <col min="3916" max="3916" width="9" bestFit="1" customWidth="1"/>
    <col min="3917" max="3917" width="8" bestFit="1" customWidth="1"/>
    <col min="3918" max="3918" width="7" bestFit="1" customWidth="1"/>
    <col min="3919" max="3919" width="8" bestFit="1" customWidth="1"/>
    <col min="3920" max="3920" width="9" bestFit="1" customWidth="1"/>
    <col min="3921" max="3921" width="6" bestFit="1" customWidth="1"/>
    <col min="3922" max="3924" width="8" bestFit="1" customWidth="1"/>
    <col min="3925" max="3925" width="7" bestFit="1" customWidth="1"/>
    <col min="3926" max="3927" width="8" bestFit="1" customWidth="1"/>
    <col min="3928" max="3928" width="4" bestFit="1" customWidth="1"/>
    <col min="3929" max="3930" width="8" bestFit="1" customWidth="1"/>
    <col min="3931" max="3934" width="7" bestFit="1" customWidth="1"/>
    <col min="3935" max="3936" width="8" bestFit="1" customWidth="1"/>
    <col min="3937" max="3939" width="7" bestFit="1" customWidth="1"/>
    <col min="3940" max="3940" width="8" bestFit="1" customWidth="1"/>
    <col min="3941" max="3942" width="6" bestFit="1" customWidth="1"/>
    <col min="3943" max="3943" width="8" bestFit="1" customWidth="1"/>
    <col min="3944" max="3944" width="6" bestFit="1" customWidth="1"/>
    <col min="3945" max="3945" width="7" bestFit="1" customWidth="1"/>
    <col min="3946" max="3946" width="6" bestFit="1" customWidth="1"/>
    <col min="3947" max="3947" width="8" bestFit="1" customWidth="1"/>
    <col min="3948" max="3951" width="7" bestFit="1" customWidth="1"/>
    <col min="3952" max="3956" width="8" bestFit="1" customWidth="1"/>
    <col min="3957" max="3961" width="7" bestFit="1" customWidth="1"/>
    <col min="3962" max="3965" width="8" bestFit="1" customWidth="1"/>
    <col min="3966" max="3967" width="7" bestFit="1" customWidth="1"/>
    <col min="3968" max="3968" width="8" bestFit="1" customWidth="1"/>
    <col min="3969" max="3970" width="7" bestFit="1" customWidth="1"/>
    <col min="3971" max="3971" width="6" bestFit="1" customWidth="1"/>
    <col min="3972" max="3974" width="7" bestFit="1" customWidth="1"/>
    <col min="3975" max="3977" width="8" bestFit="1" customWidth="1"/>
    <col min="3978" max="3981" width="7" bestFit="1" customWidth="1"/>
    <col min="3982" max="3983" width="6" bestFit="1" customWidth="1"/>
    <col min="3984" max="3984" width="7" bestFit="1" customWidth="1"/>
    <col min="3985" max="3987" width="8" bestFit="1" customWidth="1"/>
    <col min="3988" max="3988" width="7" bestFit="1" customWidth="1"/>
    <col min="3989" max="3990" width="8" bestFit="1" customWidth="1"/>
    <col min="3991" max="3991" width="6" bestFit="1" customWidth="1"/>
    <col min="3992" max="3992" width="8" bestFit="1" customWidth="1"/>
    <col min="3993" max="3993" width="7" bestFit="1" customWidth="1"/>
    <col min="3994" max="3995" width="8" bestFit="1" customWidth="1"/>
    <col min="3996" max="3996" width="7" bestFit="1" customWidth="1"/>
    <col min="3997" max="3998" width="8" bestFit="1" customWidth="1"/>
    <col min="3999" max="3999" width="7" bestFit="1" customWidth="1"/>
    <col min="4000" max="4002" width="8" bestFit="1" customWidth="1"/>
    <col min="4003" max="4003" width="6" bestFit="1" customWidth="1"/>
    <col min="4004" max="4004" width="7" bestFit="1" customWidth="1"/>
    <col min="4005" max="4005" width="6" bestFit="1" customWidth="1"/>
    <col min="4006" max="4006" width="8" bestFit="1" customWidth="1"/>
    <col min="4007" max="4007" width="9" bestFit="1" customWidth="1"/>
    <col min="4008" max="4010" width="8" bestFit="1" customWidth="1"/>
    <col min="4011" max="4012" width="7" bestFit="1" customWidth="1"/>
    <col min="4013" max="4014" width="8" bestFit="1" customWidth="1"/>
    <col min="4015" max="4016" width="7" bestFit="1" customWidth="1"/>
    <col min="4017" max="4017" width="8" bestFit="1" customWidth="1"/>
    <col min="4018" max="4022" width="7" bestFit="1" customWidth="1"/>
    <col min="4023" max="4026" width="8" bestFit="1" customWidth="1"/>
    <col min="4027" max="4027" width="7" bestFit="1" customWidth="1"/>
    <col min="4028" max="4028" width="8" bestFit="1" customWidth="1"/>
    <col min="4029" max="4031" width="7" bestFit="1" customWidth="1"/>
    <col min="4032" max="4035" width="8" bestFit="1" customWidth="1"/>
    <col min="4036" max="4036" width="6" bestFit="1" customWidth="1"/>
    <col min="4037" max="4037" width="7" bestFit="1" customWidth="1"/>
    <col min="4038" max="4038" width="8" bestFit="1" customWidth="1"/>
    <col min="4039" max="4044" width="7" bestFit="1" customWidth="1"/>
    <col min="4045" max="4045" width="8" bestFit="1" customWidth="1"/>
    <col min="4046" max="4046" width="7" bestFit="1" customWidth="1"/>
    <col min="4047" max="4047" width="8" bestFit="1" customWidth="1"/>
    <col min="4048" max="4049" width="7" bestFit="1" customWidth="1"/>
    <col min="4050" max="4051" width="8" bestFit="1" customWidth="1"/>
    <col min="4052" max="4054" width="7" bestFit="1" customWidth="1"/>
    <col min="4055" max="4055" width="6" bestFit="1" customWidth="1"/>
    <col min="4056" max="4058" width="7" bestFit="1" customWidth="1"/>
    <col min="4059" max="4059" width="8" bestFit="1" customWidth="1"/>
    <col min="4060" max="4063" width="7" bestFit="1" customWidth="1"/>
    <col min="4064" max="4065" width="8" bestFit="1" customWidth="1"/>
    <col min="4066" max="4066" width="7" bestFit="1" customWidth="1"/>
    <col min="4067" max="4067" width="8" bestFit="1" customWidth="1"/>
    <col min="4068" max="4068" width="7" bestFit="1" customWidth="1"/>
    <col min="4069" max="4069" width="4" bestFit="1" customWidth="1"/>
    <col min="4070" max="4070" width="6" bestFit="1" customWidth="1"/>
    <col min="4071" max="4071" width="8" bestFit="1" customWidth="1"/>
    <col min="4072" max="4072" width="7" bestFit="1" customWidth="1"/>
    <col min="4073" max="4073" width="8" bestFit="1" customWidth="1"/>
    <col min="4074" max="4074" width="4" bestFit="1" customWidth="1"/>
    <col min="4075" max="4075" width="8" bestFit="1" customWidth="1"/>
    <col min="4076" max="4077" width="7" bestFit="1" customWidth="1"/>
    <col min="4078" max="4078" width="8" bestFit="1" customWidth="1"/>
    <col min="4079" max="4080" width="7" bestFit="1" customWidth="1"/>
    <col min="4081" max="4083" width="8" bestFit="1" customWidth="1"/>
    <col min="4084" max="4084" width="6" bestFit="1" customWidth="1"/>
    <col min="4085" max="4085" width="8" bestFit="1" customWidth="1"/>
    <col min="4086" max="4087" width="6" bestFit="1" customWidth="1"/>
    <col min="4088" max="4088" width="7" bestFit="1" customWidth="1"/>
    <col min="4089" max="4089" width="6" bestFit="1" customWidth="1"/>
    <col min="4090" max="4091" width="7" bestFit="1" customWidth="1"/>
    <col min="4092" max="4092" width="8" bestFit="1" customWidth="1"/>
    <col min="4093" max="4094" width="7" bestFit="1" customWidth="1"/>
    <col min="4095" max="4095" width="8" bestFit="1" customWidth="1"/>
    <col min="4096" max="4096" width="7" bestFit="1" customWidth="1"/>
    <col min="4097" max="4097" width="8" bestFit="1" customWidth="1"/>
    <col min="4098" max="4098" width="7" bestFit="1" customWidth="1"/>
    <col min="4099" max="4100" width="8" bestFit="1" customWidth="1"/>
    <col min="4101" max="4101" width="7" bestFit="1" customWidth="1"/>
    <col min="4102" max="4104" width="8" bestFit="1" customWidth="1"/>
    <col min="4105" max="4105" width="7" bestFit="1" customWidth="1"/>
    <col min="4106" max="4106" width="6" bestFit="1" customWidth="1"/>
    <col min="4107" max="4107" width="8" bestFit="1" customWidth="1"/>
    <col min="4108" max="4109" width="7" bestFit="1" customWidth="1"/>
    <col min="4110" max="4112" width="8" bestFit="1" customWidth="1"/>
    <col min="4113" max="4113" width="7" bestFit="1" customWidth="1"/>
    <col min="4114" max="4114" width="8" bestFit="1" customWidth="1"/>
    <col min="4115" max="4115" width="6" bestFit="1" customWidth="1"/>
    <col min="4116" max="4117" width="7" bestFit="1" customWidth="1"/>
    <col min="4118" max="4118" width="8" bestFit="1" customWidth="1"/>
    <col min="4119" max="4120" width="7" bestFit="1" customWidth="1"/>
    <col min="4121" max="4122" width="8" bestFit="1" customWidth="1"/>
    <col min="4123" max="4123" width="7" bestFit="1" customWidth="1"/>
    <col min="4124" max="4126" width="8" bestFit="1" customWidth="1"/>
    <col min="4127" max="4129" width="7" bestFit="1" customWidth="1"/>
    <col min="4130" max="4130" width="9" bestFit="1" customWidth="1"/>
    <col min="4131" max="4134" width="8" bestFit="1" customWidth="1"/>
    <col min="4135" max="4135" width="7" bestFit="1" customWidth="1"/>
    <col min="4136" max="4136" width="8" bestFit="1" customWidth="1"/>
    <col min="4137" max="4137" width="6" bestFit="1" customWidth="1"/>
    <col min="4138" max="4143" width="7" bestFit="1" customWidth="1"/>
    <col min="4144" max="4144" width="8" bestFit="1" customWidth="1"/>
    <col min="4145" max="4147" width="7" bestFit="1" customWidth="1"/>
    <col min="4148" max="4149" width="8" bestFit="1" customWidth="1"/>
    <col min="4150" max="4154" width="7" bestFit="1" customWidth="1"/>
    <col min="4155" max="4156" width="8" bestFit="1" customWidth="1"/>
    <col min="4157" max="4157" width="4" bestFit="1" customWidth="1"/>
    <col min="4158" max="4158" width="8" bestFit="1" customWidth="1"/>
    <col min="4159" max="4159" width="6" bestFit="1" customWidth="1"/>
    <col min="4160" max="4163" width="8" bestFit="1" customWidth="1"/>
    <col min="4164" max="4164" width="7" bestFit="1" customWidth="1"/>
    <col min="4165" max="4168" width="8" bestFit="1" customWidth="1"/>
    <col min="4169" max="4169" width="6" bestFit="1" customWidth="1"/>
    <col min="4170" max="4170" width="7" bestFit="1" customWidth="1"/>
    <col min="4171" max="4171" width="9" bestFit="1" customWidth="1"/>
    <col min="4172" max="4172" width="8" bestFit="1" customWidth="1"/>
    <col min="4173" max="4176" width="7" bestFit="1" customWidth="1"/>
    <col min="4177" max="4182" width="8" bestFit="1" customWidth="1"/>
    <col min="4183" max="4185" width="7" bestFit="1" customWidth="1"/>
    <col min="4186" max="4187" width="8" bestFit="1" customWidth="1"/>
    <col min="4188" max="4188" width="7" bestFit="1" customWidth="1"/>
    <col min="4189" max="4191" width="8" bestFit="1" customWidth="1"/>
    <col min="4192" max="4192" width="7" bestFit="1" customWidth="1"/>
    <col min="4193" max="4193" width="6" bestFit="1" customWidth="1"/>
    <col min="4194" max="4194" width="8" bestFit="1" customWidth="1"/>
    <col min="4195" max="4195" width="6" bestFit="1" customWidth="1"/>
    <col min="4196" max="4196" width="7" bestFit="1" customWidth="1"/>
    <col min="4197" max="4197" width="8" bestFit="1" customWidth="1"/>
    <col min="4198" max="4204" width="7" bestFit="1" customWidth="1"/>
    <col min="4205" max="4206" width="8" bestFit="1" customWidth="1"/>
    <col min="4207" max="4211" width="7" bestFit="1" customWidth="1"/>
    <col min="4212" max="4212" width="8" bestFit="1" customWidth="1"/>
    <col min="4213" max="4214" width="7" bestFit="1" customWidth="1"/>
    <col min="4215" max="4215" width="8" bestFit="1" customWidth="1"/>
    <col min="4216" max="4217" width="7" bestFit="1" customWidth="1"/>
    <col min="4218" max="4220" width="8" bestFit="1" customWidth="1"/>
    <col min="4221" max="4222" width="7" bestFit="1" customWidth="1"/>
    <col min="4223" max="4223" width="6" bestFit="1" customWidth="1"/>
    <col min="4224" max="4226" width="7" bestFit="1" customWidth="1"/>
    <col min="4227" max="4227" width="8" bestFit="1" customWidth="1"/>
    <col min="4228" max="4228" width="4" bestFit="1" customWidth="1"/>
    <col min="4229" max="4232" width="7" bestFit="1" customWidth="1"/>
    <col min="4233" max="4233" width="8" bestFit="1" customWidth="1"/>
    <col min="4234" max="4234" width="6" bestFit="1" customWidth="1"/>
    <col min="4235" max="4235" width="7" bestFit="1" customWidth="1"/>
    <col min="4236" max="4239" width="8" bestFit="1" customWidth="1"/>
    <col min="4240" max="4240" width="6" bestFit="1" customWidth="1"/>
    <col min="4241" max="4241" width="7" bestFit="1" customWidth="1"/>
    <col min="4242" max="4244" width="8" bestFit="1" customWidth="1"/>
    <col min="4245" max="4247" width="7" bestFit="1" customWidth="1"/>
    <col min="4248" max="4251" width="8" bestFit="1" customWidth="1"/>
    <col min="4252" max="4253" width="7" bestFit="1" customWidth="1"/>
    <col min="4254" max="4254" width="8" bestFit="1" customWidth="1"/>
    <col min="4255" max="4255" width="6" bestFit="1" customWidth="1"/>
    <col min="4256" max="4256" width="8" bestFit="1" customWidth="1"/>
    <col min="4257" max="4257" width="7" bestFit="1" customWidth="1"/>
    <col min="4258" max="4258" width="6" bestFit="1" customWidth="1"/>
    <col min="4259" max="4259" width="7" bestFit="1" customWidth="1"/>
    <col min="4260" max="4260" width="8" bestFit="1" customWidth="1"/>
    <col min="4261" max="4263" width="7" bestFit="1" customWidth="1"/>
    <col min="4264" max="4264" width="8" bestFit="1" customWidth="1"/>
    <col min="4265" max="4265" width="7" bestFit="1" customWidth="1"/>
    <col min="4266" max="4266" width="8" bestFit="1" customWidth="1"/>
    <col min="4267" max="4269" width="7" bestFit="1" customWidth="1"/>
    <col min="4270" max="4270" width="8" bestFit="1" customWidth="1"/>
    <col min="4271" max="4273" width="6" bestFit="1" customWidth="1"/>
    <col min="4274" max="4274" width="7" bestFit="1" customWidth="1"/>
    <col min="4275" max="4275" width="8" bestFit="1" customWidth="1"/>
    <col min="4276" max="4276" width="7" bestFit="1" customWidth="1"/>
    <col min="4277" max="4277" width="6" bestFit="1" customWidth="1"/>
    <col min="4278" max="4278" width="8" bestFit="1" customWidth="1"/>
    <col min="4279" max="4280" width="7" bestFit="1" customWidth="1"/>
    <col min="4281" max="4282" width="8" bestFit="1" customWidth="1"/>
    <col min="4283" max="4283" width="7" bestFit="1" customWidth="1"/>
    <col min="4284" max="4286" width="8" bestFit="1" customWidth="1"/>
    <col min="4287" max="4288" width="7" bestFit="1" customWidth="1"/>
    <col min="4289" max="4289" width="8" bestFit="1" customWidth="1"/>
    <col min="4290" max="4293" width="7" bestFit="1" customWidth="1"/>
    <col min="4294" max="4294" width="8" bestFit="1" customWidth="1"/>
    <col min="4295" max="4297" width="7" bestFit="1" customWidth="1"/>
    <col min="4298" max="4299" width="8" bestFit="1" customWidth="1"/>
    <col min="4300" max="4300" width="7" bestFit="1" customWidth="1"/>
    <col min="4301" max="4301" width="8" bestFit="1" customWidth="1"/>
    <col min="4302" max="4302" width="7" bestFit="1" customWidth="1"/>
    <col min="4303" max="4303" width="8" bestFit="1" customWidth="1"/>
    <col min="4304" max="4304" width="7" bestFit="1" customWidth="1"/>
    <col min="4305" max="4305" width="6" bestFit="1" customWidth="1"/>
    <col min="4306" max="4314" width="7" bestFit="1" customWidth="1"/>
    <col min="4315" max="4315" width="8" bestFit="1" customWidth="1"/>
    <col min="4316" max="4316" width="7" bestFit="1" customWidth="1"/>
    <col min="4317" max="4317" width="8" bestFit="1" customWidth="1"/>
    <col min="4318" max="4318" width="4" bestFit="1" customWidth="1"/>
    <col min="4319" max="4319" width="7" bestFit="1" customWidth="1"/>
    <col min="4320" max="4320" width="6" bestFit="1" customWidth="1"/>
    <col min="4321" max="4321" width="7" bestFit="1" customWidth="1"/>
    <col min="4322" max="4322" width="8" bestFit="1" customWidth="1"/>
    <col min="4323" max="4323" width="6" bestFit="1" customWidth="1"/>
    <col min="4324" max="4327" width="8" bestFit="1" customWidth="1"/>
    <col min="4328" max="4328" width="7" bestFit="1" customWidth="1"/>
    <col min="4329" max="4329" width="6" bestFit="1" customWidth="1"/>
    <col min="4330" max="4331" width="8" bestFit="1" customWidth="1"/>
    <col min="4332" max="4332" width="7" bestFit="1" customWidth="1"/>
    <col min="4333" max="4333" width="6" bestFit="1" customWidth="1"/>
    <col min="4334" max="4335" width="8" bestFit="1" customWidth="1"/>
    <col min="4336" max="4336" width="7" bestFit="1" customWidth="1"/>
    <col min="4337" max="4337" width="8" bestFit="1" customWidth="1"/>
    <col min="4338" max="4339" width="7" bestFit="1" customWidth="1"/>
    <col min="4340" max="4340" width="8" bestFit="1" customWidth="1"/>
    <col min="4341" max="4341" width="6" bestFit="1" customWidth="1"/>
    <col min="4342" max="4342" width="8" bestFit="1" customWidth="1"/>
    <col min="4343" max="4343" width="7" bestFit="1" customWidth="1"/>
    <col min="4344" max="4344" width="8" bestFit="1" customWidth="1"/>
    <col min="4345" max="4346" width="7" bestFit="1" customWidth="1"/>
    <col min="4347" max="4350" width="8" bestFit="1" customWidth="1"/>
    <col min="4351" max="4351" width="7" bestFit="1" customWidth="1"/>
    <col min="4352" max="4352" width="6" bestFit="1" customWidth="1"/>
    <col min="4353" max="4355" width="7" bestFit="1" customWidth="1"/>
    <col min="4356" max="4356" width="8" bestFit="1" customWidth="1"/>
    <col min="4357" max="4358" width="7" bestFit="1" customWidth="1"/>
    <col min="4359" max="4359" width="8" bestFit="1" customWidth="1"/>
    <col min="4360" max="4360" width="9" bestFit="1" customWidth="1"/>
    <col min="4361" max="4362" width="8" bestFit="1" customWidth="1"/>
    <col min="4363" max="4366" width="7" bestFit="1" customWidth="1"/>
    <col min="4367" max="4368" width="8" bestFit="1" customWidth="1"/>
    <col min="4369" max="4377" width="7" bestFit="1" customWidth="1"/>
    <col min="4378" max="4378" width="8" bestFit="1" customWidth="1"/>
    <col min="4379" max="4379" width="6" bestFit="1" customWidth="1"/>
    <col min="4380" max="4381" width="7" bestFit="1" customWidth="1"/>
    <col min="4382" max="4382" width="8" bestFit="1" customWidth="1"/>
    <col min="4383" max="4383" width="9" bestFit="1" customWidth="1"/>
    <col min="4384" max="4385" width="6" bestFit="1" customWidth="1"/>
    <col min="4386" max="4390" width="8" bestFit="1" customWidth="1"/>
    <col min="4391" max="4392" width="7" bestFit="1" customWidth="1"/>
    <col min="4393" max="4395" width="8" bestFit="1" customWidth="1"/>
    <col min="4396" max="4396" width="7" bestFit="1" customWidth="1"/>
    <col min="4397" max="4400" width="8" bestFit="1" customWidth="1"/>
    <col min="4401" max="4402" width="7" bestFit="1" customWidth="1"/>
    <col min="4403" max="4403" width="8" bestFit="1" customWidth="1"/>
    <col min="4404" max="4405" width="7" bestFit="1" customWidth="1"/>
    <col min="4406" max="4413" width="8" bestFit="1" customWidth="1"/>
    <col min="4414" max="4414" width="7" bestFit="1" customWidth="1"/>
    <col min="4415" max="4416" width="6" bestFit="1" customWidth="1"/>
    <col min="4417" max="4417" width="8" bestFit="1" customWidth="1"/>
    <col min="4418" max="4418" width="7" bestFit="1" customWidth="1"/>
    <col min="4419" max="4419" width="4" bestFit="1" customWidth="1"/>
    <col min="4420" max="4420" width="8" bestFit="1" customWidth="1"/>
    <col min="4421" max="4421" width="7" bestFit="1" customWidth="1"/>
    <col min="4422" max="4422" width="6" bestFit="1" customWidth="1"/>
    <col min="4423" max="4426" width="7" bestFit="1" customWidth="1"/>
    <col min="4427" max="4427" width="6" bestFit="1" customWidth="1"/>
    <col min="4428" max="4429" width="7" bestFit="1" customWidth="1"/>
    <col min="4430" max="4431" width="8" bestFit="1" customWidth="1"/>
    <col min="4432" max="4433" width="7" bestFit="1" customWidth="1"/>
    <col min="4434" max="4435" width="8" bestFit="1" customWidth="1"/>
    <col min="4436" max="4436" width="7" bestFit="1" customWidth="1"/>
    <col min="4437" max="4437" width="8" bestFit="1" customWidth="1"/>
    <col min="4438" max="4438" width="7" bestFit="1" customWidth="1"/>
    <col min="4439" max="4439" width="6" bestFit="1" customWidth="1"/>
    <col min="4440" max="4440" width="8" bestFit="1" customWidth="1"/>
    <col min="4441" max="4441" width="7" bestFit="1" customWidth="1"/>
    <col min="4442" max="4444" width="8" bestFit="1" customWidth="1"/>
    <col min="4445" max="4445" width="6" bestFit="1" customWidth="1"/>
    <col min="4446" max="4446" width="8" bestFit="1" customWidth="1"/>
    <col min="4447" max="4447" width="7" bestFit="1" customWidth="1"/>
    <col min="4448" max="4449" width="8" bestFit="1" customWidth="1"/>
    <col min="4450" max="4450" width="9" bestFit="1" customWidth="1"/>
    <col min="4451" max="4452" width="7" bestFit="1" customWidth="1"/>
    <col min="4453" max="4454" width="8" bestFit="1" customWidth="1"/>
    <col min="4455" max="4455" width="9" bestFit="1" customWidth="1"/>
    <col min="4456" max="4456" width="7" bestFit="1" customWidth="1"/>
    <col min="4457" max="4459" width="8" bestFit="1" customWidth="1"/>
    <col min="4460" max="4460" width="6" bestFit="1" customWidth="1"/>
    <col min="4461" max="4463" width="8" bestFit="1" customWidth="1"/>
    <col min="4464" max="4464" width="7" bestFit="1" customWidth="1"/>
    <col min="4465" max="4467" width="8" bestFit="1" customWidth="1"/>
    <col min="4468" max="4468" width="7" bestFit="1" customWidth="1"/>
    <col min="4469" max="4469" width="4" bestFit="1" customWidth="1"/>
    <col min="4470" max="4470" width="8" bestFit="1" customWidth="1"/>
    <col min="4471" max="4471" width="7" bestFit="1" customWidth="1"/>
    <col min="4472" max="4474" width="8" bestFit="1" customWidth="1"/>
    <col min="4475" max="4477" width="7" bestFit="1" customWidth="1"/>
    <col min="4478" max="4479" width="8" bestFit="1" customWidth="1"/>
    <col min="4480" max="4480" width="7" bestFit="1" customWidth="1"/>
    <col min="4481" max="4482" width="8" bestFit="1" customWidth="1"/>
    <col min="4483" max="4484" width="7" bestFit="1" customWidth="1"/>
    <col min="4485" max="4486" width="8" bestFit="1" customWidth="1"/>
    <col min="4487" max="4488" width="7" bestFit="1" customWidth="1"/>
    <col min="4489" max="4492" width="8" bestFit="1" customWidth="1"/>
    <col min="4493" max="4493" width="7" bestFit="1" customWidth="1"/>
    <col min="4494" max="4494" width="8" bestFit="1" customWidth="1"/>
    <col min="4495" max="4495" width="7" bestFit="1" customWidth="1"/>
    <col min="4496" max="4496" width="8" bestFit="1" customWidth="1"/>
    <col min="4497" max="4497" width="7" bestFit="1" customWidth="1"/>
    <col min="4498" max="4498" width="8" bestFit="1" customWidth="1"/>
    <col min="4499" max="4499" width="6" bestFit="1" customWidth="1"/>
    <col min="4500" max="4502" width="7" bestFit="1" customWidth="1"/>
    <col min="4503" max="4504" width="8" bestFit="1" customWidth="1"/>
    <col min="4505" max="4506" width="7" bestFit="1" customWidth="1"/>
    <col min="4507" max="4507" width="8" bestFit="1" customWidth="1"/>
    <col min="4508" max="4508" width="4" bestFit="1" customWidth="1"/>
    <col min="4509" max="4509" width="8" bestFit="1" customWidth="1"/>
    <col min="4510" max="4510" width="7" bestFit="1" customWidth="1"/>
    <col min="4511" max="4511" width="8" bestFit="1" customWidth="1"/>
    <col min="4512" max="4512" width="7" bestFit="1" customWidth="1"/>
    <col min="4513" max="4514" width="8" bestFit="1" customWidth="1"/>
    <col min="4515" max="4516" width="7" bestFit="1" customWidth="1"/>
    <col min="4517" max="4517" width="8" bestFit="1" customWidth="1"/>
    <col min="4518" max="4518" width="7" bestFit="1" customWidth="1"/>
    <col min="4519" max="4521" width="8" bestFit="1" customWidth="1"/>
    <col min="4522" max="4522" width="7" bestFit="1" customWidth="1"/>
    <col min="4523" max="4523" width="8" bestFit="1" customWidth="1"/>
    <col min="4524" max="4525" width="7" bestFit="1" customWidth="1"/>
    <col min="4526" max="4526" width="8" bestFit="1" customWidth="1"/>
    <col min="4527" max="4527" width="7" bestFit="1" customWidth="1"/>
    <col min="4528" max="4528" width="6" bestFit="1" customWidth="1"/>
    <col min="4529" max="4530" width="7" bestFit="1" customWidth="1"/>
    <col min="4531" max="4531" width="8" bestFit="1" customWidth="1"/>
    <col min="4532" max="4535" width="7" bestFit="1" customWidth="1"/>
    <col min="4536" max="4536" width="4" bestFit="1" customWidth="1"/>
    <col min="4537" max="4537" width="7" bestFit="1" customWidth="1"/>
    <col min="4538" max="4538" width="6" bestFit="1" customWidth="1"/>
    <col min="4539" max="4539" width="7" bestFit="1" customWidth="1"/>
    <col min="4540" max="4540" width="8" bestFit="1" customWidth="1"/>
    <col min="4541" max="4541" width="7" bestFit="1" customWidth="1"/>
    <col min="4542" max="4543" width="8" bestFit="1" customWidth="1"/>
    <col min="4544" max="4545" width="7" bestFit="1" customWidth="1"/>
    <col min="4546" max="4546" width="8" bestFit="1" customWidth="1"/>
    <col min="4547" max="4547" width="7" bestFit="1" customWidth="1"/>
    <col min="4548" max="4548" width="4" bestFit="1" customWidth="1"/>
    <col min="4549" max="4549" width="7" bestFit="1" customWidth="1"/>
    <col min="4550" max="4552" width="8" bestFit="1" customWidth="1"/>
    <col min="4553" max="4554" width="7" bestFit="1" customWidth="1"/>
    <col min="4555" max="4555" width="8" bestFit="1" customWidth="1"/>
    <col min="4556" max="4556" width="7" bestFit="1" customWidth="1"/>
    <col min="4557" max="4557" width="8" bestFit="1" customWidth="1"/>
    <col min="4558" max="4559" width="7" bestFit="1" customWidth="1"/>
    <col min="4560" max="4560" width="8" bestFit="1" customWidth="1"/>
    <col min="4561" max="4563" width="7" bestFit="1" customWidth="1"/>
    <col min="4564" max="4564" width="8" bestFit="1" customWidth="1"/>
    <col min="4565" max="4565" width="7" bestFit="1" customWidth="1"/>
    <col min="4566" max="4566" width="8" bestFit="1" customWidth="1"/>
    <col min="4567" max="4567" width="6" bestFit="1" customWidth="1"/>
    <col min="4568" max="4568" width="7" bestFit="1" customWidth="1"/>
    <col min="4569" max="4571" width="8" bestFit="1" customWidth="1"/>
    <col min="4572" max="4575" width="7" bestFit="1" customWidth="1"/>
    <col min="4576" max="4576" width="9" bestFit="1" customWidth="1"/>
    <col min="4577" max="4579" width="8" bestFit="1" customWidth="1"/>
    <col min="4580" max="4581" width="7" bestFit="1" customWidth="1"/>
    <col min="4582" max="4583" width="8" bestFit="1" customWidth="1"/>
    <col min="4584" max="4584" width="6" bestFit="1" customWidth="1"/>
    <col min="4585" max="4585" width="7" bestFit="1" customWidth="1"/>
    <col min="4586" max="4587" width="8" bestFit="1" customWidth="1"/>
    <col min="4588" max="4589" width="7" bestFit="1" customWidth="1"/>
    <col min="4590" max="4590" width="8" bestFit="1" customWidth="1"/>
    <col min="4591" max="4591" width="7" bestFit="1" customWidth="1"/>
    <col min="4592" max="4592" width="9" bestFit="1" customWidth="1"/>
    <col min="4593" max="4593" width="8" bestFit="1" customWidth="1"/>
    <col min="4594" max="4594" width="7" bestFit="1" customWidth="1"/>
    <col min="4595" max="4595" width="8" bestFit="1" customWidth="1"/>
    <col min="4596" max="4596" width="7" bestFit="1" customWidth="1"/>
    <col min="4597" max="4597" width="8" bestFit="1" customWidth="1"/>
    <col min="4598" max="4598" width="7" bestFit="1" customWidth="1"/>
    <col min="4599" max="4599" width="4" bestFit="1" customWidth="1"/>
    <col min="4600" max="4600" width="8" bestFit="1" customWidth="1"/>
    <col min="4601" max="4601" width="6" bestFit="1" customWidth="1"/>
    <col min="4602" max="4602" width="7" bestFit="1" customWidth="1"/>
    <col min="4603" max="4604" width="8" bestFit="1" customWidth="1"/>
    <col min="4605" max="4606" width="7" bestFit="1" customWidth="1"/>
    <col min="4607" max="4607" width="8" bestFit="1" customWidth="1"/>
    <col min="4608" max="4608" width="7" bestFit="1" customWidth="1"/>
    <col min="4609" max="4611" width="8" bestFit="1" customWidth="1"/>
    <col min="4612" max="4612" width="9" bestFit="1" customWidth="1"/>
    <col min="4613" max="4613" width="8" bestFit="1" customWidth="1"/>
    <col min="4614" max="4614" width="7" bestFit="1" customWidth="1"/>
    <col min="4615" max="4615" width="6" bestFit="1" customWidth="1"/>
    <col min="4616" max="4616" width="7" bestFit="1" customWidth="1"/>
    <col min="4617" max="4617" width="8" bestFit="1" customWidth="1"/>
    <col min="4618" max="4618" width="7" bestFit="1" customWidth="1"/>
    <col min="4619" max="4620" width="8" bestFit="1" customWidth="1"/>
    <col min="4621" max="4621" width="7" bestFit="1" customWidth="1"/>
    <col min="4622" max="4624" width="8" bestFit="1" customWidth="1"/>
    <col min="4625" max="4625" width="6" bestFit="1" customWidth="1"/>
    <col min="4626" max="4626" width="8" bestFit="1" customWidth="1"/>
    <col min="4627" max="4627" width="6" bestFit="1" customWidth="1"/>
    <col min="4628" max="4630" width="7" bestFit="1" customWidth="1"/>
    <col min="4631" max="4631" width="8" bestFit="1" customWidth="1"/>
    <col min="4632" max="4634" width="7" bestFit="1" customWidth="1"/>
    <col min="4635" max="4637" width="8" bestFit="1" customWidth="1"/>
    <col min="4638" max="4638" width="7" bestFit="1" customWidth="1"/>
    <col min="4639" max="4640" width="8" bestFit="1" customWidth="1"/>
    <col min="4641" max="4643" width="7" bestFit="1" customWidth="1"/>
    <col min="4644" max="4644" width="8" bestFit="1" customWidth="1"/>
    <col min="4645" max="4646" width="7" bestFit="1" customWidth="1"/>
    <col min="4647" max="4648" width="8" bestFit="1" customWidth="1"/>
    <col min="4649" max="4649" width="4" bestFit="1" customWidth="1"/>
    <col min="4650" max="4650" width="7" bestFit="1" customWidth="1"/>
    <col min="4651" max="4651" width="4" bestFit="1" customWidth="1"/>
    <col min="4652" max="4652" width="8" bestFit="1" customWidth="1"/>
    <col min="4653" max="4653" width="7" bestFit="1" customWidth="1"/>
    <col min="4654" max="4654" width="6" bestFit="1" customWidth="1"/>
    <col min="4655" max="4655" width="8" bestFit="1" customWidth="1"/>
    <col min="4656" max="4656" width="6" bestFit="1" customWidth="1"/>
    <col min="4657" max="4657" width="8" bestFit="1" customWidth="1"/>
    <col min="4658" max="4658" width="7" bestFit="1" customWidth="1"/>
    <col min="4659" max="4659" width="8" bestFit="1" customWidth="1"/>
    <col min="4660" max="4662" width="7" bestFit="1" customWidth="1"/>
    <col min="4663" max="4664" width="8" bestFit="1" customWidth="1"/>
    <col min="4665" max="4665" width="6" bestFit="1" customWidth="1"/>
    <col min="4666" max="4666" width="7" bestFit="1" customWidth="1"/>
    <col min="4667" max="4667" width="8" bestFit="1" customWidth="1"/>
    <col min="4668" max="4670" width="7" bestFit="1" customWidth="1"/>
    <col min="4671" max="4671" width="6" bestFit="1" customWidth="1"/>
    <col min="4672" max="4674" width="7" bestFit="1" customWidth="1"/>
    <col min="4675" max="4675" width="8" bestFit="1" customWidth="1"/>
    <col min="4676" max="4676" width="6" bestFit="1" customWidth="1"/>
    <col min="4677" max="4682" width="8" bestFit="1" customWidth="1"/>
    <col min="4683" max="4683" width="7" bestFit="1" customWidth="1"/>
    <col min="4684" max="4684" width="9" bestFit="1" customWidth="1"/>
    <col min="4685" max="4686" width="8" bestFit="1" customWidth="1"/>
    <col min="4687" max="4687" width="6" bestFit="1" customWidth="1"/>
    <col min="4688" max="4688" width="7" bestFit="1" customWidth="1"/>
    <col min="4689" max="4689" width="4" bestFit="1" customWidth="1"/>
    <col min="4690" max="4690" width="7" bestFit="1" customWidth="1"/>
    <col min="4691" max="4693" width="8" bestFit="1" customWidth="1"/>
    <col min="4694" max="4694" width="7" bestFit="1" customWidth="1"/>
    <col min="4695" max="4695" width="8" bestFit="1" customWidth="1"/>
    <col min="4696" max="4696" width="7" bestFit="1" customWidth="1"/>
    <col min="4697" max="4697" width="6" bestFit="1" customWidth="1"/>
    <col min="4698" max="4698" width="8" bestFit="1" customWidth="1"/>
    <col min="4699" max="4699" width="6" bestFit="1" customWidth="1"/>
    <col min="4700" max="4700" width="7" bestFit="1" customWidth="1"/>
    <col min="4701" max="4701" width="6" bestFit="1" customWidth="1"/>
    <col min="4702" max="4702" width="8" bestFit="1" customWidth="1"/>
    <col min="4703" max="4703" width="6" bestFit="1" customWidth="1"/>
    <col min="4704" max="4707" width="8" bestFit="1" customWidth="1"/>
    <col min="4708" max="4708" width="7" bestFit="1" customWidth="1"/>
    <col min="4709" max="4711" width="8" bestFit="1" customWidth="1"/>
    <col min="4712" max="4712" width="9" bestFit="1" customWidth="1"/>
    <col min="4713" max="4713" width="8" bestFit="1" customWidth="1"/>
    <col min="4714" max="4715" width="7" bestFit="1" customWidth="1"/>
    <col min="4716" max="4716" width="8" bestFit="1" customWidth="1"/>
    <col min="4717" max="4717" width="6" bestFit="1" customWidth="1"/>
    <col min="4718" max="4718" width="7" bestFit="1" customWidth="1"/>
    <col min="4719" max="4720" width="6" bestFit="1" customWidth="1"/>
    <col min="4721" max="4721" width="7" bestFit="1" customWidth="1"/>
    <col min="4722" max="4722" width="8" bestFit="1" customWidth="1"/>
    <col min="4723" max="4723" width="7" bestFit="1" customWidth="1"/>
    <col min="4724" max="4724" width="8" bestFit="1" customWidth="1"/>
    <col min="4725" max="4725" width="7" bestFit="1" customWidth="1"/>
    <col min="4726" max="4732" width="8" bestFit="1" customWidth="1"/>
    <col min="4733" max="4733" width="7" bestFit="1" customWidth="1"/>
    <col min="4734" max="4734" width="8" bestFit="1" customWidth="1"/>
    <col min="4735" max="4735" width="7" bestFit="1" customWidth="1"/>
    <col min="4736" max="4738" width="8" bestFit="1" customWidth="1"/>
    <col min="4739" max="4739" width="7" bestFit="1" customWidth="1"/>
    <col min="4740" max="4741" width="8" bestFit="1" customWidth="1"/>
    <col min="4742" max="4742" width="6" bestFit="1" customWidth="1"/>
    <col min="4743" max="4743" width="8" bestFit="1" customWidth="1"/>
    <col min="4744" max="4747" width="7" bestFit="1" customWidth="1"/>
    <col min="4748" max="4748" width="8" bestFit="1" customWidth="1"/>
    <col min="4749" max="4749" width="6" bestFit="1" customWidth="1"/>
    <col min="4750" max="4750" width="8" bestFit="1" customWidth="1"/>
    <col min="4751" max="4751" width="7" bestFit="1" customWidth="1"/>
    <col min="4752" max="4752" width="8" bestFit="1" customWidth="1"/>
    <col min="4753" max="4753" width="7" bestFit="1" customWidth="1"/>
    <col min="4754" max="4754" width="8" bestFit="1" customWidth="1"/>
    <col min="4755" max="4755" width="7" bestFit="1" customWidth="1"/>
    <col min="4756" max="4757" width="8" bestFit="1" customWidth="1"/>
    <col min="4758" max="4760" width="7" bestFit="1" customWidth="1"/>
    <col min="4761" max="4762" width="8" bestFit="1" customWidth="1"/>
    <col min="4763" max="4763" width="6" bestFit="1" customWidth="1"/>
    <col min="4764" max="4764" width="7" bestFit="1" customWidth="1"/>
    <col min="4765" max="4766" width="8" bestFit="1" customWidth="1"/>
    <col min="4767" max="4768" width="7" bestFit="1" customWidth="1"/>
    <col min="4769" max="4769" width="4" bestFit="1" customWidth="1"/>
    <col min="4770" max="4770" width="7" bestFit="1" customWidth="1"/>
    <col min="4771" max="4772" width="8" bestFit="1" customWidth="1"/>
    <col min="4773" max="4775" width="7" bestFit="1" customWidth="1"/>
    <col min="4776" max="4776" width="8" bestFit="1" customWidth="1"/>
    <col min="4777" max="4777" width="6" bestFit="1" customWidth="1"/>
    <col min="4778" max="4778" width="8" bestFit="1" customWidth="1"/>
    <col min="4779" max="4780" width="7" bestFit="1" customWidth="1"/>
    <col min="4781" max="4781" width="6" bestFit="1" customWidth="1"/>
    <col min="4782" max="4782" width="8" bestFit="1" customWidth="1"/>
    <col min="4783" max="4783" width="6" bestFit="1" customWidth="1"/>
    <col min="4784" max="4784" width="8" bestFit="1" customWidth="1"/>
    <col min="4785" max="4785" width="7" bestFit="1" customWidth="1"/>
    <col min="4786" max="4788" width="8" bestFit="1" customWidth="1"/>
    <col min="4789" max="4793" width="7" bestFit="1" customWidth="1"/>
    <col min="4794" max="4795" width="8" bestFit="1" customWidth="1"/>
    <col min="4796" max="4796" width="4" bestFit="1" customWidth="1"/>
    <col min="4797" max="4797" width="8" bestFit="1" customWidth="1"/>
    <col min="4798" max="4801" width="7" bestFit="1" customWidth="1"/>
    <col min="4802" max="4802" width="8" bestFit="1" customWidth="1"/>
    <col min="4803" max="4803" width="7" bestFit="1" customWidth="1"/>
    <col min="4804" max="4804" width="8" bestFit="1" customWidth="1"/>
    <col min="4805" max="4807" width="7" bestFit="1" customWidth="1"/>
    <col min="4808" max="4808" width="6" bestFit="1" customWidth="1"/>
    <col min="4809" max="4810" width="7" bestFit="1" customWidth="1"/>
    <col min="4811" max="4812" width="8" bestFit="1" customWidth="1"/>
    <col min="4813" max="4813" width="7" bestFit="1" customWidth="1"/>
    <col min="4814" max="4814" width="8" bestFit="1" customWidth="1"/>
    <col min="4815" max="4815" width="6" bestFit="1" customWidth="1"/>
    <col min="4816" max="4816" width="7" bestFit="1" customWidth="1"/>
    <col min="4817" max="4817" width="8" bestFit="1" customWidth="1"/>
    <col min="4818" max="4819" width="7" bestFit="1" customWidth="1"/>
    <col min="4820" max="4820" width="8" bestFit="1" customWidth="1"/>
    <col min="4821" max="4821" width="6" bestFit="1" customWidth="1"/>
    <col min="4822" max="4823" width="7" bestFit="1" customWidth="1"/>
    <col min="4824" max="4824" width="6" bestFit="1" customWidth="1"/>
    <col min="4825" max="4825" width="7" bestFit="1" customWidth="1"/>
    <col min="4826" max="4826" width="6" bestFit="1" customWidth="1"/>
    <col min="4827" max="4827" width="8" bestFit="1" customWidth="1"/>
    <col min="4828" max="4832" width="7" bestFit="1" customWidth="1"/>
    <col min="4833" max="4833" width="6" bestFit="1" customWidth="1"/>
    <col min="4834" max="4836" width="7" bestFit="1" customWidth="1"/>
    <col min="4837" max="4837" width="8" bestFit="1" customWidth="1"/>
    <col min="4838" max="4839" width="7" bestFit="1" customWidth="1"/>
    <col min="4840" max="4842" width="8" bestFit="1" customWidth="1"/>
    <col min="4843" max="4843" width="4" bestFit="1" customWidth="1"/>
    <col min="4844" max="4845" width="7" bestFit="1" customWidth="1"/>
    <col min="4846" max="4846" width="8" bestFit="1" customWidth="1"/>
    <col min="4847" max="4847" width="7" bestFit="1" customWidth="1"/>
    <col min="4848" max="4848" width="8" bestFit="1" customWidth="1"/>
    <col min="4849" max="4849" width="7" bestFit="1" customWidth="1"/>
    <col min="4850" max="4850" width="8" bestFit="1" customWidth="1"/>
    <col min="4851" max="4851" width="7" bestFit="1" customWidth="1"/>
    <col min="4852" max="4852" width="8" bestFit="1" customWidth="1"/>
    <col min="4853" max="4853" width="7" bestFit="1" customWidth="1"/>
    <col min="4854" max="4854" width="8" bestFit="1" customWidth="1"/>
    <col min="4855" max="4857" width="7" bestFit="1" customWidth="1"/>
    <col min="4858" max="4858" width="8" bestFit="1" customWidth="1"/>
    <col min="4859" max="4860" width="7" bestFit="1" customWidth="1"/>
    <col min="4861" max="4862" width="8" bestFit="1" customWidth="1"/>
    <col min="4863" max="4866" width="7" bestFit="1" customWidth="1"/>
    <col min="4867" max="4868" width="8" bestFit="1" customWidth="1"/>
    <col min="4869" max="4870" width="7" bestFit="1" customWidth="1"/>
    <col min="4871" max="4871" width="8" bestFit="1" customWidth="1"/>
    <col min="4872" max="4872" width="7" bestFit="1" customWidth="1"/>
    <col min="4873" max="4873" width="8" bestFit="1" customWidth="1"/>
    <col min="4874" max="4876" width="7" bestFit="1" customWidth="1"/>
    <col min="4877" max="4877" width="4" bestFit="1" customWidth="1"/>
    <col min="4878" max="4878" width="7" bestFit="1" customWidth="1"/>
    <col min="4879" max="4880" width="8" bestFit="1" customWidth="1"/>
    <col min="4881" max="4885" width="7" bestFit="1" customWidth="1"/>
    <col min="4886" max="4886" width="8" bestFit="1" customWidth="1"/>
    <col min="4887" max="4887" width="7" bestFit="1" customWidth="1"/>
    <col min="4888" max="4888" width="6" bestFit="1" customWidth="1"/>
    <col min="4889" max="4889" width="8" bestFit="1" customWidth="1"/>
    <col min="4890" max="4891" width="7" bestFit="1" customWidth="1"/>
    <col min="4892" max="4894" width="8" bestFit="1" customWidth="1"/>
    <col min="4895" max="4895" width="9" bestFit="1" customWidth="1"/>
    <col min="4896" max="4897" width="7" bestFit="1" customWidth="1"/>
    <col min="4898" max="4898" width="8" bestFit="1" customWidth="1"/>
    <col min="4899" max="4899" width="6" bestFit="1" customWidth="1"/>
    <col min="4900" max="4901" width="7" bestFit="1" customWidth="1"/>
    <col min="4902" max="4903" width="8" bestFit="1" customWidth="1"/>
    <col min="4904" max="4905" width="7" bestFit="1" customWidth="1"/>
    <col min="4906" max="4907" width="8" bestFit="1" customWidth="1"/>
    <col min="4908" max="4908" width="7" bestFit="1" customWidth="1"/>
    <col min="4909" max="4909" width="8" bestFit="1" customWidth="1"/>
    <col min="4910" max="4910" width="7" bestFit="1" customWidth="1"/>
    <col min="4911" max="4911" width="8" bestFit="1" customWidth="1"/>
    <col min="4912" max="4913" width="6" bestFit="1" customWidth="1"/>
    <col min="4914" max="4914" width="8" bestFit="1" customWidth="1"/>
    <col min="4915" max="4915" width="7" bestFit="1" customWidth="1"/>
    <col min="4916" max="4916" width="8" bestFit="1" customWidth="1"/>
    <col min="4917" max="4918" width="7" bestFit="1" customWidth="1"/>
    <col min="4919" max="4919" width="8" bestFit="1" customWidth="1"/>
    <col min="4920" max="4922" width="7" bestFit="1" customWidth="1"/>
    <col min="4923" max="4923" width="8" bestFit="1" customWidth="1"/>
    <col min="4924" max="4924" width="7" bestFit="1" customWidth="1"/>
    <col min="4925" max="4925" width="8" bestFit="1" customWidth="1"/>
    <col min="4926" max="4926" width="7" bestFit="1" customWidth="1"/>
    <col min="4927" max="4927" width="8" bestFit="1" customWidth="1"/>
    <col min="4928" max="4928" width="7" bestFit="1" customWidth="1"/>
    <col min="4929" max="4929" width="8" bestFit="1" customWidth="1"/>
    <col min="4930" max="4931" width="7" bestFit="1" customWidth="1"/>
    <col min="4932" max="4932" width="6" bestFit="1" customWidth="1"/>
    <col min="4933" max="4933" width="7" bestFit="1" customWidth="1"/>
    <col min="4934" max="4934" width="9" bestFit="1" customWidth="1"/>
    <col min="4935" max="4935" width="8" bestFit="1" customWidth="1"/>
    <col min="4936" max="4938" width="7" bestFit="1" customWidth="1"/>
    <col min="4939" max="4940" width="8" bestFit="1" customWidth="1"/>
    <col min="4941" max="4941" width="7" bestFit="1" customWidth="1"/>
    <col min="4942" max="4942" width="8" bestFit="1" customWidth="1"/>
    <col min="4943" max="4944" width="7" bestFit="1" customWidth="1"/>
    <col min="4945" max="4945" width="8" bestFit="1" customWidth="1"/>
    <col min="4946" max="4946" width="7" bestFit="1" customWidth="1"/>
    <col min="4947" max="4947" width="8" bestFit="1" customWidth="1"/>
    <col min="4948" max="4950" width="7" bestFit="1" customWidth="1"/>
    <col min="4951" max="4951" width="8" bestFit="1" customWidth="1"/>
    <col min="4952" max="4953" width="7" bestFit="1" customWidth="1"/>
    <col min="4954" max="4954" width="8" bestFit="1" customWidth="1"/>
    <col min="4955" max="4957" width="7" bestFit="1" customWidth="1"/>
    <col min="4958" max="4958" width="8" bestFit="1" customWidth="1"/>
    <col min="4959" max="4961" width="7" bestFit="1" customWidth="1"/>
    <col min="4962" max="4962" width="8" bestFit="1" customWidth="1"/>
    <col min="4963" max="4963" width="6" bestFit="1" customWidth="1"/>
    <col min="4964" max="4965" width="7" bestFit="1" customWidth="1"/>
    <col min="4966" max="4967" width="8" bestFit="1" customWidth="1"/>
    <col min="4968" max="4968" width="4" bestFit="1" customWidth="1"/>
    <col min="4969" max="4971" width="7" bestFit="1" customWidth="1"/>
    <col min="4972" max="4974" width="8" bestFit="1" customWidth="1"/>
    <col min="4975" max="4975" width="6" bestFit="1" customWidth="1"/>
    <col min="4976" max="4979" width="7" bestFit="1" customWidth="1"/>
    <col min="4980" max="4983" width="8" bestFit="1" customWidth="1"/>
    <col min="4984" max="4984" width="9" bestFit="1" customWidth="1"/>
    <col min="4985" max="4985" width="8" bestFit="1" customWidth="1"/>
    <col min="4986" max="4986" width="7" bestFit="1" customWidth="1"/>
    <col min="4987" max="4987" width="6" bestFit="1" customWidth="1"/>
    <col min="4988" max="4988" width="7" bestFit="1" customWidth="1"/>
    <col min="4989" max="4989" width="8" bestFit="1" customWidth="1"/>
    <col min="4990" max="4991" width="7" bestFit="1" customWidth="1"/>
    <col min="4992" max="4992" width="8" bestFit="1" customWidth="1"/>
    <col min="4993" max="4994" width="7" bestFit="1" customWidth="1"/>
    <col min="4995" max="4998" width="8" bestFit="1" customWidth="1"/>
    <col min="4999" max="5004" width="7" bestFit="1" customWidth="1"/>
    <col min="5005" max="5005" width="6" bestFit="1" customWidth="1"/>
    <col min="5006" max="5007" width="8" bestFit="1" customWidth="1"/>
    <col min="5008" max="5009" width="7" bestFit="1" customWidth="1"/>
    <col min="5010" max="5014" width="8" bestFit="1" customWidth="1"/>
    <col min="5015" max="5015" width="6" bestFit="1" customWidth="1"/>
    <col min="5016" max="5016" width="7" bestFit="1" customWidth="1"/>
    <col min="5017" max="5017" width="8" bestFit="1" customWidth="1"/>
    <col min="5018" max="5018" width="7" bestFit="1" customWidth="1"/>
    <col min="5019" max="5019" width="8" bestFit="1" customWidth="1"/>
    <col min="5020" max="5020" width="7" bestFit="1" customWidth="1"/>
    <col min="5021" max="5021" width="8" bestFit="1" customWidth="1"/>
    <col min="5022" max="5022" width="6" bestFit="1" customWidth="1"/>
    <col min="5023" max="5023" width="7" bestFit="1" customWidth="1"/>
    <col min="5024" max="5025" width="8" bestFit="1" customWidth="1"/>
    <col min="5026" max="5026" width="7" bestFit="1" customWidth="1"/>
    <col min="5027" max="5027" width="8" bestFit="1" customWidth="1"/>
    <col min="5028" max="5028" width="7" bestFit="1" customWidth="1"/>
    <col min="5029" max="5029" width="6" bestFit="1" customWidth="1"/>
    <col min="5030" max="5031" width="8" bestFit="1" customWidth="1"/>
    <col min="5032" max="5033" width="7" bestFit="1" customWidth="1"/>
    <col min="5034" max="5035" width="8" bestFit="1" customWidth="1"/>
    <col min="5036" max="5036" width="4" bestFit="1" customWidth="1"/>
    <col min="5037" max="5037" width="7" bestFit="1" customWidth="1"/>
    <col min="5038" max="5038" width="4" bestFit="1" customWidth="1"/>
    <col min="5039" max="5042" width="8" bestFit="1" customWidth="1"/>
    <col min="5043" max="5043" width="6" bestFit="1" customWidth="1"/>
    <col min="5044" max="5045" width="7" bestFit="1" customWidth="1"/>
    <col min="5046" max="5046" width="8" bestFit="1" customWidth="1"/>
    <col min="5047" max="5048" width="7" bestFit="1" customWidth="1"/>
    <col min="5049" max="5049" width="8" bestFit="1" customWidth="1"/>
    <col min="5050" max="5050" width="6" bestFit="1" customWidth="1"/>
    <col min="5051" max="5051" width="7" bestFit="1" customWidth="1"/>
    <col min="5052" max="5052" width="8" bestFit="1" customWidth="1"/>
    <col min="5053" max="5053" width="7" bestFit="1" customWidth="1"/>
    <col min="5054" max="5054" width="8" bestFit="1" customWidth="1"/>
    <col min="5055" max="5055" width="7" bestFit="1" customWidth="1"/>
    <col min="5056" max="5058" width="8" bestFit="1" customWidth="1"/>
    <col min="5059" max="5062" width="7" bestFit="1" customWidth="1"/>
    <col min="5063" max="5064" width="8" bestFit="1" customWidth="1"/>
    <col min="5065" max="5065" width="9" bestFit="1" customWidth="1"/>
    <col min="5066" max="5067" width="8" bestFit="1" customWidth="1"/>
    <col min="5068" max="5068" width="6" bestFit="1" customWidth="1"/>
    <col min="5069" max="5069" width="7" bestFit="1" customWidth="1"/>
    <col min="5070" max="5071" width="8" bestFit="1" customWidth="1"/>
    <col min="5072" max="5072" width="7" bestFit="1" customWidth="1"/>
    <col min="5073" max="5073" width="9" bestFit="1" customWidth="1"/>
    <col min="5074" max="5075" width="7" bestFit="1" customWidth="1"/>
    <col min="5076" max="5076" width="9" bestFit="1" customWidth="1"/>
    <col min="5077" max="5078" width="7" bestFit="1" customWidth="1"/>
    <col min="5079" max="5079" width="6" bestFit="1" customWidth="1"/>
    <col min="5080" max="5081" width="8" bestFit="1" customWidth="1"/>
    <col min="5082" max="5082" width="7" bestFit="1" customWidth="1"/>
    <col min="5083" max="5083" width="8" bestFit="1" customWidth="1"/>
    <col min="5084" max="5084" width="6" bestFit="1" customWidth="1"/>
    <col min="5085" max="5085" width="8" bestFit="1" customWidth="1"/>
    <col min="5086" max="5088" width="7" bestFit="1" customWidth="1"/>
    <col min="5089" max="5092" width="8" bestFit="1" customWidth="1"/>
    <col min="5093" max="5093" width="7" bestFit="1" customWidth="1"/>
    <col min="5094" max="5094" width="8" bestFit="1" customWidth="1"/>
    <col min="5095" max="5095" width="7" bestFit="1" customWidth="1"/>
    <col min="5096" max="5096" width="8" bestFit="1" customWidth="1"/>
    <col min="5097" max="5098" width="7" bestFit="1" customWidth="1"/>
    <col min="5099" max="5100" width="8" bestFit="1" customWidth="1"/>
    <col min="5101" max="5102" width="7" bestFit="1" customWidth="1"/>
    <col min="5103" max="5103" width="8" bestFit="1" customWidth="1"/>
    <col min="5104" max="5104" width="7" bestFit="1" customWidth="1"/>
    <col min="5105" max="5106" width="8" bestFit="1" customWidth="1"/>
    <col min="5107" max="5107" width="6" bestFit="1" customWidth="1"/>
    <col min="5108" max="5108" width="8" bestFit="1" customWidth="1"/>
    <col min="5109" max="5109" width="7" bestFit="1" customWidth="1"/>
    <col min="5110" max="5110" width="8" bestFit="1" customWidth="1"/>
    <col min="5111" max="5111" width="7" bestFit="1" customWidth="1"/>
    <col min="5112" max="5112" width="8" bestFit="1" customWidth="1"/>
    <col min="5113" max="5113" width="4" bestFit="1" customWidth="1"/>
    <col min="5114" max="5114" width="8" bestFit="1" customWidth="1"/>
    <col min="5115" max="5115" width="7" bestFit="1" customWidth="1"/>
    <col min="5116" max="5116" width="8" bestFit="1" customWidth="1"/>
    <col min="5117" max="5117" width="7" bestFit="1" customWidth="1"/>
    <col min="5118" max="5118" width="6" bestFit="1" customWidth="1"/>
    <col min="5119" max="5120" width="8" bestFit="1" customWidth="1"/>
    <col min="5121" max="5121" width="7" bestFit="1" customWidth="1"/>
    <col min="5122" max="5123" width="8" bestFit="1" customWidth="1"/>
    <col min="5124" max="5124" width="6" bestFit="1" customWidth="1"/>
    <col min="5125" max="5125" width="7" bestFit="1" customWidth="1"/>
    <col min="5126" max="5128" width="8" bestFit="1" customWidth="1"/>
    <col min="5129" max="5130" width="7" bestFit="1" customWidth="1"/>
    <col min="5131" max="5131" width="8" bestFit="1" customWidth="1"/>
    <col min="5132" max="5132" width="7" bestFit="1" customWidth="1"/>
    <col min="5133" max="5135" width="8" bestFit="1" customWidth="1"/>
    <col min="5136" max="5136" width="7" bestFit="1" customWidth="1"/>
    <col min="5137" max="5138" width="8" bestFit="1" customWidth="1"/>
    <col min="5139" max="5139" width="6" bestFit="1" customWidth="1"/>
    <col min="5140" max="5141" width="7" bestFit="1" customWidth="1"/>
    <col min="5142" max="5143" width="8" bestFit="1" customWidth="1"/>
    <col min="5144" max="5145" width="7" bestFit="1" customWidth="1"/>
    <col min="5146" max="5150" width="8" bestFit="1" customWidth="1"/>
    <col min="5151" max="5157" width="7" bestFit="1" customWidth="1"/>
    <col min="5158" max="5162" width="8" bestFit="1" customWidth="1"/>
    <col min="5163" max="5163" width="7" bestFit="1" customWidth="1"/>
    <col min="5164" max="5165" width="6" bestFit="1" customWidth="1"/>
    <col min="5166" max="5166" width="8" bestFit="1" customWidth="1"/>
    <col min="5167" max="5168" width="7" bestFit="1" customWidth="1"/>
    <col min="5169" max="5169" width="8" bestFit="1" customWidth="1"/>
    <col min="5170" max="5171" width="7" bestFit="1" customWidth="1"/>
    <col min="5172" max="5172" width="6" bestFit="1" customWidth="1"/>
    <col min="5173" max="5174" width="7" bestFit="1" customWidth="1"/>
    <col min="5175" max="5175" width="8" bestFit="1" customWidth="1"/>
    <col min="5176" max="5177" width="7" bestFit="1" customWidth="1"/>
    <col min="5178" max="5180" width="8" bestFit="1" customWidth="1"/>
    <col min="5181" max="5182" width="7" bestFit="1" customWidth="1"/>
    <col min="5183" max="5183" width="8" bestFit="1" customWidth="1"/>
    <col min="5184" max="5185" width="7" bestFit="1" customWidth="1"/>
    <col min="5186" max="5186" width="6" bestFit="1" customWidth="1"/>
    <col min="5187" max="5187" width="8" bestFit="1" customWidth="1"/>
    <col min="5188" max="5189" width="7" bestFit="1" customWidth="1"/>
    <col min="5190" max="5190" width="8" bestFit="1" customWidth="1"/>
    <col min="5191" max="5191" width="7" bestFit="1" customWidth="1"/>
    <col min="5192" max="5193" width="6" bestFit="1" customWidth="1"/>
    <col min="5194" max="5194" width="7" bestFit="1" customWidth="1"/>
    <col min="5195" max="5195" width="4" bestFit="1" customWidth="1"/>
    <col min="5196" max="5197" width="7" bestFit="1" customWidth="1"/>
    <col min="5198" max="5198" width="8" bestFit="1" customWidth="1"/>
    <col min="5199" max="5199" width="7" bestFit="1" customWidth="1"/>
    <col min="5200" max="5200" width="8" bestFit="1" customWidth="1"/>
    <col min="5201" max="5201" width="7" bestFit="1" customWidth="1"/>
    <col min="5202" max="5203" width="8" bestFit="1" customWidth="1"/>
    <col min="5204" max="5204" width="7" bestFit="1" customWidth="1"/>
    <col min="5205" max="5206" width="8" bestFit="1" customWidth="1"/>
    <col min="5207" max="5208" width="7" bestFit="1" customWidth="1"/>
    <col min="5209" max="5209" width="8" bestFit="1" customWidth="1"/>
    <col min="5210" max="5210" width="7" bestFit="1" customWidth="1"/>
    <col min="5211" max="5211" width="8" bestFit="1" customWidth="1"/>
    <col min="5212" max="5213" width="7" bestFit="1" customWidth="1"/>
    <col min="5214" max="5214" width="8" bestFit="1" customWidth="1"/>
    <col min="5215" max="5215" width="6" bestFit="1" customWidth="1"/>
    <col min="5216" max="5218" width="7" bestFit="1" customWidth="1"/>
    <col min="5219" max="5220" width="8" bestFit="1" customWidth="1"/>
    <col min="5221" max="5221" width="6" bestFit="1" customWidth="1"/>
    <col min="5222" max="5223" width="8" bestFit="1" customWidth="1"/>
    <col min="5224" max="5225" width="7" bestFit="1" customWidth="1"/>
    <col min="5226" max="5226" width="8" bestFit="1" customWidth="1"/>
    <col min="5227" max="5227" width="7" bestFit="1" customWidth="1"/>
    <col min="5228" max="5228" width="8" bestFit="1" customWidth="1"/>
    <col min="5229" max="5229" width="7" bestFit="1" customWidth="1"/>
    <col min="5230" max="5230" width="6" bestFit="1" customWidth="1"/>
    <col min="5231" max="5232" width="8" bestFit="1" customWidth="1"/>
    <col min="5233" max="5233" width="7" bestFit="1" customWidth="1"/>
    <col min="5234" max="5235" width="8" bestFit="1" customWidth="1"/>
    <col min="5236" max="5237" width="7" bestFit="1" customWidth="1"/>
    <col min="5238" max="5242" width="8" bestFit="1" customWidth="1"/>
    <col min="5243" max="5243" width="7" bestFit="1" customWidth="1"/>
    <col min="5244" max="5244" width="8" bestFit="1" customWidth="1"/>
    <col min="5245" max="5247" width="7" bestFit="1" customWidth="1"/>
    <col min="5248" max="5248" width="8" bestFit="1" customWidth="1"/>
    <col min="5249" max="5250" width="7" bestFit="1" customWidth="1"/>
    <col min="5251" max="5252" width="8" bestFit="1" customWidth="1"/>
    <col min="5253" max="5256" width="7" bestFit="1" customWidth="1"/>
    <col min="5257" max="5257" width="8" bestFit="1" customWidth="1"/>
    <col min="5258" max="5259" width="7" bestFit="1" customWidth="1"/>
    <col min="5260" max="5261" width="8" bestFit="1" customWidth="1"/>
    <col min="5262" max="5263" width="7" bestFit="1" customWidth="1"/>
    <col min="5264" max="5265" width="8" bestFit="1" customWidth="1"/>
    <col min="5266" max="5268" width="7" bestFit="1" customWidth="1"/>
    <col min="5269" max="5270" width="8" bestFit="1" customWidth="1"/>
    <col min="5271" max="5271" width="6" bestFit="1" customWidth="1"/>
    <col min="5272" max="5272" width="7" bestFit="1" customWidth="1"/>
    <col min="5273" max="5273" width="8" bestFit="1" customWidth="1"/>
    <col min="5274" max="5275" width="7" bestFit="1" customWidth="1"/>
    <col min="5276" max="5278" width="8" bestFit="1" customWidth="1"/>
    <col min="5279" max="5279" width="6" bestFit="1" customWidth="1"/>
    <col min="5280" max="5284" width="7" bestFit="1" customWidth="1"/>
    <col min="5285" max="5285" width="8" bestFit="1" customWidth="1"/>
    <col min="5286" max="5286" width="4" bestFit="1" customWidth="1"/>
    <col min="5287" max="5288" width="7" bestFit="1" customWidth="1"/>
    <col min="5289" max="5289" width="6" bestFit="1" customWidth="1"/>
    <col min="5290" max="5290" width="7" bestFit="1" customWidth="1"/>
    <col min="5291" max="5291" width="6" bestFit="1" customWidth="1"/>
    <col min="5292" max="5292" width="8" bestFit="1" customWidth="1"/>
    <col min="5293" max="5295" width="7" bestFit="1" customWidth="1"/>
    <col min="5296" max="5296" width="8" bestFit="1" customWidth="1"/>
    <col min="5297" max="5297" width="6" bestFit="1" customWidth="1"/>
    <col min="5298" max="5299" width="7" bestFit="1" customWidth="1"/>
    <col min="5300" max="5303" width="8" bestFit="1" customWidth="1"/>
    <col min="5304" max="5305" width="7" bestFit="1" customWidth="1"/>
    <col min="5306" max="5306" width="6" bestFit="1" customWidth="1"/>
    <col min="5307" max="5310" width="8" bestFit="1" customWidth="1"/>
    <col min="5311" max="5311" width="7" bestFit="1" customWidth="1"/>
    <col min="5312" max="5312" width="6" bestFit="1" customWidth="1"/>
    <col min="5313" max="5313" width="8" bestFit="1" customWidth="1"/>
    <col min="5314" max="5314" width="7" bestFit="1" customWidth="1"/>
    <col min="5315" max="5315" width="8" bestFit="1" customWidth="1"/>
    <col min="5316" max="5316" width="7" bestFit="1" customWidth="1"/>
    <col min="5317" max="5317" width="8" bestFit="1" customWidth="1"/>
    <col min="5318" max="5318" width="7" bestFit="1" customWidth="1"/>
    <col min="5319" max="5319" width="6" bestFit="1" customWidth="1"/>
    <col min="5320" max="5321" width="7" bestFit="1" customWidth="1"/>
    <col min="5322" max="5323" width="8" bestFit="1" customWidth="1"/>
    <col min="5324" max="5325" width="7" bestFit="1" customWidth="1"/>
    <col min="5326" max="5326" width="8" bestFit="1" customWidth="1"/>
    <col min="5327" max="5327" width="6" bestFit="1" customWidth="1"/>
    <col min="5328" max="5328" width="8" bestFit="1" customWidth="1"/>
    <col min="5329" max="5329" width="7" bestFit="1" customWidth="1"/>
    <col min="5330" max="5331" width="6" bestFit="1" customWidth="1"/>
    <col min="5332" max="5333" width="7" bestFit="1" customWidth="1"/>
    <col min="5334" max="5334" width="6" bestFit="1" customWidth="1"/>
    <col min="5335" max="5335" width="8" bestFit="1" customWidth="1"/>
    <col min="5336" max="5338" width="7" bestFit="1" customWidth="1"/>
    <col min="5339" max="5341" width="8" bestFit="1" customWidth="1"/>
    <col min="5342" max="5342" width="7" bestFit="1" customWidth="1"/>
    <col min="5343" max="5346" width="8" bestFit="1" customWidth="1"/>
    <col min="5347" max="5349" width="7" bestFit="1" customWidth="1"/>
    <col min="5350" max="5351" width="8" bestFit="1" customWidth="1"/>
    <col min="5352" max="5353" width="7" bestFit="1" customWidth="1"/>
    <col min="5354" max="5354" width="8" bestFit="1" customWidth="1"/>
    <col min="5355" max="5358" width="7" bestFit="1" customWidth="1"/>
    <col min="5359" max="5359" width="8" bestFit="1" customWidth="1"/>
    <col min="5360" max="5361" width="7" bestFit="1" customWidth="1"/>
    <col min="5362" max="5362" width="8" bestFit="1" customWidth="1"/>
    <col min="5363" max="5363" width="6" bestFit="1" customWidth="1"/>
    <col min="5364" max="5364" width="7" bestFit="1" customWidth="1"/>
    <col min="5365" max="5365" width="8" bestFit="1" customWidth="1"/>
    <col min="5366" max="5368" width="7" bestFit="1" customWidth="1"/>
    <col min="5369" max="5370" width="8" bestFit="1" customWidth="1"/>
    <col min="5371" max="5373" width="7" bestFit="1" customWidth="1"/>
    <col min="5374" max="5374" width="8" bestFit="1" customWidth="1"/>
    <col min="5375" max="5375" width="9" bestFit="1" customWidth="1"/>
    <col min="5376" max="5382" width="8" bestFit="1" customWidth="1"/>
    <col min="5383" max="5383" width="7" bestFit="1" customWidth="1"/>
    <col min="5384" max="5386" width="8" bestFit="1" customWidth="1"/>
    <col min="5387" max="5387" width="7" bestFit="1" customWidth="1"/>
    <col min="5388" max="5389" width="9" bestFit="1" customWidth="1"/>
    <col min="5390" max="5391" width="8" bestFit="1" customWidth="1"/>
    <col min="5392" max="5393" width="7" bestFit="1" customWidth="1"/>
    <col min="5394" max="5394" width="8" bestFit="1" customWidth="1"/>
    <col min="5395" max="5395" width="7" bestFit="1" customWidth="1"/>
    <col min="5396" max="5396" width="6" bestFit="1" customWidth="1"/>
    <col min="5397" max="5397" width="8" bestFit="1" customWidth="1"/>
    <col min="5398" max="5398" width="6" bestFit="1" customWidth="1"/>
    <col min="5399" max="5399" width="7" bestFit="1" customWidth="1"/>
    <col min="5400" max="5400" width="8" bestFit="1" customWidth="1"/>
    <col min="5401" max="5401" width="7" bestFit="1" customWidth="1"/>
    <col min="5402" max="5402" width="8" bestFit="1" customWidth="1"/>
    <col min="5403" max="5404" width="7" bestFit="1" customWidth="1"/>
    <col min="5405" max="5405" width="8" bestFit="1" customWidth="1"/>
    <col min="5406" max="5406" width="7" bestFit="1" customWidth="1"/>
    <col min="5407" max="5407" width="6" bestFit="1" customWidth="1"/>
    <col min="5408" max="5408" width="8" bestFit="1" customWidth="1"/>
    <col min="5409" max="5410" width="7" bestFit="1" customWidth="1"/>
    <col min="5411" max="5411" width="8" bestFit="1" customWidth="1"/>
    <col min="5412" max="5413" width="7" bestFit="1" customWidth="1"/>
    <col min="5414" max="5414" width="8" bestFit="1" customWidth="1"/>
    <col min="5415" max="5415" width="9" bestFit="1" customWidth="1"/>
    <col min="5416" max="5416" width="8" bestFit="1" customWidth="1"/>
    <col min="5417" max="5422" width="9" bestFit="1" customWidth="1"/>
    <col min="5423" max="5423" width="8" bestFit="1" customWidth="1"/>
    <col min="5424" max="5427" width="9" bestFit="1" customWidth="1"/>
    <col min="5428" max="5428" width="8" bestFit="1" customWidth="1"/>
    <col min="5429" max="5430" width="9" bestFit="1" customWidth="1"/>
    <col min="5431" max="5431" width="8" bestFit="1" customWidth="1"/>
    <col min="5432" max="5432" width="9" bestFit="1" customWidth="1"/>
    <col min="5433" max="5434" width="8" bestFit="1" customWidth="1"/>
    <col min="5435" max="5435" width="7" bestFit="1" customWidth="1"/>
    <col min="5436" max="5436" width="9" bestFit="1" customWidth="1"/>
    <col min="5437" max="5437" width="8" bestFit="1" customWidth="1"/>
    <col min="5438" max="5439" width="9" bestFit="1" customWidth="1"/>
    <col min="5440" max="5440" width="7" bestFit="1" customWidth="1"/>
    <col min="5441" max="5443" width="8" bestFit="1" customWidth="1"/>
    <col min="5444" max="5444" width="7" bestFit="1" customWidth="1"/>
    <col min="5445" max="5447" width="8" bestFit="1" customWidth="1"/>
    <col min="5448" max="5448" width="9" bestFit="1" customWidth="1"/>
    <col min="5449" max="5451" width="8" bestFit="1" customWidth="1"/>
    <col min="5452" max="5452" width="5" bestFit="1" customWidth="1"/>
    <col min="5453" max="5455" width="9" bestFit="1" customWidth="1"/>
    <col min="5456" max="5456" width="8" bestFit="1" customWidth="1"/>
    <col min="5457" max="5458" width="9" bestFit="1" customWidth="1"/>
    <col min="5459" max="5460" width="8" bestFit="1" customWidth="1"/>
    <col min="5461" max="5461" width="9" bestFit="1" customWidth="1"/>
    <col min="5462" max="5462" width="8" bestFit="1" customWidth="1"/>
    <col min="5463" max="5463" width="9" bestFit="1" customWidth="1"/>
    <col min="5464" max="5464" width="8" bestFit="1" customWidth="1"/>
    <col min="5465" max="5466" width="9" bestFit="1" customWidth="1"/>
    <col min="5467" max="5467" width="8" bestFit="1" customWidth="1"/>
    <col min="5468" max="5468" width="9" bestFit="1" customWidth="1"/>
    <col min="5469" max="5469" width="7" bestFit="1" customWidth="1"/>
    <col min="5470" max="5474" width="8" bestFit="1" customWidth="1"/>
    <col min="5475" max="5477" width="9" bestFit="1" customWidth="1"/>
    <col min="5478" max="5478" width="7" bestFit="1" customWidth="1"/>
    <col min="5479" max="5481" width="8" bestFit="1" customWidth="1"/>
    <col min="5482" max="5485" width="9" bestFit="1" customWidth="1"/>
    <col min="5486" max="5486" width="8" bestFit="1" customWidth="1"/>
    <col min="5487" max="5487" width="9" bestFit="1" customWidth="1"/>
    <col min="5488" max="5488" width="8" bestFit="1" customWidth="1"/>
    <col min="5489" max="5489" width="9" bestFit="1" customWidth="1"/>
    <col min="5490" max="5494" width="8" bestFit="1" customWidth="1"/>
    <col min="5495" max="5495" width="9" bestFit="1" customWidth="1"/>
    <col min="5496" max="5496" width="7" bestFit="1" customWidth="1"/>
    <col min="5497" max="5497" width="8" bestFit="1" customWidth="1"/>
    <col min="5498" max="5498" width="9" bestFit="1" customWidth="1"/>
    <col min="5499" max="5499" width="8" bestFit="1" customWidth="1"/>
    <col min="5500" max="5500" width="9" bestFit="1" customWidth="1"/>
    <col min="5501" max="5501" width="8" bestFit="1" customWidth="1"/>
    <col min="5502" max="5502" width="5" bestFit="1" customWidth="1"/>
    <col min="5503" max="5503" width="9" bestFit="1" customWidth="1"/>
    <col min="5504" max="5505" width="8" bestFit="1" customWidth="1"/>
    <col min="5506" max="5506" width="7" bestFit="1" customWidth="1"/>
    <col min="5507" max="5507" width="8" bestFit="1" customWidth="1"/>
    <col min="5508" max="5508" width="9" bestFit="1" customWidth="1"/>
    <col min="5509" max="5511" width="8" bestFit="1" customWidth="1"/>
    <col min="5512" max="5512" width="9" bestFit="1" customWidth="1"/>
    <col min="5513" max="5515" width="8" bestFit="1" customWidth="1"/>
    <col min="5516" max="5517" width="9" bestFit="1" customWidth="1"/>
    <col min="5518" max="5518" width="8" bestFit="1" customWidth="1"/>
    <col min="5519" max="5519" width="10" bestFit="1" customWidth="1"/>
    <col min="5520" max="5520" width="9" bestFit="1" customWidth="1"/>
    <col min="5521" max="5521" width="7" bestFit="1" customWidth="1"/>
    <col min="5522" max="5523" width="8" bestFit="1" customWidth="1"/>
    <col min="5524" max="5524" width="9" bestFit="1" customWidth="1"/>
    <col min="5525" max="5528" width="8" bestFit="1" customWidth="1"/>
    <col min="5529" max="5529" width="7" bestFit="1" customWidth="1"/>
    <col min="5530" max="5536" width="8" bestFit="1" customWidth="1"/>
    <col min="5537" max="5538" width="9" bestFit="1" customWidth="1"/>
    <col min="5539" max="5541" width="8" bestFit="1" customWidth="1"/>
    <col min="5542" max="5542" width="9" bestFit="1" customWidth="1"/>
    <col min="5543" max="5545" width="8" bestFit="1" customWidth="1"/>
    <col min="5546" max="5546" width="9" bestFit="1" customWidth="1"/>
    <col min="5547" max="5549" width="8" bestFit="1" customWidth="1"/>
    <col min="5550" max="5550" width="9" bestFit="1" customWidth="1"/>
    <col min="5551" max="5551" width="7" bestFit="1" customWidth="1"/>
    <col min="5552" max="5552" width="8" bestFit="1" customWidth="1"/>
    <col min="5553" max="5553" width="9" bestFit="1" customWidth="1"/>
    <col min="5554" max="5554" width="8" bestFit="1" customWidth="1"/>
    <col min="5555" max="5555" width="7" bestFit="1" customWidth="1"/>
    <col min="5556" max="5557" width="8" bestFit="1" customWidth="1"/>
    <col min="5558" max="5558" width="9" bestFit="1" customWidth="1"/>
    <col min="5559" max="5560" width="8" bestFit="1" customWidth="1"/>
    <col min="5561" max="5562" width="9" bestFit="1" customWidth="1"/>
    <col min="5563" max="5563" width="8" bestFit="1" customWidth="1"/>
    <col min="5564" max="5564" width="9" bestFit="1" customWidth="1"/>
    <col min="5565" max="5567" width="8" bestFit="1" customWidth="1"/>
    <col min="5568" max="5568" width="9" bestFit="1" customWidth="1"/>
    <col min="5569" max="5569" width="10" bestFit="1" customWidth="1"/>
    <col min="5570" max="5570" width="8" bestFit="1" customWidth="1"/>
    <col min="5571" max="5571" width="7" bestFit="1" customWidth="1"/>
    <col min="5572" max="5573" width="8" bestFit="1" customWidth="1"/>
    <col min="5574" max="5574" width="9" bestFit="1" customWidth="1"/>
    <col min="5575" max="5578" width="8" bestFit="1" customWidth="1"/>
    <col min="5579" max="5579" width="9" bestFit="1" customWidth="1"/>
    <col min="5580" max="5582" width="8" bestFit="1" customWidth="1"/>
    <col min="5583" max="5583" width="7" bestFit="1" customWidth="1"/>
    <col min="5584" max="5584" width="8" bestFit="1" customWidth="1"/>
    <col min="5585" max="5585" width="9" bestFit="1" customWidth="1"/>
    <col min="5586" max="5586" width="7" bestFit="1" customWidth="1"/>
    <col min="5587" max="5587" width="5" bestFit="1" customWidth="1"/>
    <col min="5588" max="5588" width="8" bestFit="1" customWidth="1"/>
    <col min="5589" max="5591" width="9" bestFit="1" customWidth="1"/>
    <col min="5592" max="5592" width="7" bestFit="1" customWidth="1"/>
    <col min="5593" max="5596" width="8" bestFit="1" customWidth="1"/>
    <col min="5597" max="5597" width="7" bestFit="1" customWidth="1"/>
    <col min="5598" max="5599" width="8" bestFit="1" customWidth="1"/>
    <col min="5600" max="5600" width="7" bestFit="1" customWidth="1"/>
    <col min="5601" max="5602" width="9" bestFit="1" customWidth="1"/>
    <col min="5603" max="5603" width="8" bestFit="1" customWidth="1"/>
    <col min="5604" max="5605" width="9" bestFit="1" customWidth="1"/>
    <col min="5606" max="5606" width="8" bestFit="1" customWidth="1"/>
    <col min="5607" max="5607" width="9" bestFit="1" customWidth="1"/>
    <col min="5608" max="5609" width="8" bestFit="1" customWidth="1"/>
    <col min="5610" max="5610" width="9" bestFit="1" customWidth="1"/>
    <col min="5611" max="5612" width="8" bestFit="1" customWidth="1"/>
    <col min="5613" max="5613" width="7" bestFit="1" customWidth="1"/>
    <col min="5614" max="5615" width="9" bestFit="1" customWidth="1"/>
    <col min="5616" max="5616" width="8" bestFit="1" customWidth="1"/>
    <col min="5617" max="5617" width="9" bestFit="1" customWidth="1"/>
    <col min="5618" max="5618" width="8" bestFit="1" customWidth="1"/>
    <col min="5619" max="5620" width="9" bestFit="1" customWidth="1"/>
    <col min="5621" max="5623" width="8" bestFit="1" customWidth="1"/>
    <col min="5624" max="5624" width="9" bestFit="1" customWidth="1"/>
    <col min="5625" max="5626" width="8" bestFit="1" customWidth="1"/>
    <col min="5627" max="5627" width="9" bestFit="1" customWidth="1"/>
    <col min="5628" max="5630" width="8" bestFit="1" customWidth="1"/>
    <col min="5631" max="5631" width="9" bestFit="1" customWidth="1"/>
    <col min="5632" max="5632" width="8" bestFit="1" customWidth="1"/>
    <col min="5633" max="5633" width="9" bestFit="1" customWidth="1"/>
    <col min="5634" max="5634" width="7" bestFit="1" customWidth="1"/>
    <col min="5635" max="5635" width="8" bestFit="1" customWidth="1"/>
    <col min="5636" max="5636" width="9" bestFit="1" customWidth="1"/>
    <col min="5637" max="5638" width="8" bestFit="1" customWidth="1"/>
    <col min="5639" max="5639" width="9" bestFit="1" customWidth="1"/>
    <col min="5640" max="5641" width="8" bestFit="1" customWidth="1"/>
    <col min="5642" max="5642" width="9" bestFit="1" customWidth="1"/>
    <col min="5643" max="5643" width="7" bestFit="1" customWidth="1"/>
    <col min="5644" max="5647" width="8" bestFit="1" customWidth="1"/>
    <col min="5648" max="5648" width="7" bestFit="1" customWidth="1"/>
    <col min="5649" max="5649" width="9" bestFit="1" customWidth="1"/>
    <col min="5650" max="5651" width="8" bestFit="1" customWidth="1"/>
    <col min="5652" max="5652" width="9" bestFit="1" customWidth="1"/>
    <col min="5653" max="5653" width="8" bestFit="1" customWidth="1"/>
    <col min="5654" max="5654" width="7" bestFit="1" customWidth="1"/>
    <col min="5655" max="5658" width="8" bestFit="1" customWidth="1"/>
    <col min="5659" max="5659" width="9" bestFit="1" customWidth="1"/>
    <col min="5660" max="5660" width="7" bestFit="1" customWidth="1"/>
    <col min="5661" max="5663" width="8" bestFit="1" customWidth="1"/>
    <col min="5664" max="5664" width="7" bestFit="1" customWidth="1"/>
    <col min="5665" max="5665" width="9" bestFit="1" customWidth="1"/>
    <col min="5666" max="5668" width="8" bestFit="1" customWidth="1"/>
    <col min="5669" max="5670" width="9" bestFit="1" customWidth="1"/>
    <col min="5671" max="5674" width="8" bestFit="1" customWidth="1"/>
    <col min="5675" max="5675" width="9" bestFit="1" customWidth="1"/>
    <col min="5676" max="5676" width="8" bestFit="1" customWidth="1"/>
    <col min="5677" max="5677" width="9" bestFit="1" customWidth="1"/>
    <col min="5678" max="5678" width="8" bestFit="1" customWidth="1"/>
    <col min="5679" max="5679" width="7" bestFit="1" customWidth="1"/>
    <col min="5680" max="5680" width="9" bestFit="1" customWidth="1"/>
    <col min="5681" max="5685" width="8" bestFit="1" customWidth="1"/>
    <col min="5686" max="5686" width="9" bestFit="1" customWidth="1"/>
    <col min="5687" max="5687" width="8" bestFit="1" customWidth="1"/>
    <col min="5688" max="5688" width="7" bestFit="1" customWidth="1"/>
    <col min="5689" max="5689" width="8" bestFit="1" customWidth="1"/>
    <col min="5690" max="5691" width="9" bestFit="1" customWidth="1"/>
    <col min="5692" max="5693" width="8" bestFit="1" customWidth="1"/>
    <col min="5694" max="5694" width="9" bestFit="1" customWidth="1"/>
    <col min="5695" max="5696" width="8" bestFit="1" customWidth="1"/>
    <col min="5697" max="5697" width="9" bestFit="1" customWidth="1"/>
    <col min="5698" max="5698" width="8" bestFit="1" customWidth="1"/>
    <col min="5699" max="5699" width="9" bestFit="1" customWidth="1"/>
    <col min="5700" max="5700" width="8" bestFit="1" customWidth="1"/>
    <col min="5701" max="5702" width="9" bestFit="1" customWidth="1"/>
    <col min="5703" max="5703" width="8" bestFit="1" customWidth="1"/>
    <col min="5704" max="5704" width="7" bestFit="1" customWidth="1"/>
    <col min="5705" max="5705" width="8" bestFit="1" customWidth="1"/>
    <col min="5706" max="5706" width="9" bestFit="1" customWidth="1"/>
    <col min="5707" max="5707" width="7" bestFit="1" customWidth="1"/>
    <col min="5708" max="5709" width="9" bestFit="1" customWidth="1"/>
    <col min="5710" max="5712" width="8" bestFit="1" customWidth="1"/>
    <col min="5713" max="5713" width="7" bestFit="1" customWidth="1"/>
    <col min="5714" max="5715" width="8" bestFit="1" customWidth="1"/>
    <col min="5716" max="5716" width="9" bestFit="1" customWidth="1"/>
    <col min="5717" max="5717" width="7" bestFit="1" customWidth="1"/>
    <col min="5718" max="5718" width="8" bestFit="1" customWidth="1"/>
    <col min="5719" max="5719" width="9" bestFit="1" customWidth="1"/>
    <col min="5720" max="5720" width="7" bestFit="1" customWidth="1"/>
    <col min="5721" max="5721" width="10" bestFit="1" customWidth="1"/>
    <col min="5722" max="5723" width="7" bestFit="1" customWidth="1"/>
    <col min="5724" max="5724" width="8" bestFit="1" customWidth="1"/>
    <col min="5725" max="5725" width="9" bestFit="1" customWidth="1"/>
    <col min="5726" max="5726" width="7" bestFit="1" customWidth="1"/>
    <col min="5727" max="5731" width="8" bestFit="1" customWidth="1"/>
    <col min="5732" max="5732" width="9" bestFit="1" customWidth="1"/>
    <col min="5733" max="5734" width="8" bestFit="1" customWidth="1"/>
    <col min="5735" max="5736" width="9" bestFit="1" customWidth="1"/>
    <col min="5737" max="5738" width="8" bestFit="1" customWidth="1"/>
    <col min="5739" max="5739" width="9" bestFit="1" customWidth="1"/>
    <col min="5740" max="5740" width="8" bestFit="1" customWidth="1"/>
    <col min="5741" max="5742" width="9" bestFit="1" customWidth="1"/>
    <col min="5743" max="5744" width="8" bestFit="1" customWidth="1"/>
    <col min="5745" max="5745" width="9" bestFit="1" customWidth="1"/>
    <col min="5746" max="5748" width="8" bestFit="1" customWidth="1"/>
    <col min="5749" max="5751" width="9" bestFit="1" customWidth="1"/>
    <col min="5752" max="5754" width="8" bestFit="1" customWidth="1"/>
    <col min="5755" max="5757" width="9" bestFit="1" customWidth="1"/>
    <col min="5758" max="5761" width="8" bestFit="1" customWidth="1"/>
    <col min="5762" max="5762" width="9" bestFit="1" customWidth="1"/>
    <col min="5763" max="5763" width="5" bestFit="1" customWidth="1"/>
    <col min="5764" max="5765" width="9" bestFit="1" customWidth="1"/>
    <col min="5766" max="5766" width="5" bestFit="1" customWidth="1"/>
    <col min="5767" max="5768" width="8" bestFit="1" customWidth="1"/>
    <col min="5769" max="5769" width="9" bestFit="1" customWidth="1"/>
    <col min="5770" max="5770" width="8" bestFit="1" customWidth="1"/>
    <col min="5771" max="5771" width="7" bestFit="1" customWidth="1"/>
    <col min="5772" max="5772" width="9" bestFit="1" customWidth="1"/>
    <col min="5773" max="5773" width="8" bestFit="1" customWidth="1"/>
    <col min="5774" max="5774" width="7" bestFit="1" customWidth="1"/>
    <col min="5775" max="5775" width="9" bestFit="1" customWidth="1"/>
    <col min="5776" max="5776" width="8" bestFit="1" customWidth="1"/>
    <col min="5777" max="5777" width="7" bestFit="1" customWidth="1"/>
    <col min="5778" max="5779" width="9" bestFit="1" customWidth="1"/>
    <col min="5780" max="5780" width="8" bestFit="1" customWidth="1"/>
    <col min="5781" max="5781" width="9" bestFit="1" customWidth="1"/>
    <col min="5782" max="5784" width="8" bestFit="1" customWidth="1"/>
    <col min="5785" max="5785" width="9" bestFit="1" customWidth="1"/>
    <col min="5786" max="5786" width="8" bestFit="1" customWidth="1"/>
    <col min="5787" max="5791" width="9" bestFit="1" customWidth="1"/>
    <col min="5792" max="5792" width="7" bestFit="1" customWidth="1"/>
    <col min="5793" max="5793" width="9" bestFit="1" customWidth="1"/>
    <col min="5794" max="5794" width="7" bestFit="1" customWidth="1"/>
    <col min="5795" max="5796" width="9" bestFit="1" customWidth="1"/>
    <col min="5797" max="5797" width="8" bestFit="1" customWidth="1"/>
    <col min="5798" max="5798" width="7" bestFit="1" customWidth="1"/>
    <col min="5799" max="5800" width="9" bestFit="1" customWidth="1"/>
    <col min="5801" max="5809" width="8" bestFit="1" customWidth="1"/>
    <col min="5810" max="5810" width="9" bestFit="1" customWidth="1"/>
    <col min="5811" max="5811" width="8" bestFit="1" customWidth="1"/>
    <col min="5812" max="5812" width="9" bestFit="1" customWidth="1"/>
    <col min="5813" max="5816" width="8" bestFit="1" customWidth="1"/>
    <col min="5817" max="5817" width="9" bestFit="1" customWidth="1"/>
    <col min="5818" max="5818" width="10" bestFit="1" customWidth="1"/>
    <col min="5819" max="5821" width="9" bestFit="1" customWidth="1"/>
    <col min="5822" max="5822" width="11.28515625" bestFit="1" customWidth="1"/>
  </cols>
  <sheetData>
    <row r="1" spans="1:50" s="28" customFormat="1" ht="15.75" thickBot="1" x14ac:dyDescent="0.3">
      <c r="A1" s="48" t="s">
        <v>10949</v>
      </c>
      <c r="B1" s="49"/>
      <c r="C1" s="49"/>
      <c r="D1" s="49"/>
      <c r="E1" s="49"/>
      <c r="F1" s="49"/>
      <c r="G1" s="49"/>
      <c r="H1" s="49"/>
      <c r="I1" s="49"/>
      <c r="J1" s="52"/>
      <c r="K1" s="49" t="s">
        <v>20</v>
      </c>
      <c r="L1" s="49"/>
      <c r="M1" s="49"/>
      <c r="N1" s="49"/>
      <c r="O1" s="49"/>
      <c r="P1" s="49"/>
      <c r="Q1" s="49"/>
      <c r="R1" s="49"/>
      <c r="S1" s="49"/>
      <c r="T1" s="52"/>
      <c r="U1" s="48" t="s">
        <v>20</v>
      </c>
      <c r="V1" s="49"/>
      <c r="W1" s="49"/>
      <c r="X1" s="49"/>
      <c r="Y1" s="49"/>
      <c r="Z1" s="49"/>
      <c r="AA1" s="49"/>
      <c r="AB1" s="49"/>
      <c r="AC1" s="49"/>
      <c r="AD1" s="49"/>
      <c r="AE1" s="49"/>
      <c r="AF1" s="49"/>
      <c r="AG1" s="49"/>
      <c r="AH1" s="49"/>
      <c r="AI1" s="49"/>
      <c r="AJ1" s="49"/>
      <c r="AK1" s="49"/>
      <c r="AL1" s="49"/>
      <c r="AM1" s="52"/>
      <c r="AN1" s="45"/>
      <c r="AO1" s="45"/>
      <c r="AP1" s="45"/>
      <c r="AQ1" s="45"/>
      <c r="AR1" s="45"/>
      <c r="AS1" s="45"/>
      <c r="AT1" s="45"/>
      <c r="AU1" s="45"/>
      <c r="AV1" s="45"/>
      <c r="AW1" s="45"/>
      <c r="AX1" s="45"/>
    </row>
    <row r="2" spans="1:50" ht="15.75" thickBot="1" x14ac:dyDescent="0.3">
      <c r="A2" s="47" t="s">
        <v>17</v>
      </c>
      <c r="B2" s="69"/>
      <c r="D2" s="51" t="s">
        <v>10950</v>
      </c>
      <c r="E2" s="51"/>
      <c r="F2" s="70"/>
      <c r="G2" s="67" t="s">
        <v>10956</v>
      </c>
      <c r="H2" s="67"/>
      <c r="I2" s="67"/>
      <c r="J2" s="68"/>
      <c r="K2" s="47" t="s">
        <v>20</v>
      </c>
      <c r="L2" s="46"/>
      <c r="N2" s="46" t="s">
        <v>10953</v>
      </c>
      <c r="O2" s="46"/>
      <c r="Q2" s="46" t="s">
        <v>10963</v>
      </c>
      <c r="R2" s="46"/>
      <c r="U2" s="50" t="s">
        <v>10951</v>
      </c>
      <c r="V2" s="51"/>
      <c r="W2" s="51"/>
      <c r="X2" s="51"/>
      <c r="Y2" s="51"/>
      <c r="Z2" s="2"/>
      <c r="AA2" s="2"/>
    </row>
    <row r="3" spans="1:50" ht="15.75" thickBot="1" x14ac:dyDescent="0.3">
      <c r="A3" s="8" t="s">
        <v>10939</v>
      </c>
      <c r="B3" s="10" t="s">
        <v>10944</v>
      </c>
      <c r="D3" s="8" t="s">
        <v>10939</v>
      </c>
      <c r="E3" s="10" t="s">
        <v>10948</v>
      </c>
      <c r="G3" s="40" t="s">
        <v>10955</v>
      </c>
      <c r="H3" s="57">
        <f>SUM(Sales[Sales])</f>
        <v>2297200.8602999551</v>
      </c>
      <c r="I3" s="57">
        <f>GETPIVOTDATA("[Measures].[Average of Sales]",$G$3) / H3</f>
        <v>1.000600360216149E-4</v>
      </c>
      <c r="J3" s="71">
        <v>1</v>
      </c>
      <c r="K3" s="41" t="s">
        <v>10939</v>
      </c>
      <c r="L3" s="40" t="s">
        <v>10945</v>
      </c>
      <c r="N3" s="41" t="s">
        <v>10939</v>
      </c>
      <c r="O3" s="40" t="s">
        <v>10945</v>
      </c>
      <c r="Q3" s="2" t="s">
        <v>10966</v>
      </c>
      <c r="U3" s="61" t="s">
        <v>10939</v>
      </c>
      <c r="V3" s="64" t="s">
        <v>10944</v>
      </c>
      <c r="W3" s="65" t="s">
        <v>10947</v>
      </c>
      <c r="X3" s="65" t="s">
        <v>10946</v>
      </c>
      <c r="Y3" s="66" t="s">
        <v>10945</v>
      </c>
      <c r="AE3" s="34" t="s">
        <v>10939</v>
      </c>
      <c r="AF3" s="57" t="s">
        <v>10960</v>
      </c>
      <c r="AG3" s="57" t="s">
        <v>10944</v>
      </c>
      <c r="AH3" s="3" t="s">
        <v>10945</v>
      </c>
    </row>
    <row r="4" spans="1:50" ht="15.75" thickBot="1" x14ac:dyDescent="0.3">
      <c r="A4" s="21" t="s">
        <v>10941</v>
      </c>
      <c r="B4" s="23">
        <v>484247.49810000003</v>
      </c>
      <c r="D4" s="21" t="s">
        <v>10941</v>
      </c>
      <c r="E4" s="11">
        <v>1</v>
      </c>
      <c r="G4" s="79">
        <v>229.85800083049827</v>
      </c>
      <c r="K4" s="53" t="s">
        <v>10941</v>
      </c>
      <c r="L4" s="42">
        <v>49543.974099999999</v>
      </c>
      <c r="N4" s="33" t="s">
        <v>10941</v>
      </c>
      <c r="O4" s="12">
        <v>1</v>
      </c>
      <c r="Q4" s="40" t="s">
        <v>10964</v>
      </c>
      <c r="U4" s="62" t="s">
        <v>10941</v>
      </c>
      <c r="V4" s="16">
        <v>484247.49810000003</v>
      </c>
      <c r="W4" s="17">
        <v>434388.06400000001</v>
      </c>
      <c r="X4" s="17">
        <v>315.45999999999623</v>
      </c>
      <c r="Y4" s="18">
        <v>49543.974099999999</v>
      </c>
      <c r="AE4" s="35" t="s">
        <v>10941</v>
      </c>
      <c r="AF4" s="58">
        <v>0.10231126499236734</v>
      </c>
      <c r="AG4" s="59">
        <v>484247.49810000003</v>
      </c>
      <c r="AH4" s="29">
        <v>49543.974099999999</v>
      </c>
    </row>
    <row r="5" spans="1:50" ht="15.75" thickBot="1" x14ac:dyDescent="0.3">
      <c r="A5" s="33" t="s">
        <v>10942</v>
      </c>
      <c r="B5" s="24">
        <v>470532.50900000002</v>
      </c>
      <c r="D5" s="33" t="s">
        <v>10942</v>
      </c>
      <c r="E5" s="12">
        <v>0.97167772852970369</v>
      </c>
      <c r="K5" s="53" t="s">
        <v>10942</v>
      </c>
      <c r="L5" s="42">
        <v>61618.6037</v>
      </c>
      <c r="N5" s="33" t="s">
        <v>10942</v>
      </c>
      <c r="O5" s="12">
        <v>1.2437154027173609</v>
      </c>
      <c r="Q5" s="56">
        <v>8058</v>
      </c>
      <c r="U5" s="53" t="s">
        <v>10942</v>
      </c>
      <c r="V5" s="19">
        <v>470532.50900000002</v>
      </c>
      <c r="W5" s="60">
        <v>408586.81530000007</v>
      </c>
      <c r="X5" s="60">
        <v>327.08999999999554</v>
      </c>
      <c r="Y5" s="6">
        <v>61618.6037</v>
      </c>
      <c r="AE5" s="35" t="s">
        <v>10942</v>
      </c>
      <c r="AF5" s="58">
        <v>0.13095504034557578</v>
      </c>
      <c r="AG5" s="59">
        <v>470532.50900000002</v>
      </c>
      <c r="AH5" s="29">
        <v>61618.6037</v>
      </c>
    </row>
    <row r="6" spans="1:50" ht="15.75" thickBot="1" x14ac:dyDescent="0.3">
      <c r="A6" s="33" t="s">
        <v>10943</v>
      </c>
      <c r="B6" s="24">
        <v>609205.598</v>
      </c>
      <c r="D6" s="33" t="s">
        <v>10943</v>
      </c>
      <c r="E6" s="12">
        <v>1.2947152138217084</v>
      </c>
      <c r="G6" s="73">
        <f>GETPIVOTDATA("[Measures].[Average of Sales]",$G$3)</f>
        <v>229.85800083049827</v>
      </c>
      <c r="K6" s="53" t="s">
        <v>10943</v>
      </c>
      <c r="L6" s="42">
        <v>81795.174299999999</v>
      </c>
      <c r="N6" s="33" t="s">
        <v>10943</v>
      </c>
      <c r="O6" s="12">
        <v>1.3274428401239478</v>
      </c>
      <c r="U6" s="54" t="s">
        <v>10943</v>
      </c>
      <c r="V6" s="19">
        <v>609205.598</v>
      </c>
      <c r="W6" s="60">
        <v>527010.10370000009</v>
      </c>
      <c r="X6" s="60">
        <v>400.31999999999374</v>
      </c>
      <c r="Y6" s="6">
        <v>81795.174299999999</v>
      </c>
      <c r="AE6" s="35" t="s">
        <v>10943</v>
      </c>
      <c r="AF6" s="58">
        <v>0.13426530315632457</v>
      </c>
      <c r="AG6" s="59">
        <v>609205.598</v>
      </c>
      <c r="AH6" s="29">
        <v>81795.174299999999</v>
      </c>
    </row>
    <row r="7" spans="1:50" ht="15.75" thickBot="1" x14ac:dyDescent="0.3">
      <c r="A7" s="22" t="s">
        <v>10952</v>
      </c>
      <c r="B7" s="24">
        <v>733215.25520000001</v>
      </c>
      <c r="D7" s="22" t="s">
        <v>10952</v>
      </c>
      <c r="E7" s="12">
        <v>1.2035596153533705</v>
      </c>
      <c r="K7" s="54" t="s">
        <v>10952</v>
      </c>
      <c r="L7" s="42">
        <v>93439.2696</v>
      </c>
      <c r="N7" s="22" t="s">
        <v>10952</v>
      </c>
      <c r="O7" s="12">
        <v>1.1423567514789195</v>
      </c>
      <c r="Q7">
        <f>GETPIVOTDATA("[Measures].[Count of Profitable Sales]",$Q$4)</f>
        <v>8058</v>
      </c>
      <c r="U7" s="54" t="s">
        <v>10952</v>
      </c>
      <c r="V7" s="19">
        <v>733215.25520000001</v>
      </c>
      <c r="W7" s="60">
        <v>639257.76560000004</v>
      </c>
      <c r="X7" s="60">
        <v>518.2199999999915</v>
      </c>
      <c r="Y7" s="6">
        <v>93439.2696</v>
      </c>
      <c r="AE7" s="36" t="s">
        <v>10952</v>
      </c>
      <c r="AF7" s="58">
        <v>0.12743770528139442</v>
      </c>
      <c r="AG7" s="59">
        <v>733215.25520000001</v>
      </c>
      <c r="AH7" s="29">
        <v>93439.2696</v>
      </c>
    </row>
    <row r="8" spans="1:50" ht="15.75" thickBot="1" x14ac:dyDescent="0.3">
      <c r="A8" s="9" t="s">
        <v>10940</v>
      </c>
      <c r="B8" s="25">
        <v>2297200.8602999998</v>
      </c>
      <c r="D8" s="9" t="s">
        <v>10940</v>
      </c>
      <c r="E8" s="13"/>
      <c r="G8" s="40" t="s">
        <v>10954</v>
      </c>
      <c r="K8" s="22" t="s">
        <v>10940</v>
      </c>
      <c r="L8" s="39">
        <v>286397.02169999998</v>
      </c>
      <c r="N8" s="22" t="s">
        <v>10940</v>
      </c>
      <c r="O8" s="13"/>
      <c r="U8" s="63" t="s">
        <v>10940</v>
      </c>
      <c r="V8" s="20">
        <v>2297200.8602999998</v>
      </c>
      <c r="W8" s="14">
        <v>2009242.7485999996</v>
      </c>
      <c r="X8" s="14">
        <v>1561.0900000000954</v>
      </c>
      <c r="Y8" s="15">
        <v>286397.02169999998</v>
      </c>
      <c r="AE8" s="36" t="s">
        <v>10940</v>
      </c>
      <c r="AF8" s="37">
        <v>0.12467217240315605</v>
      </c>
      <c r="AG8" s="38">
        <v>2297200.8602999998</v>
      </c>
      <c r="AH8" s="30">
        <v>286397.02169999998</v>
      </c>
    </row>
    <row r="9" spans="1:50" ht="15.75" thickBot="1" x14ac:dyDescent="0.3">
      <c r="A9"/>
      <c r="B9"/>
      <c r="D9"/>
      <c r="E9"/>
      <c r="G9" s="56">
        <v>9994</v>
      </c>
      <c r="H9" s="57">
        <f>SUM(COUNT(Sales[Sales]))</f>
        <v>9994</v>
      </c>
      <c r="I9" s="74">
        <f>GETPIVOTDATA("[Measures].[Count of Sales]",$G$8) / H9</f>
        <v>1</v>
      </c>
      <c r="J9" s="71">
        <v>1</v>
      </c>
      <c r="K9"/>
      <c r="Q9" s="46" t="s">
        <v>10967</v>
      </c>
      <c r="R9" s="46"/>
    </row>
    <row r="10" spans="1:50" ht="15.75" thickBot="1" x14ac:dyDescent="0.3">
      <c r="A10"/>
      <c r="B10"/>
      <c r="D10"/>
      <c r="E10"/>
      <c r="K10"/>
      <c r="Q10" s="40" t="s">
        <v>10965</v>
      </c>
    </row>
    <row r="11" spans="1:50" ht="15.75" thickBot="1" x14ac:dyDescent="0.3">
      <c r="A11"/>
      <c r="B11"/>
      <c r="D11"/>
      <c r="E11"/>
      <c r="G11" s="57">
        <f>GETPIVOTDATA("[Measures].[Count of Sales]",$G$8)</f>
        <v>9994</v>
      </c>
      <c r="K11"/>
      <c r="Q11" s="56">
        <v>1936</v>
      </c>
    </row>
    <row r="12" spans="1:50" x14ac:dyDescent="0.25">
      <c r="A12"/>
      <c r="B12"/>
      <c r="D12"/>
      <c r="E12"/>
      <c r="K12"/>
    </row>
    <row r="13" spans="1:50" ht="15.75" thickBot="1" x14ac:dyDescent="0.3">
      <c r="A13"/>
      <c r="B13"/>
      <c r="D13"/>
      <c r="E13"/>
      <c r="G13" s="40" t="s">
        <v>10957</v>
      </c>
      <c r="K13"/>
      <c r="Q13">
        <f>GETPIVOTDATA("[Measures].[Count of Unprofitable Sales]",$Q$10)</f>
        <v>1936</v>
      </c>
    </row>
    <row r="14" spans="1:50" ht="15.75" thickBot="1" x14ac:dyDescent="0.3">
      <c r="A14"/>
      <c r="B14"/>
      <c r="D14"/>
      <c r="E14"/>
      <c r="G14" s="78">
        <v>3.7895737442465478</v>
      </c>
      <c r="K14"/>
    </row>
    <row r="15" spans="1:50" x14ac:dyDescent="0.25">
      <c r="A15"/>
      <c r="B15"/>
      <c r="D15"/>
      <c r="E15"/>
      <c r="K15"/>
    </row>
    <row r="16" spans="1:50" x14ac:dyDescent="0.25">
      <c r="A16"/>
      <c r="B16"/>
      <c r="D16"/>
      <c r="E16"/>
      <c r="G16" s="72">
        <f>GETPIVOTDATA("[Measures].[Average of Quantity]",$G$13)</f>
        <v>3.7895737442465478</v>
      </c>
      <c r="K16"/>
      <c r="Q16" s="47" t="s">
        <v>10961</v>
      </c>
      <c r="R16" s="46"/>
    </row>
    <row r="17" spans="1:29" ht="15.75" thickBot="1" x14ac:dyDescent="0.3">
      <c r="A17"/>
      <c r="B17"/>
      <c r="D17"/>
      <c r="E17"/>
      <c r="K17"/>
      <c r="Q17" s="40" t="s">
        <v>10945</v>
      </c>
    </row>
    <row r="18" spans="1:29" ht="15.75" thickBot="1" x14ac:dyDescent="0.3">
      <c r="A18"/>
      <c r="B18"/>
      <c r="D18"/>
      <c r="E18"/>
      <c r="G18" s="41" t="s">
        <v>10939</v>
      </c>
      <c r="H18" s="40" t="s">
        <v>10954</v>
      </c>
      <c r="K18"/>
      <c r="Q18" s="39">
        <v>286397.02169999998</v>
      </c>
    </row>
    <row r="19" spans="1:29" ht="15.75" thickBot="1" x14ac:dyDescent="0.3">
      <c r="A19"/>
      <c r="B19"/>
      <c r="D19"/>
      <c r="E19"/>
      <c r="G19" s="33" t="s">
        <v>187</v>
      </c>
      <c r="H19" s="77">
        <v>1538</v>
      </c>
      <c r="K19"/>
      <c r="Q19" s="7"/>
    </row>
    <row r="20" spans="1:29" x14ac:dyDescent="0.25">
      <c r="A20"/>
      <c r="B20"/>
      <c r="D20"/>
      <c r="E20"/>
      <c r="G20" s="33" t="s">
        <v>1292</v>
      </c>
      <c r="H20" s="77">
        <v>543</v>
      </c>
      <c r="K20"/>
      <c r="Q20" s="32">
        <f>GETPIVOTDATA("[Measures].[Sum of Profit 2]",$Q$17)</f>
        <v>286397.02169999998</v>
      </c>
    </row>
    <row r="21" spans="1:29" x14ac:dyDescent="0.25">
      <c r="A21"/>
      <c r="B21"/>
      <c r="D21"/>
      <c r="E21"/>
      <c r="G21" s="33" t="s">
        <v>22</v>
      </c>
      <c r="H21" s="77">
        <v>1945</v>
      </c>
      <c r="K21"/>
      <c r="Q21" s="7"/>
      <c r="AC21"/>
    </row>
    <row r="22" spans="1:29" ht="15.75" thickBot="1" x14ac:dyDescent="0.3">
      <c r="A22"/>
      <c r="B22"/>
      <c r="D22"/>
      <c r="E22"/>
      <c r="G22" s="22" t="s">
        <v>49</v>
      </c>
      <c r="H22" s="77">
        <v>5968</v>
      </c>
      <c r="K22"/>
      <c r="AC22"/>
    </row>
    <row r="23" spans="1:29" ht="15.75" thickBot="1" x14ac:dyDescent="0.3">
      <c r="A23"/>
      <c r="B23"/>
      <c r="D23"/>
      <c r="E23"/>
      <c r="G23" s="22" t="s">
        <v>10940</v>
      </c>
      <c r="H23" s="56">
        <v>9994</v>
      </c>
      <c r="K23"/>
      <c r="AC23"/>
    </row>
    <row r="24" spans="1:29" ht="15.75" thickBot="1" x14ac:dyDescent="0.3">
      <c r="A24"/>
      <c r="B24"/>
      <c r="D24"/>
      <c r="E24"/>
      <c r="K24"/>
      <c r="AC24"/>
    </row>
    <row r="25" spans="1:29" x14ac:dyDescent="0.25">
      <c r="A25"/>
      <c r="B25"/>
      <c r="G25" s="57">
        <f>GETPIVOTDATA("[Measures].[Count of Sales]",$G$18)</f>
        <v>9994</v>
      </c>
      <c r="K25"/>
      <c r="AC25"/>
    </row>
    <row r="26" spans="1:29" ht="15.75" thickBot="1" x14ac:dyDescent="0.3">
      <c r="A26"/>
      <c r="B26"/>
      <c r="K26"/>
      <c r="AC26"/>
    </row>
    <row r="27" spans="1:29" ht="15.75" thickBot="1" x14ac:dyDescent="0.3">
      <c r="A27"/>
      <c r="B27"/>
      <c r="G27" s="40" t="s">
        <v>10958</v>
      </c>
      <c r="K27"/>
      <c r="U27"/>
      <c r="AC27"/>
    </row>
    <row r="28" spans="1:29" ht="15.75" thickBot="1" x14ac:dyDescent="0.3">
      <c r="A28"/>
      <c r="B28"/>
      <c r="G28" s="56">
        <v>1850</v>
      </c>
      <c r="K28"/>
      <c r="U28"/>
    </row>
    <row r="29" spans="1:29" ht="15.75" thickBot="1" x14ac:dyDescent="0.3">
      <c r="A29"/>
      <c r="B29"/>
      <c r="K29"/>
      <c r="U29"/>
    </row>
    <row r="30" spans="1:29" ht="15.75" thickBot="1" x14ac:dyDescent="0.3">
      <c r="A30"/>
      <c r="B30"/>
      <c r="G30" s="57">
        <f>GETPIVOTDATA("[Measures].[Distinct Count of Product Name]",$G$27)</f>
        <v>1850</v>
      </c>
      <c r="K30"/>
      <c r="U30"/>
    </row>
    <row r="31" spans="1:29" x14ac:dyDescent="0.25">
      <c r="A31"/>
      <c r="B31"/>
      <c r="K31"/>
      <c r="U31"/>
    </row>
    <row r="32" spans="1:29" ht="15.75" thickBot="1" x14ac:dyDescent="0.3">
      <c r="A32"/>
      <c r="B32"/>
      <c r="G32" s="40" t="s">
        <v>10946</v>
      </c>
      <c r="K32"/>
      <c r="U32"/>
    </row>
    <row r="33" spans="1:27" ht="15.75" thickBot="1" x14ac:dyDescent="0.3">
      <c r="A33"/>
      <c r="B33"/>
      <c r="G33" s="76">
        <v>1561.0900000000954</v>
      </c>
      <c r="K33"/>
      <c r="U33"/>
    </row>
    <row r="34" spans="1:27" ht="15.75" thickBot="1" x14ac:dyDescent="0.3">
      <c r="A34"/>
      <c r="B34"/>
      <c r="K34"/>
      <c r="U34"/>
    </row>
    <row r="35" spans="1:27" x14ac:dyDescent="0.25">
      <c r="A35"/>
      <c r="B35"/>
      <c r="G35" s="75">
        <f>GETPIVOTDATA("[Measures].[Sum of Discount]",$G$32)</f>
        <v>1561.0900000000954</v>
      </c>
      <c r="K35"/>
      <c r="U35"/>
    </row>
    <row r="36" spans="1:27" x14ac:dyDescent="0.25">
      <c r="A36"/>
      <c r="B36"/>
      <c r="K36"/>
      <c r="U36"/>
    </row>
    <row r="37" spans="1:27" ht="15.75" thickBot="1" x14ac:dyDescent="0.3">
      <c r="A37"/>
      <c r="B37"/>
      <c r="G37" s="40" t="s">
        <v>10959</v>
      </c>
      <c r="K37"/>
      <c r="U37"/>
    </row>
    <row r="38" spans="1:27" ht="15.75" thickBot="1" x14ac:dyDescent="0.3">
      <c r="A38"/>
      <c r="B38"/>
      <c r="G38" s="39">
        <v>28.65689630778467</v>
      </c>
      <c r="K38"/>
      <c r="U38"/>
    </row>
    <row r="39" spans="1:27" ht="15.75" thickBot="1" x14ac:dyDescent="0.3">
      <c r="A39"/>
      <c r="B39"/>
      <c r="K39"/>
      <c r="U39"/>
    </row>
    <row r="40" spans="1:27" x14ac:dyDescent="0.25">
      <c r="A40"/>
      <c r="B40"/>
      <c r="G40" s="73">
        <f>GETPIVOTDATA("[Measures].[Average of Profit]",$G$37)</f>
        <v>28.65689630778467</v>
      </c>
      <c r="K40"/>
      <c r="U40"/>
    </row>
    <row r="41" spans="1:27" x14ac:dyDescent="0.25">
      <c r="A41"/>
      <c r="B41"/>
      <c r="K41"/>
      <c r="U41" s="4" t="s">
        <v>10939</v>
      </c>
      <c r="V41" t="s">
        <v>10944</v>
      </c>
      <c r="Y41" s="4" t="s">
        <v>10939</v>
      </c>
      <c r="Z41" t="s">
        <v>10954</v>
      </c>
      <c r="AA41" t="s">
        <v>10968</v>
      </c>
    </row>
    <row r="42" spans="1:27" ht="15.75" thickBot="1" x14ac:dyDescent="0.3">
      <c r="A42"/>
      <c r="B42"/>
      <c r="K42"/>
      <c r="U42" s="5" t="s">
        <v>25</v>
      </c>
      <c r="V42" s="55"/>
      <c r="Y42" s="5" t="s">
        <v>10941</v>
      </c>
      <c r="Z42" s="55">
        <v>1993</v>
      </c>
      <c r="AA42" s="31">
        <v>1</v>
      </c>
    </row>
    <row r="43" spans="1:27" ht="15.75" thickBot="1" x14ac:dyDescent="0.3">
      <c r="A43"/>
      <c r="B43"/>
      <c r="K43"/>
      <c r="U43" s="43" t="s">
        <v>31</v>
      </c>
      <c r="V43" s="55"/>
      <c r="Y43" s="5" t="s">
        <v>10942</v>
      </c>
      <c r="Z43" s="55">
        <v>2102</v>
      </c>
      <c r="AA43" s="31">
        <v>0.97167772852970369</v>
      </c>
    </row>
    <row r="44" spans="1:27" x14ac:dyDescent="0.25">
      <c r="A44"/>
      <c r="B44"/>
      <c r="K44"/>
      <c r="U44" s="44" t="s">
        <v>32</v>
      </c>
      <c r="V44" s="55">
        <v>68632.729000000007</v>
      </c>
      <c r="Y44" s="5" t="s">
        <v>10943</v>
      </c>
      <c r="Z44" s="55">
        <v>2587</v>
      </c>
      <c r="AA44" s="31">
        <v>1.2947152138217084</v>
      </c>
    </row>
    <row r="45" spans="1:27" x14ac:dyDescent="0.25">
      <c r="A45"/>
      <c r="B45"/>
      <c r="G45" s="69" t="s">
        <v>10962</v>
      </c>
      <c r="H45" s="69"/>
      <c r="K45"/>
      <c r="U45" s="44" t="s">
        <v>35</v>
      </c>
      <c r="V45" s="55">
        <v>172862.742</v>
      </c>
      <c r="Y45" s="5" t="s">
        <v>10952</v>
      </c>
      <c r="Z45" s="55">
        <v>3312</v>
      </c>
      <c r="AA45" s="31">
        <v>1.2035596153533705</v>
      </c>
    </row>
    <row r="46" spans="1:27" ht="15.75" thickBot="1" x14ac:dyDescent="0.3">
      <c r="A46"/>
      <c r="B46"/>
      <c r="G46" s="40" t="s">
        <v>10944</v>
      </c>
      <c r="I46" s="57">
        <f>SUM(Sales[Sales])</f>
        <v>2297200.8602999551</v>
      </c>
      <c r="J46" s="71">
        <f>G49/I46</f>
        <v>1.0000000000000195</v>
      </c>
      <c r="K46"/>
      <c r="U46" s="44" t="s">
        <v>64</v>
      </c>
      <c r="V46" s="55">
        <v>49620.046000000002</v>
      </c>
      <c r="Y46" s="5" t="s">
        <v>10940</v>
      </c>
      <c r="Z46" s="55">
        <v>9994</v>
      </c>
      <c r="AA46" s="31"/>
    </row>
    <row r="47" spans="1:27" ht="15.75" thickBot="1" x14ac:dyDescent="0.3">
      <c r="A47"/>
      <c r="B47"/>
      <c r="G47" s="39">
        <v>2297200.8602999998</v>
      </c>
      <c r="K47"/>
      <c r="U47" s="44" t="s">
        <v>55</v>
      </c>
      <c r="V47" s="55">
        <v>99933.794999999998</v>
      </c>
    </row>
    <row r="48" spans="1:27" x14ac:dyDescent="0.25">
      <c r="A48"/>
      <c r="B48"/>
      <c r="K48"/>
      <c r="U48" s="43" t="s">
        <v>45</v>
      </c>
      <c r="V48" s="55"/>
    </row>
    <row r="49" spans="1:22" x14ac:dyDescent="0.25">
      <c r="A49"/>
      <c r="B49"/>
      <c r="G49" s="73">
        <f>GETPIVOTDATA("[Measures].[Sum of Sales]",$G$46)</f>
        <v>2297200.8602999998</v>
      </c>
      <c r="K49"/>
      <c r="U49" s="44" t="s">
        <v>77</v>
      </c>
      <c r="V49" s="55">
        <v>52819.580999999998</v>
      </c>
    </row>
    <row r="50" spans="1:22" ht="15.75" thickBot="1" x14ac:dyDescent="0.3">
      <c r="A50"/>
      <c r="B50"/>
      <c r="K50"/>
      <c r="U50" s="44" t="s">
        <v>67</v>
      </c>
      <c r="V50" s="55">
        <v>14251.93</v>
      </c>
    </row>
    <row r="51" spans="1:22" ht="15.75" thickBot="1" x14ac:dyDescent="0.3">
      <c r="A51"/>
      <c r="B51"/>
      <c r="K51"/>
      <c r="U51" s="44" t="s">
        <v>74</v>
      </c>
      <c r="V51" s="55">
        <v>118161.00900000001</v>
      </c>
    </row>
    <row r="52" spans="1:22" x14ac:dyDescent="0.25">
      <c r="A52"/>
      <c r="B52"/>
      <c r="K52"/>
      <c r="U52" s="44" t="s">
        <v>172</v>
      </c>
      <c r="V52" s="55">
        <v>7771.1459999999997</v>
      </c>
    </row>
    <row r="53" spans="1:22" x14ac:dyDescent="0.25">
      <c r="A53"/>
      <c r="B53"/>
      <c r="K53"/>
      <c r="U53" s="44" t="s">
        <v>268</v>
      </c>
      <c r="V53" s="55">
        <v>1680.942</v>
      </c>
    </row>
    <row r="54" spans="1:22" ht="15.75" thickBot="1" x14ac:dyDescent="0.3">
      <c r="A54"/>
      <c r="B54"/>
      <c r="K54"/>
      <c r="U54" s="44" t="s">
        <v>46</v>
      </c>
      <c r="V54" s="55">
        <v>6709.2619999999997</v>
      </c>
    </row>
    <row r="55" spans="1:22" ht="15.75" thickBot="1" x14ac:dyDescent="0.3">
      <c r="A55"/>
      <c r="B55"/>
      <c r="K55"/>
      <c r="U55" s="44" t="s">
        <v>89</v>
      </c>
      <c r="V55" s="55">
        <v>36324.368000000002</v>
      </c>
    </row>
    <row r="56" spans="1:22" ht="15.75" thickBot="1" x14ac:dyDescent="0.3">
      <c r="A56"/>
      <c r="B56"/>
      <c r="K56"/>
      <c r="U56" s="44" t="s">
        <v>58</v>
      </c>
      <c r="V56" s="55">
        <v>100492.402</v>
      </c>
    </row>
    <row r="57" spans="1:22" x14ac:dyDescent="0.25">
      <c r="A57"/>
      <c r="B57"/>
      <c r="K57"/>
      <c r="U57" s="44" t="s">
        <v>578</v>
      </c>
      <c r="V57" s="55">
        <v>25741.495999999999</v>
      </c>
    </row>
    <row r="58" spans="1:22" x14ac:dyDescent="0.25">
      <c r="A58"/>
      <c r="B58"/>
      <c r="K58"/>
      <c r="U58" s="43" t="s">
        <v>70</v>
      </c>
      <c r="V58" s="55"/>
    </row>
    <row r="59" spans="1:22" x14ac:dyDescent="0.25">
      <c r="A59"/>
      <c r="B59"/>
      <c r="K59"/>
      <c r="U59" s="44" t="s">
        <v>160</v>
      </c>
      <c r="V59" s="55">
        <v>87105.237999999998</v>
      </c>
    </row>
    <row r="60" spans="1:22" ht="15.75" thickBot="1" x14ac:dyDescent="0.3">
      <c r="A60"/>
      <c r="B60"/>
      <c r="K60"/>
      <c r="U60" s="44" t="s">
        <v>1218</v>
      </c>
      <c r="V60" s="55">
        <v>69819.070000000007</v>
      </c>
    </row>
    <row r="61" spans="1:22" x14ac:dyDescent="0.25">
      <c r="A61"/>
      <c r="B61"/>
      <c r="K61"/>
      <c r="U61" s="44" t="s">
        <v>683</v>
      </c>
      <c r="V61" s="55">
        <v>79542.824999999997</v>
      </c>
    </row>
    <row r="62" spans="1:22" x14ac:dyDescent="0.25">
      <c r="A62"/>
      <c r="B62"/>
      <c r="K62"/>
      <c r="U62" s="44" t="s">
        <v>71</v>
      </c>
      <c r="V62" s="55">
        <v>169932.764</v>
      </c>
    </row>
    <row r="63" spans="1:22" x14ac:dyDescent="0.25">
      <c r="A63"/>
      <c r="B63"/>
      <c r="K63"/>
      <c r="U63" s="5" t="s">
        <v>40</v>
      </c>
      <c r="V63" s="55"/>
    </row>
    <row r="64" spans="1:22" ht="15.75" thickBot="1" x14ac:dyDescent="0.3">
      <c r="A64"/>
      <c r="B64"/>
      <c r="K64"/>
      <c r="U64" s="43" t="s">
        <v>31</v>
      </c>
      <c r="V64" s="55"/>
    </row>
    <row r="65" spans="1:22" x14ac:dyDescent="0.25">
      <c r="A65"/>
      <c r="B65"/>
      <c r="K65"/>
      <c r="U65" s="44" t="s">
        <v>32</v>
      </c>
      <c r="V65" s="55">
        <v>34005.924299999999</v>
      </c>
    </row>
    <row r="66" spans="1:22" x14ac:dyDescent="0.25">
      <c r="A66"/>
      <c r="B66"/>
      <c r="K66"/>
      <c r="U66" s="44" t="s">
        <v>35</v>
      </c>
      <c r="V66" s="55">
        <v>99140.877999999997</v>
      </c>
    </row>
    <row r="67" spans="1:22" x14ac:dyDescent="0.25">
      <c r="A67"/>
      <c r="B67"/>
      <c r="K67"/>
      <c r="U67" s="44" t="s">
        <v>64</v>
      </c>
      <c r="V67" s="55">
        <v>25001.266</v>
      </c>
    </row>
    <row r="68" spans="1:22" ht="15.75" thickBot="1" x14ac:dyDescent="0.3">
      <c r="A68"/>
      <c r="B68"/>
      <c r="K68"/>
      <c r="U68" s="44" t="s">
        <v>55</v>
      </c>
      <c r="V68" s="55">
        <v>70871.717499999999</v>
      </c>
    </row>
    <row r="69" spans="1:22" x14ac:dyDescent="0.25">
      <c r="A69"/>
      <c r="B69"/>
      <c r="K69"/>
      <c r="U69" s="43" t="s">
        <v>45</v>
      </c>
      <c r="V69" s="55"/>
    </row>
    <row r="70" spans="1:22" x14ac:dyDescent="0.25">
      <c r="A70"/>
      <c r="B70"/>
      <c r="K70"/>
      <c r="U70" s="44" t="s">
        <v>77</v>
      </c>
      <c r="V70" s="55">
        <v>36588.682999999997</v>
      </c>
    </row>
    <row r="71" spans="1:22" ht="15.75" thickBot="1" x14ac:dyDescent="0.3">
      <c r="A71"/>
      <c r="B71"/>
      <c r="K71"/>
      <c r="U71" s="44" t="s">
        <v>67</v>
      </c>
      <c r="V71" s="55">
        <v>8590.4480000000003</v>
      </c>
    </row>
    <row r="72" spans="1:22" ht="15.75" thickBot="1" x14ac:dyDescent="0.3">
      <c r="A72"/>
      <c r="B72"/>
      <c r="K72"/>
      <c r="U72" s="44" t="s">
        <v>74</v>
      </c>
      <c r="V72" s="55">
        <v>51560.313000000002</v>
      </c>
    </row>
    <row r="73" spans="1:22" x14ac:dyDescent="0.25">
      <c r="K73"/>
      <c r="U73" s="44" t="s">
        <v>172</v>
      </c>
      <c r="V73" s="55">
        <v>5942.67</v>
      </c>
    </row>
    <row r="74" spans="1:22" x14ac:dyDescent="0.25">
      <c r="K74"/>
      <c r="U74" s="44" t="s">
        <v>268</v>
      </c>
      <c r="V74" s="55">
        <v>783.29</v>
      </c>
    </row>
    <row r="75" spans="1:22" x14ac:dyDescent="0.25">
      <c r="K75"/>
      <c r="U75" s="44" t="s">
        <v>46</v>
      </c>
      <c r="V75" s="55">
        <v>4101.6459999999997</v>
      </c>
    </row>
    <row r="76" spans="1:22" x14ac:dyDescent="0.25">
      <c r="K76"/>
      <c r="U76" s="44" t="s">
        <v>89</v>
      </c>
      <c r="V76" s="55">
        <v>23883.13</v>
      </c>
    </row>
    <row r="77" spans="1:22" x14ac:dyDescent="0.25">
      <c r="K77"/>
      <c r="U77" s="44" t="s">
        <v>58</v>
      </c>
      <c r="V77" s="55">
        <v>79790.998000000007</v>
      </c>
    </row>
    <row r="78" spans="1:22" x14ac:dyDescent="0.25">
      <c r="K78"/>
      <c r="U78" s="44" t="s">
        <v>578</v>
      </c>
      <c r="V78" s="55">
        <v>19435.284</v>
      </c>
    </row>
    <row r="79" spans="1:22" x14ac:dyDescent="0.25">
      <c r="K79"/>
      <c r="U79" s="43" t="s">
        <v>70</v>
      </c>
      <c r="V79" s="55"/>
    </row>
    <row r="80" spans="1:22" x14ac:dyDescent="0.25">
      <c r="K80"/>
      <c r="U80" s="44" t="s">
        <v>160</v>
      </c>
      <c r="V80" s="55">
        <v>48190.563999999998</v>
      </c>
    </row>
    <row r="81" spans="11:22" x14ac:dyDescent="0.25">
      <c r="K81"/>
      <c r="U81" s="44" t="s">
        <v>1218</v>
      </c>
      <c r="V81" s="55">
        <v>46829.385999999999</v>
      </c>
    </row>
    <row r="82" spans="11:22" x14ac:dyDescent="0.25">
      <c r="K82"/>
      <c r="U82" s="44" t="s">
        <v>683</v>
      </c>
      <c r="V82" s="55">
        <v>60276.754999999997</v>
      </c>
    </row>
    <row r="83" spans="11:22" x14ac:dyDescent="0.25">
      <c r="K83"/>
      <c r="U83" s="44" t="s">
        <v>71</v>
      </c>
      <c r="V83" s="55">
        <v>91153.414000000004</v>
      </c>
    </row>
    <row r="84" spans="11:22" x14ac:dyDescent="0.25">
      <c r="K84"/>
      <c r="U84" s="5" t="s">
        <v>101</v>
      </c>
      <c r="V84" s="55"/>
    </row>
    <row r="85" spans="11:22" x14ac:dyDescent="0.25">
      <c r="K85"/>
      <c r="U85" s="43" t="s">
        <v>31</v>
      </c>
      <c r="V85" s="55"/>
    </row>
    <row r="86" spans="11:22" x14ac:dyDescent="0.25">
      <c r="K86"/>
      <c r="U86" s="44" t="s">
        <v>32</v>
      </c>
      <c r="V86" s="55">
        <v>12241.343000000001</v>
      </c>
    </row>
    <row r="87" spans="11:22" x14ac:dyDescent="0.25">
      <c r="K87"/>
      <c r="U87" s="44" t="s">
        <v>35</v>
      </c>
      <c r="V87" s="55">
        <v>56445.483</v>
      </c>
    </row>
    <row r="88" spans="11:22" x14ac:dyDescent="0.25">
      <c r="K88"/>
      <c r="U88" s="44" t="s">
        <v>64</v>
      </c>
      <c r="V88" s="55">
        <v>17083.851999999999</v>
      </c>
    </row>
    <row r="89" spans="11:22" x14ac:dyDescent="0.25">
      <c r="K89"/>
      <c r="U89" s="44" t="s">
        <v>55</v>
      </c>
      <c r="V89" s="55">
        <v>36160.019500000002</v>
      </c>
    </row>
    <row r="90" spans="11:22" x14ac:dyDescent="0.25">
      <c r="K90"/>
      <c r="U90" s="43" t="s">
        <v>45</v>
      </c>
      <c r="V90" s="55"/>
    </row>
    <row r="91" spans="11:22" x14ac:dyDescent="0.25">
      <c r="K91"/>
      <c r="U91" s="44" t="s">
        <v>77</v>
      </c>
      <c r="V91" s="55">
        <v>18123.897000000001</v>
      </c>
    </row>
    <row r="92" spans="11:22" x14ac:dyDescent="0.25">
      <c r="K92"/>
      <c r="U92" s="44" t="s">
        <v>67</v>
      </c>
      <c r="V92" s="55">
        <v>4276.4139999999998</v>
      </c>
    </row>
    <row r="93" spans="11:22" x14ac:dyDescent="0.25">
      <c r="K93"/>
      <c r="U93" s="44" t="s">
        <v>74</v>
      </c>
      <c r="V93" s="55">
        <v>33691.411</v>
      </c>
    </row>
    <row r="94" spans="11:22" x14ac:dyDescent="0.25">
      <c r="K94"/>
      <c r="U94" s="44" t="s">
        <v>172</v>
      </c>
      <c r="V94" s="55">
        <v>2762.5859999999998</v>
      </c>
    </row>
    <row r="95" spans="11:22" x14ac:dyDescent="0.25">
      <c r="K95"/>
      <c r="U95" s="44" t="s">
        <v>268</v>
      </c>
      <c r="V95" s="55">
        <v>560.048</v>
      </c>
    </row>
    <row r="96" spans="11:22" x14ac:dyDescent="0.25">
      <c r="K96"/>
      <c r="U96" s="44" t="s">
        <v>46</v>
      </c>
      <c r="V96" s="55">
        <v>1675.404</v>
      </c>
    </row>
    <row r="97" spans="11:22" x14ac:dyDescent="0.25">
      <c r="K97"/>
      <c r="U97" s="44" t="s">
        <v>89</v>
      </c>
      <c r="V97" s="55">
        <v>18271.707999999999</v>
      </c>
    </row>
    <row r="98" spans="11:22" x14ac:dyDescent="0.25">
      <c r="K98"/>
      <c r="U98" s="44" t="s">
        <v>58</v>
      </c>
      <c r="V98" s="55">
        <v>43560.207999999999</v>
      </c>
    </row>
    <row r="99" spans="11:22" x14ac:dyDescent="0.25">
      <c r="K99"/>
      <c r="U99" s="44" t="s">
        <v>578</v>
      </c>
      <c r="V99" s="55">
        <v>1496.758</v>
      </c>
    </row>
    <row r="100" spans="11:22" x14ac:dyDescent="0.25">
      <c r="K100"/>
      <c r="U100" s="43" t="s">
        <v>70</v>
      </c>
      <c r="V100" s="55"/>
    </row>
    <row r="101" spans="11:22" x14ac:dyDescent="0.25">
      <c r="K101"/>
      <c r="U101" s="44" t="s">
        <v>160</v>
      </c>
      <c r="V101" s="55">
        <v>32084.516</v>
      </c>
    </row>
    <row r="102" spans="11:22" x14ac:dyDescent="0.25">
      <c r="K102"/>
      <c r="U102" s="44" t="s">
        <v>1218</v>
      </c>
      <c r="V102" s="55">
        <v>32879.574000000001</v>
      </c>
    </row>
    <row r="103" spans="11:22" x14ac:dyDescent="0.25">
      <c r="K103"/>
      <c r="U103" s="44" t="s">
        <v>683</v>
      </c>
      <c r="V103" s="55">
        <v>49419.050999999999</v>
      </c>
    </row>
    <row r="104" spans="11:22" x14ac:dyDescent="0.25">
      <c r="K104"/>
      <c r="U104" s="44" t="s">
        <v>71</v>
      </c>
      <c r="V104" s="55">
        <v>68920.876000000004</v>
      </c>
    </row>
    <row r="105" spans="11:22" x14ac:dyDescent="0.25">
      <c r="K105"/>
      <c r="U105" s="5" t="s">
        <v>10940</v>
      </c>
      <c r="V105" s="55">
        <v>2297200.8602999998</v>
      </c>
    </row>
    <row r="106" spans="11:22" x14ac:dyDescent="0.25">
      <c r="K106"/>
      <c r="U106"/>
    </row>
    <row r="107" spans="11:22" x14ac:dyDescent="0.25">
      <c r="K107"/>
      <c r="U107"/>
    </row>
    <row r="108" spans="11:22" x14ac:dyDescent="0.25">
      <c r="K108"/>
      <c r="U108"/>
    </row>
    <row r="109" spans="11:22" x14ac:dyDescent="0.25">
      <c r="K109"/>
      <c r="U109"/>
    </row>
    <row r="110" spans="11:22" x14ac:dyDescent="0.25">
      <c r="K110"/>
      <c r="U110"/>
    </row>
    <row r="111" spans="11:22" x14ac:dyDescent="0.25">
      <c r="K111"/>
      <c r="U111"/>
    </row>
    <row r="112" spans="11:22" x14ac:dyDescent="0.25">
      <c r="K112"/>
      <c r="U112"/>
    </row>
    <row r="113" spans="11:21" x14ac:dyDescent="0.25">
      <c r="K113"/>
      <c r="U113"/>
    </row>
    <row r="114" spans="11:21" x14ac:dyDescent="0.25">
      <c r="K114"/>
      <c r="U114"/>
    </row>
    <row r="115" spans="11:21" x14ac:dyDescent="0.25">
      <c r="K115"/>
      <c r="U115"/>
    </row>
    <row r="116" spans="11:21" x14ac:dyDescent="0.25">
      <c r="K116"/>
      <c r="U116"/>
    </row>
    <row r="117" spans="11:21" x14ac:dyDescent="0.25">
      <c r="K117"/>
      <c r="U117"/>
    </row>
    <row r="118" spans="11:21" x14ac:dyDescent="0.25">
      <c r="K118"/>
      <c r="U118"/>
    </row>
    <row r="119" spans="11:21" x14ac:dyDescent="0.25">
      <c r="K119"/>
      <c r="U119"/>
    </row>
    <row r="120" spans="11:21" x14ac:dyDescent="0.25">
      <c r="K120"/>
      <c r="U120"/>
    </row>
    <row r="121" spans="11:21" x14ac:dyDescent="0.25">
      <c r="K121"/>
      <c r="U121"/>
    </row>
    <row r="122" spans="11:21" x14ac:dyDescent="0.25">
      <c r="K122"/>
      <c r="U122"/>
    </row>
    <row r="123" spans="11:21" x14ac:dyDescent="0.25">
      <c r="K123"/>
      <c r="U123"/>
    </row>
    <row r="124" spans="11:21" x14ac:dyDescent="0.25">
      <c r="K124"/>
      <c r="U124"/>
    </row>
    <row r="125" spans="11:21" x14ac:dyDescent="0.25">
      <c r="K125"/>
      <c r="U125"/>
    </row>
    <row r="126" spans="11:21" x14ac:dyDescent="0.25">
      <c r="K126"/>
      <c r="U126"/>
    </row>
    <row r="127" spans="11:21" x14ac:dyDescent="0.25">
      <c r="K127"/>
      <c r="U127"/>
    </row>
    <row r="128" spans="11:21" x14ac:dyDescent="0.25">
      <c r="K128"/>
      <c r="U128"/>
    </row>
    <row r="129" spans="11:21" x14ac:dyDescent="0.25">
      <c r="K129"/>
      <c r="U129"/>
    </row>
    <row r="130" spans="11:21" x14ac:dyDescent="0.25">
      <c r="K130"/>
      <c r="U130"/>
    </row>
    <row r="131" spans="11:21" x14ac:dyDescent="0.25">
      <c r="K131"/>
      <c r="U131"/>
    </row>
    <row r="132" spans="11:21" x14ac:dyDescent="0.25">
      <c r="K132"/>
      <c r="U132"/>
    </row>
    <row r="133" spans="11:21" x14ac:dyDescent="0.25">
      <c r="K133"/>
      <c r="U133"/>
    </row>
    <row r="134" spans="11:21" x14ac:dyDescent="0.25">
      <c r="K134"/>
      <c r="U134"/>
    </row>
    <row r="135" spans="11:21" x14ac:dyDescent="0.25">
      <c r="K135"/>
      <c r="U135"/>
    </row>
    <row r="136" spans="11:21" x14ac:dyDescent="0.25">
      <c r="K136"/>
      <c r="U136"/>
    </row>
    <row r="137" spans="11:21" x14ac:dyDescent="0.25">
      <c r="K137"/>
      <c r="U137"/>
    </row>
    <row r="138" spans="11:21" x14ac:dyDescent="0.25">
      <c r="K138"/>
      <c r="U138"/>
    </row>
    <row r="139" spans="11:21" x14ac:dyDescent="0.25">
      <c r="K139"/>
      <c r="U139"/>
    </row>
    <row r="140" spans="11:21" x14ac:dyDescent="0.25">
      <c r="K140"/>
      <c r="U140"/>
    </row>
    <row r="141" spans="11:21" x14ac:dyDescent="0.25">
      <c r="K141"/>
      <c r="U141"/>
    </row>
    <row r="142" spans="11:21" x14ac:dyDescent="0.25">
      <c r="K142"/>
      <c r="U142"/>
    </row>
    <row r="143" spans="11:21" x14ac:dyDescent="0.25">
      <c r="K143"/>
      <c r="U143"/>
    </row>
    <row r="144" spans="11:21" x14ac:dyDescent="0.25">
      <c r="K144"/>
      <c r="U144"/>
    </row>
    <row r="145" spans="11:21" x14ac:dyDescent="0.25">
      <c r="K145"/>
      <c r="U145"/>
    </row>
    <row r="146" spans="11:21" x14ac:dyDescent="0.25">
      <c r="K146"/>
      <c r="U146"/>
    </row>
    <row r="147" spans="11:21" x14ac:dyDescent="0.25">
      <c r="K147"/>
      <c r="U147"/>
    </row>
    <row r="148" spans="11:21" x14ac:dyDescent="0.25">
      <c r="K148"/>
      <c r="U148"/>
    </row>
    <row r="149" spans="11:21" x14ac:dyDescent="0.25">
      <c r="K149"/>
      <c r="U149"/>
    </row>
    <row r="150" spans="11:21" x14ac:dyDescent="0.25">
      <c r="K150"/>
      <c r="U150"/>
    </row>
    <row r="151" spans="11:21" x14ac:dyDescent="0.25">
      <c r="K151"/>
      <c r="U151"/>
    </row>
    <row r="152" spans="11:21" x14ac:dyDescent="0.25">
      <c r="K152"/>
      <c r="U152"/>
    </row>
    <row r="153" spans="11:21" x14ac:dyDescent="0.25">
      <c r="K153"/>
      <c r="U153"/>
    </row>
    <row r="154" spans="11:21" x14ac:dyDescent="0.25">
      <c r="K154"/>
      <c r="U154"/>
    </row>
    <row r="155" spans="11:21" x14ac:dyDescent="0.25">
      <c r="K155"/>
      <c r="U155"/>
    </row>
    <row r="156" spans="11:21" x14ac:dyDescent="0.25">
      <c r="K156"/>
      <c r="U156"/>
    </row>
    <row r="157" spans="11:21" x14ac:dyDescent="0.25">
      <c r="K157"/>
      <c r="U157"/>
    </row>
    <row r="158" spans="11:21" x14ac:dyDescent="0.25">
      <c r="K158"/>
      <c r="U158"/>
    </row>
    <row r="159" spans="11:21" x14ac:dyDescent="0.25">
      <c r="K159"/>
      <c r="U159"/>
    </row>
    <row r="160" spans="11:21" x14ac:dyDescent="0.25">
      <c r="K160"/>
      <c r="U160"/>
    </row>
    <row r="161" spans="11:21" x14ac:dyDescent="0.25">
      <c r="K161"/>
      <c r="U161"/>
    </row>
    <row r="162" spans="11:21" x14ac:dyDescent="0.25">
      <c r="K162"/>
      <c r="U162"/>
    </row>
    <row r="163" spans="11:21" x14ac:dyDescent="0.25">
      <c r="K163"/>
      <c r="U163"/>
    </row>
    <row r="164" spans="11:21" x14ac:dyDescent="0.25">
      <c r="K164"/>
      <c r="U164"/>
    </row>
    <row r="165" spans="11:21" x14ac:dyDescent="0.25">
      <c r="K165"/>
      <c r="U165"/>
    </row>
    <row r="166" spans="11:21" x14ac:dyDescent="0.25">
      <c r="K166"/>
      <c r="U166"/>
    </row>
    <row r="167" spans="11:21" x14ac:dyDescent="0.25">
      <c r="K167"/>
      <c r="U167"/>
    </row>
    <row r="168" spans="11:21" x14ac:dyDescent="0.25">
      <c r="K168"/>
      <c r="U168"/>
    </row>
    <row r="169" spans="11:21" x14ac:dyDescent="0.25">
      <c r="K169"/>
      <c r="U169"/>
    </row>
    <row r="170" spans="11:21" x14ac:dyDescent="0.25">
      <c r="K170"/>
      <c r="U170"/>
    </row>
    <row r="171" spans="11:21" x14ac:dyDescent="0.25">
      <c r="K171"/>
      <c r="U171"/>
    </row>
    <row r="172" spans="11:21" x14ac:dyDescent="0.25">
      <c r="K172"/>
      <c r="U172"/>
    </row>
    <row r="173" spans="11:21" x14ac:dyDescent="0.25">
      <c r="K173"/>
      <c r="U173"/>
    </row>
    <row r="174" spans="11:21" x14ac:dyDescent="0.25">
      <c r="K174"/>
      <c r="U174"/>
    </row>
    <row r="175" spans="11:21" x14ac:dyDescent="0.25">
      <c r="K175"/>
      <c r="U175"/>
    </row>
    <row r="176" spans="11:21" x14ac:dyDescent="0.25">
      <c r="K176"/>
      <c r="U176"/>
    </row>
    <row r="177" spans="11:21" x14ac:dyDescent="0.25">
      <c r="K177"/>
      <c r="U177"/>
    </row>
    <row r="178" spans="11:21" x14ac:dyDescent="0.25">
      <c r="K178"/>
      <c r="U178"/>
    </row>
    <row r="179" spans="11:21" x14ac:dyDescent="0.25">
      <c r="K179"/>
      <c r="U179"/>
    </row>
    <row r="180" spans="11:21" x14ac:dyDescent="0.25">
      <c r="K180"/>
      <c r="U180"/>
    </row>
    <row r="181" spans="11:21" x14ac:dyDescent="0.25">
      <c r="K181"/>
      <c r="U181"/>
    </row>
    <row r="182" spans="11:21" x14ac:dyDescent="0.25">
      <c r="K182"/>
      <c r="U182"/>
    </row>
    <row r="183" spans="11:21" x14ac:dyDescent="0.25">
      <c r="K183"/>
      <c r="U183"/>
    </row>
    <row r="184" spans="11:21" x14ac:dyDescent="0.25">
      <c r="K184"/>
      <c r="U184"/>
    </row>
    <row r="185" spans="11:21" x14ac:dyDescent="0.25">
      <c r="K185"/>
      <c r="U185"/>
    </row>
    <row r="186" spans="11:21" x14ac:dyDescent="0.25">
      <c r="K186"/>
      <c r="U186"/>
    </row>
    <row r="187" spans="11:21" x14ac:dyDescent="0.25">
      <c r="K187"/>
      <c r="U187"/>
    </row>
    <row r="188" spans="11:21" x14ac:dyDescent="0.25">
      <c r="K188"/>
      <c r="U188"/>
    </row>
    <row r="189" spans="11:21" x14ac:dyDescent="0.25">
      <c r="K189"/>
      <c r="U189"/>
    </row>
    <row r="190" spans="11:21" x14ac:dyDescent="0.25">
      <c r="K190"/>
      <c r="U190"/>
    </row>
    <row r="191" spans="11:21" x14ac:dyDescent="0.25">
      <c r="K191"/>
      <c r="U191"/>
    </row>
    <row r="192" spans="11:21" x14ac:dyDescent="0.25">
      <c r="K192"/>
      <c r="U192"/>
    </row>
    <row r="193" spans="11:21" x14ac:dyDescent="0.25">
      <c r="K193"/>
      <c r="U193"/>
    </row>
    <row r="194" spans="11:21" x14ac:dyDescent="0.25">
      <c r="K194"/>
      <c r="U194"/>
    </row>
    <row r="195" spans="11:21" x14ac:dyDescent="0.25">
      <c r="K195"/>
      <c r="U195"/>
    </row>
    <row r="196" spans="11:21" x14ac:dyDescent="0.25">
      <c r="K196"/>
      <c r="U196"/>
    </row>
    <row r="197" spans="11:21" x14ac:dyDescent="0.25">
      <c r="K197"/>
      <c r="U197"/>
    </row>
    <row r="198" spans="11:21" x14ac:dyDescent="0.25">
      <c r="K198"/>
      <c r="U198"/>
    </row>
    <row r="199" spans="11:21" x14ac:dyDescent="0.25">
      <c r="K199"/>
      <c r="U199"/>
    </row>
    <row r="200" spans="11:21" x14ac:dyDescent="0.25">
      <c r="K200"/>
      <c r="U200"/>
    </row>
    <row r="201" spans="11:21" x14ac:dyDescent="0.25">
      <c r="K201"/>
      <c r="U201"/>
    </row>
    <row r="202" spans="11:21" x14ac:dyDescent="0.25">
      <c r="K202"/>
      <c r="U202"/>
    </row>
    <row r="203" spans="11:21" x14ac:dyDescent="0.25">
      <c r="K203"/>
      <c r="U203"/>
    </row>
    <row r="204" spans="11:21" x14ac:dyDescent="0.25">
      <c r="K204"/>
      <c r="U204"/>
    </row>
    <row r="205" spans="11:21" x14ac:dyDescent="0.25">
      <c r="K205"/>
      <c r="U205"/>
    </row>
    <row r="206" spans="11:21" x14ac:dyDescent="0.25">
      <c r="K206"/>
      <c r="U206"/>
    </row>
    <row r="207" spans="11:21" x14ac:dyDescent="0.25">
      <c r="K207"/>
      <c r="U207"/>
    </row>
    <row r="208" spans="11:21" x14ac:dyDescent="0.25">
      <c r="K208"/>
      <c r="U208"/>
    </row>
    <row r="209" spans="11:21" x14ac:dyDescent="0.25">
      <c r="K209"/>
      <c r="U209"/>
    </row>
    <row r="210" spans="11:21" x14ac:dyDescent="0.25">
      <c r="K210"/>
      <c r="U210"/>
    </row>
    <row r="211" spans="11:21" x14ac:dyDescent="0.25">
      <c r="K211"/>
      <c r="U211"/>
    </row>
    <row r="212" spans="11:21" x14ac:dyDescent="0.25">
      <c r="K212"/>
      <c r="U212"/>
    </row>
    <row r="213" spans="11:21" x14ac:dyDescent="0.25">
      <c r="K213"/>
      <c r="U213"/>
    </row>
    <row r="214" spans="11:21" x14ac:dyDescent="0.25">
      <c r="K214"/>
      <c r="U214"/>
    </row>
    <row r="215" spans="11:21" x14ac:dyDescent="0.25">
      <c r="K215"/>
      <c r="U215"/>
    </row>
    <row r="216" spans="11:21" x14ac:dyDescent="0.25">
      <c r="K216"/>
      <c r="U216"/>
    </row>
    <row r="217" spans="11:21" x14ac:dyDescent="0.25">
      <c r="K217"/>
      <c r="U217"/>
    </row>
    <row r="218" spans="11:21" x14ac:dyDescent="0.25">
      <c r="K218"/>
      <c r="U218"/>
    </row>
    <row r="219" spans="11:21" x14ac:dyDescent="0.25">
      <c r="K219"/>
      <c r="U219"/>
    </row>
    <row r="220" spans="11:21" x14ac:dyDescent="0.25">
      <c r="K220"/>
      <c r="U220"/>
    </row>
    <row r="221" spans="11:21" x14ac:dyDescent="0.25">
      <c r="K221"/>
      <c r="U221"/>
    </row>
    <row r="222" spans="11:21" x14ac:dyDescent="0.25">
      <c r="K222"/>
      <c r="U222"/>
    </row>
    <row r="223" spans="11:21" x14ac:dyDescent="0.25">
      <c r="K223"/>
      <c r="U223"/>
    </row>
    <row r="224" spans="11:21" x14ac:dyDescent="0.25">
      <c r="K224"/>
      <c r="U224"/>
    </row>
    <row r="225" spans="11:21" x14ac:dyDescent="0.25">
      <c r="K225"/>
      <c r="U225"/>
    </row>
    <row r="226" spans="11:21" x14ac:dyDescent="0.25">
      <c r="K226"/>
      <c r="U226"/>
    </row>
    <row r="227" spans="11:21" x14ac:dyDescent="0.25">
      <c r="K227"/>
      <c r="U227"/>
    </row>
    <row r="228" spans="11:21" x14ac:dyDescent="0.25">
      <c r="K228"/>
      <c r="U228"/>
    </row>
    <row r="229" spans="11:21" x14ac:dyDescent="0.25">
      <c r="K229"/>
      <c r="U229"/>
    </row>
    <row r="230" spans="11:21" x14ac:dyDescent="0.25">
      <c r="K230"/>
      <c r="U230"/>
    </row>
    <row r="231" spans="11:21" x14ac:dyDescent="0.25">
      <c r="K231"/>
      <c r="U231"/>
    </row>
    <row r="232" spans="11:21" x14ac:dyDescent="0.25">
      <c r="K232"/>
      <c r="U232"/>
    </row>
    <row r="233" spans="11:21" x14ac:dyDescent="0.25">
      <c r="K233"/>
      <c r="U233"/>
    </row>
    <row r="234" spans="11:21" x14ac:dyDescent="0.25">
      <c r="K234"/>
      <c r="U234"/>
    </row>
    <row r="235" spans="11:21" x14ac:dyDescent="0.25">
      <c r="K235"/>
      <c r="U235"/>
    </row>
    <row r="236" spans="11:21" x14ac:dyDescent="0.25">
      <c r="K236"/>
      <c r="U236"/>
    </row>
    <row r="237" spans="11:21" x14ac:dyDescent="0.25">
      <c r="K237"/>
      <c r="U237"/>
    </row>
    <row r="238" spans="11:21" x14ac:dyDescent="0.25">
      <c r="K238"/>
      <c r="U238"/>
    </row>
    <row r="239" spans="11:21" x14ac:dyDescent="0.25">
      <c r="K239"/>
      <c r="U239"/>
    </row>
    <row r="240" spans="11:21" x14ac:dyDescent="0.25">
      <c r="K240"/>
      <c r="U240"/>
    </row>
    <row r="241" spans="11:21" x14ac:dyDescent="0.25">
      <c r="K241"/>
      <c r="U241"/>
    </row>
    <row r="242" spans="11:21" x14ac:dyDescent="0.25">
      <c r="K242"/>
      <c r="U242"/>
    </row>
    <row r="243" spans="11:21" x14ac:dyDescent="0.25">
      <c r="K243"/>
      <c r="U243"/>
    </row>
    <row r="244" spans="11:21" x14ac:dyDescent="0.25">
      <c r="K244"/>
      <c r="U244"/>
    </row>
    <row r="245" spans="11:21" x14ac:dyDescent="0.25">
      <c r="K245"/>
      <c r="U245"/>
    </row>
    <row r="246" spans="11:21" x14ac:dyDescent="0.25">
      <c r="K246"/>
      <c r="U246"/>
    </row>
    <row r="247" spans="11:21" x14ac:dyDescent="0.25">
      <c r="K247"/>
      <c r="U247"/>
    </row>
    <row r="248" spans="11:21" x14ac:dyDescent="0.25">
      <c r="K248"/>
      <c r="U248"/>
    </row>
    <row r="249" spans="11:21" x14ac:dyDescent="0.25">
      <c r="K249"/>
      <c r="U249"/>
    </row>
    <row r="250" spans="11:21" x14ac:dyDescent="0.25">
      <c r="K250"/>
      <c r="U250"/>
    </row>
    <row r="251" spans="11:21" x14ac:dyDescent="0.25">
      <c r="K251"/>
      <c r="U251"/>
    </row>
    <row r="252" spans="11:21" x14ac:dyDescent="0.25">
      <c r="K252"/>
      <c r="U252"/>
    </row>
    <row r="253" spans="11:21" x14ac:dyDescent="0.25">
      <c r="K253"/>
      <c r="U253"/>
    </row>
    <row r="254" spans="11:21" x14ac:dyDescent="0.25">
      <c r="K254"/>
      <c r="U254"/>
    </row>
    <row r="255" spans="11:21" x14ac:dyDescent="0.25">
      <c r="K255"/>
      <c r="U255"/>
    </row>
    <row r="256" spans="11:21" x14ac:dyDescent="0.25">
      <c r="K256"/>
      <c r="U256"/>
    </row>
    <row r="257" spans="11:21" x14ac:dyDescent="0.25">
      <c r="K257"/>
      <c r="U257"/>
    </row>
    <row r="258" spans="11:21" x14ac:dyDescent="0.25">
      <c r="K258"/>
      <c r="U258"/>
    </row>
    <row r="259" spans="11:21" x14ac:dyDescent="0.25">
      <c r="K259"/>
      <c r="U259"/>
    </row>
    <row r="260" spans="11:21" x14ac:dyDescent="0.25">
      <c r="K260"/>
      <c r="U260"/>
    </row>
    <row r="261" spans="11:21" x14ac:dyDescent="0.25">
      <c r="K261"/>
      <c r="U261"/>
    </row>
    <row r="262" spans="11:21" x14ac:dyDescent="0.25">
      <c r="K262"/>
      <c r="U262"/>
    </row>
    <row r="263" spans="11:21" x14ac:dyDescent="0.25">
      <c r="K263"/>
      <c r="U263"/>
    </row>
    <row r="264" spans="11:21" x14ac:dyDescent="0.25">
      <c r="K264"/>
      <c r="U264"/>
    </row>
    <row r="265" spans="11:21" x14ac:dyDescent="0.25">
      <c r="K265"/>
      <c r="U265"/>
    </row>
    <row r="266" spans="11:21" x14ac:dyDescent="0.25">
      <c r="K266"/>
      <c r="U266"/>
    </row>
    <row r="267" spans="11:21" x14ac:dyDescent="0.25">
      <c r="K267"/>
      <c r="U267"/>
    </row>
    <row r="268" spans="11:21" x14ac:dyDescent="0.25">
      <c r="K268"/>
      <c r="U268"/>
    </row>
    <row r="269" spans="11:21" x14ac:dyDescent="0.25">
      <c r="K269"/>
      <c r="U269"/>
    </row>
    <row r="270" spans="11:21" x14ac:dyDescent="0.25">
      <c r="K270"/>
      <c r="U270"/>
    </row>
    <row r="271" spans="11:21" x14ac:dyDescent="0.25">
      <c r="K271"/>
      <c r="U271"/>
    </row>
    <row r="272" spans="11:21" x14ac:dyDescent="0.25">
      <c r="K272"/>
      <c r="U272"/>
    </row>
    <row r="273" spans="11:21" x14ac:dyDescent="0.25">
      <c r="K273"/>
      <c r="U273"/>
    </row>
    <row r="274" spans="11:21" x14ac:dyDescent="0.25">
      <c r="K274"/>
      <c r="U274"/>
    </row>
    <row r="275" spans="11:21" x14ac:dyDescent="0.25">
      <c r="K275"/>
      <c r="U275"/>
    </row>
    <row r="276" spans="11:21" x14ac:dyDescent="0.25">
      <c r="K276"/>
      <c r="U276"/>
    </row>
    <row r="277" spans="11:21" x14ac:dyDescent="0.25">
      <c r="K277"/>
      <c r="U277"/>
    </row>
    <row r="278" spans="11:21" x14ac:dyDescent="0.25">
      <c r="K278"/>
      <c r="U278"/>
    </row>
    <row r="279" spans="11:21" x14ac:dyDescent="0.25">
      <c r="K279"/>
      <c r="U279"/>
    </row>
    <row r="280" spans="11:21" x14ac:dyDescent="0.25">
      <c r="K280"/>
      <c r="U280"/>
    </row>
    <row r="281" spans="11:21" x14ac:dyDescent="0.25">
      <c r="K281"/>
      <c r="U281"/>
    </row>
    <row r="282" spans="11:21" x14ac:dyDescent="0.25">
      <c r="K282"/>
      <c r="U282"/>
    </row>
    <row r="283" spans="11:21" x14ac:dyDescent="0.25">
      <c r="K283"/>
      <c r="U283"/>
    </row>
    <row r="284" spans="11:21" x14ac:dyDescent="0.25">
      <c r="K284"/>
      <c r="U284"/>
    </row>
    <row r="285" spans="11:21" x14ac:dyDescent="0.25">
      <c r="K285"/>
      <c r="U285"/>
    </row>
    <row r="286" spans="11:21" x14ac:dyDescent="0.25">
      <c r="K286"/>
      <c r="U286"/>
    </row>
    <row r="287" spans="11:21" x14ac:dyDescent="0.25">
      <c r="K287"/>
      <c r="U287"/>
    </row>
    <row r="288" spans="11:21" x14ac:dyDescent="0.25">
      <c r="K288"/>
      <c r="U288"/>
    </row>
    <row r="289" spans="11:21" x14ac:dyDescent="0.25">
      <c r="K289"/>
      <c r="U289"/>
    </row>
    <row r="290" spans="11:21" x14ac:dyDescent="0.25">
      <c r="K290"/>
      <c r="U290"/>
    </row>
    <row r="291" spans="11:21" x14ac:dyDescent="0.25">
      <c r="K291"/>
      <c r="U291"/>
    </row>
    <row r="292" spans="11:21" x14ac:dyDescent="0.25">
      <c r="K292"/>
      <c r="U292"/>
    </row>
    <row r="293" spans="11:21" x14ac:dyDescent="0.25">
      <c r="K293"/>
      <c r="U293"/>
    </row>
    <row r="294" spans="11:21" x14ac:dyDescent="0.25">
      <c r="K294"/>
      <c r="U294"/>
    </row>
    <row r="295" spans="11:21" x14ac:dyDescent="0.25">
      <c r="K295"/>
      <c r="U295"/>
    </row>
    <row r="296" spans="11:21" x14ac:dyDescent="0.25">
      <c r="K296"/>
      <c r="U296"/>
    </row>
    <row r="297" spans="11:21" x14ac:dyDescent="0.25">
      <c r="K297"/>
      <c r="U297"/>
    </row>
    <row r="298" spans="11:21" x14ac:dyDescent="0.25">
      <c r="K298"/>
      <c r="U298"/>
    </row>
    <row r="299" spans="11:21" x14ac:dyDescent="0.25">
      <c r="K299"/>
      <c r="U299"/>
    </row>
    <row r="300" spans="11:21" x14ac:dyDescent="0.25">
      <c r="K300"/>
      <c r="U300"/>
    </row>
    <row r="301" spans="11:21" x14ac:dyDescent="0.25">
      <c r="K301"/>
      <c r="U301"/>
    </row>
    <row r="302" spans="11:21" x14ac:dyDescent="0.25">
      <c r="K302"/>
      <c r="U302"/>
    </row>
    <row r="303" spans="11:21" x14ac:dyDescent="0.25">
      <c r="K303"/>
      <c r="U303"/>
    </row>
    <row r="304" spans="11:21" x14ac:dyDescent="0.25">
      <c r="K304"/>
      <c r="U304"/>
    </row>
    <row r="305" spans="11:21" x14ac:dyDescent="0.25">
      <c r="K305"/>
      <c r="U305"/>
    </row>
    <row r="306" spans="11:21" x14ac:dyDescent="0.25">
      <c r="K306"/>
      <c r="U306"/>
    </row>
    <row r="307" spans="11:21" x14ac:dyDescent="0.25">
      <c r="K307"/>
      <c r="U307"/>
    </row>
    <row r="308" spans="11:21" x14ac:dyDescent="0.25">
      <c r="K308"/>
      <c r="U308"/>
    </row>
    <row r="309" spans="11:21" x14ac:dyDescent="0.25">
      <c r="K309"/>
      <c r="U309"/>
    </row>
    <row r="310" spans="11:21" x14ac:dyDescent="0.25">
      <c r="K310"/>
      <c r="U310"/>
    </row>
    <row r="311" spans="11:21" x14ac:dyDescent="0.25">
      <c r="K311"/>
      <c r="U311"/>
    </row>
    <row r="312" spans="11:21" x14ac:dyDescent="0.25">
      <c r="K312"/>
      <c r="U312"/>
    </row>
    <row r="313" spans="11:21" x14ac:dyDescent="0.25">
      <c r="K313"/>
      <c r="U313"/>
    </row>
    <row r="314" spans="11:21" x14ac:dyDescent="0.25">
      <c r="K314"/>
      <c r="U314"/>
    </row>
    <row r="315" spans="11:21" x14ac:dyDescent="0.25">
      <c r="K315"/>
      <c r="U315"/>
    </row>
    <row r="316" spans="11:21" x14ac:dyDescent="0.25">
      <c r="K316"/>
      <c r="U316"/>
    </row>
    <row r="317" spans="11:21" x14ac:dyDescent="0.25">
      <c r="K317"/>
      <c r="U317"/>
    </row>
    <row r="318" spans="11:21" x14ac:dyDescent="0.25">
      <c r="K318"/>
      <c r="U318"/>
    </row>
    <row r="319" spans="11:21" x14ac:dyDescent="0.25">
      <c r="K319"/>
      <c r="U319"/>
    </row>
    <row r="320" spans="11:21" x14ac:dyDescent="0.25">
      <c r="K320"/>
      <c r="U320"/>
    </row>
    <row r="321" spans="11:21" x14ac:dyDescent="0.25">
      <c r="K321"/>
      <c r="U321"/>
    </row>
    <row r="322" spans="11:21" x14ac:dyDescent="0.25">
      <c r="K322"/>
      <c r="U322"/>
    </row>
    <row r="323" spans="11:21" x14ac:dyDescent="0.25">
      <c r="K323"/>
      <c r="U323"/>
    </row>
    <row r="324" spans="11:21" x14ac:dyDescent="0.25">
      <c r="K324"/>
      <c r="U324"/>
    </row>
    <row r="325" spans="11:21" x14ac:dyDescent="0.25">
      <c r="K325"/>
      <c r="U325"/>
    </row>
    <row r="326" spans="11:21" x14ac:dyDescent="0.25">
      <c r="K326"/>
      <c r="U326"/>
    </row>
    <row r="327" spans="11:21" x14ac:dyDescent="0.25">
      <c r="K327"/>
      <c r="U327"/>
    </row>
    <row r="328" spans="11:21" x14ac:dyDescent="0.25">
      <c r="K328"/>
      <c r="U328"/>
    </row>
    <row r="329" spans="11:21" x14ac:dyDescent="0.25">
      <c r="K329"/>
      <c r="U329"/>
    </row>
    <row r="330" spans="11:21" x14ac:dyDescent="0.25">
      <c r="K330"/>
      <c r="U330"/>
    </row>
    <row r="331" spans="11:21" x14ac:dyDescent="0.25">
      <c r="K331"/>
      <c r="U331"/>
    </row>
    <row r="332" spans="11:21" x14ac:dyDescent="0.25">
      <c r="K332"/>
      <c r="U332"/>
    </row>
    <row r="333" spans="11:21" x14ac:dyDescent="0.25">
      <c r="K333"/>
      <c r="U333"/>
    </row>
    <row r="334" spans="11:21" x14ac:dyDescent="0.25">
      <c r="K334"/>
      <c r="U334"/>
    </row>
    <row r="335" spans="11:21" x14ac:dyDescent="0.25">
      <c r="K335"/>
      <c r="U335"/>
    </row>
    <row r="336" spans="11:21" x14ac:dyDescent="0.25">
      <c r="K336"/>
      <c r="U336"/>
    </row>
    <row r="337" spans="11:21" x14ac:dyDescent="0.25">
      <c r="K337"/>
      <c r="U337"/>
    </row>
    <row r="338" spans="11:21" x14ac:dyDescent="0.25">
      <c r="K338"/>
      <c r="U338"/>
    </row>
    <row r="339" spans="11:21" x14ac:dyDescent="0.25">
      <c r="K339"/>
      <c r="U339"/>
    </row>
    <row r="340" spans="11:21" x14ac:dyDescent="0.25">
      <c r="K340"/>
      <c r="U340"/>
    </row>
    <row r="341" spans="11:21" x14ac:dyDescent="0.25">
      <c r="K341"/>
      <c r="U341"/>
    </row>
    <row r="342" spans="11:21" x14ac:dyDescent="0.25">
      <c r="K342"/>
      <c r="U342"/>
    </row>
    <row r="343" spans="11:21" x14ac:dyDescent="0.25">
      <c r="K343"/>
      <c r="U343"/>
    </row>
    <row r="344" spans="11:21" x14ac:dyDescent="0.25">
      <c r="K344"/>
      <c r="U344"/>
    </row>
    <row r="345" spans="11:21" x14ac:dyDescent="0.25">
      <c r="K345"/>
      <c r="U345"/>
    </row>
    <row r="346" spans="11:21" x14ac:dyDescent="0.25">
      <c r="K346"/>
      <c r="U346"/>
    </row>
    <row r="347" spans="11:21" x14ac:dyDescent="0.25">
      <c r="K347"/>
      <c r="U347"/>
    </row>
    <row r="348" spans="11:21" x14ac:dyDescent="0.25">
      <c r="K348"/>
      <c r="U348"/>
    </row>
    <row r="349" spans="11:21" x14ac:dyDescent="0.25">
      <c r="K349"/>
      <c r="U349"/>
    </row>
    <row r="350" spans="11:21" x14ac:dyDescent="0.25">
      <c r="K350"/>
      <c r="U350"/>
    </row>
    <row r="351" spans="11:21" x14ac:dyDescent="0.25">
      <c r="K351"/>
      <c r="U351"/>
    </row>
    <row r="352" spans="11:21" x14ac:dyDescent="0.25">
      <c r="K352"/>
      <c r="U352"/>
    </row>
    <row r="353" spans="11:21" x14ac:dyDescent="0.25">
      <c r="K353"/>
      <c r="U353"/>
    </row>
    <row r="354" spans="11:21" x14ac:dyDescent="0.25">
      <c r="K354"/>
      <c r="U354"/>
    </row>
    <row r="355" spans="11:21" x14ac:dyDescent="0.25">
      <c r="K355"/>
      <c r="U355"/>
    </row>
    <row r="356" spans="11:21" x14ac:dyDescent="0.25">
      <c r="K356"/>
      <c r="U356"/>
    </row>
    <row r="357" spans="11:21" x14ac:dyDescent="0.25">
      <c r="K357"/>
      <c r="U357"/>
    </row>
    <row r="358" spans="11:21" x14ac:dyDescent="0.25">
      <c r="K358"/>
      <c r="U358"/>
    </row>
    <row r="359" spans="11:21" x14ac:dyDescent="0.25">
      <c r="K359"/>
      <c r="U359"/>
    </row>
    <row r="360" spans="11:21" x14ac:dyDescent="0.25">
      <c r="K360"/>
      <c r="U360"/>
    </row>
    <row r="361" spans="11:21" x14ac:dyDescent="0.25">
      <c r="K361"/>
      <c r="U361"/>
    </row>
    <row r="362" spans="11:21" x14ac:dyDescent="0.25">
      <c r="K362"/>
      <c r="U362"/>
    </row>
    <row r="363" spans="11:21" x14ac:dyDescent="0.25">
      <c r="K363"/>
      <c r="U363"/>
    </row>
    <row r="364" spans="11:21" x14ac:dyDescent="0.25">
      <c r="K364"/>
      <c r="U364"/>
    </row>
    <row r="365" spans="11:21" x14ac:dyDescent="0.25">
      <c r="K365"/>
      <c r="U365"/>
    </row>
    <row r="366" spans="11:21" x14ac:dyDescent="0.25">
      <c r="K366"/>
      <c r="U366"/>
    </row>
    <row r="367" spans="11:21" x14ac:dyDescent="0.25">
      <c r="K367"/>
      <c r="U367"/>
    </row>
    <row r="368" spans="11:21" x14ac:dyDescent="0.25">
      <c r="K368"/>
      <c r="U368"/>
    </row>
    <row r="369" spans="11:21" x14ac:dyDescent="0.25">
      <c r="K369"/>
      <c r="U369"/>
    </row>
    <row r="370" spans="11:21" x14ac:dyDescent="0.25">
      <c r="K370"/>
      <c r="U370"/>
    </row>
    <row r="371" spans="11:21" x14ac:dyDescent="0.25">
      <c r="K371"/>
      <c r="U371"/>
    </row>
    <row r="372" spans="11:21" x14ac:dyDescent="0.25">
      <c r="K372"/>
      <c r="U372"/>
    </row>
    <row r="373" spans="11:21" x14ac:dyDescent="0.25">
      <c r="K373"/>
      <c r="U373"/>
    </row>
    <row r="374" spans="11:21" x14ac:dyDescent="0.25">
      <c r="K374"/>
      <c r="U374"/>
    </row>
    <row r="375" spans="11:21" x14ac:dyDescent="0.25">
      <c r="K375"/>
      <c r="U375"/>
    </row>
    <row r="376" spans="11:21" x14ac:dyDescent="0.25">
      <c r="K376"/>
      <c r="U376"/>
    </row>
    <row r="377" spans="11:21" x14ac:dyDescent="0.25">
      <c r="K377"/>
      <c r="U377"/>
    </row>
    <row r="378" spans="11:21" x14ac:dyDescent="0.25">
      <c r="K378"/>
      <c r="U378"/>
    </row>
    <row r="379" spans="11:21" x14ac:dyDescent="0.25">
      <c r="K379"/>
      <c r="U379"/>
    </row>
    <row r="380" spans="11:21" x14ac:dyDescent="0.25">
      <c r="K380"/>
      <c r="U380"/>
    </row>
    <row r="381" spans="11:21" x14ac:dyDescent="0.25">
      <c r="K381"/>
      <c r="U381"/>
    </row>
    <row r="382" spans="11:21" x14ac:dyDescent="0.25">
      <c r="K382"/>
      <c r="U382"/>
    </row>
    <row r="383" spans="11:21" x14ac:dyDescent="0.25">
      <c r="K383"/>
      <c r="U383"/>
    </row>
    <row r="384" spans="11:21" x14ac:dyDescent="0.25">
      <c r="K384"/>
      <c r="U384"/>
    </row>
    <row r="385" spans="11:21" x14ac:dyDescent="0.25">
      <c r="K385"/>
      <c r="U385"/>
    </row>
    <row r="386" spans="11:21" x14ac:dyDescent="0.25">
      <c r="K386"/>
      <c r="U386"/>
    </row>
    <row r="387" spans="11:21" x14ac:dyDescent="0.25">
      <c r="K387"/>
      <c r="U387"/>
    </row>
    <row r="388" spans="11:21" x14ac:dyDescent="0.25">
      <c r="K388"/>
      <c r="U388"/>
    </row>
    <row r="389" spans="11:21" x14ac:dyDescent="0.25">
      <c r="K389"/>
      <c r="U389"/>
    </row>
    <row r="390" spans="11:21" x14ac:dyDescent="0.25">
      <c r="K390"/>
      <c r="U390"/>
    </row>
    <row r="391" spans="11:21" x14ac:dyDescent="0.25">
      <c r="K391"/>
      <c r="U391"/>
    </row>
    <row r="392" spans="11:21" x14ac:dyDescent="0.25">
      <c r="K392"/>
      <c r="U392"/>
    </row>
    <row r="393" spans="11:21" x14ac:dyDescent="0.25">
      <c r="K393"/>
      <c r="U393"/>
    </row>
    <row r="394" spans="11:21" x14ac:dyDescent="0.25">
      <c r="K394"/>
      <c r="U394"/>
    </row>
    <row r="395" spans="11:21" x14ac:dyDescent="0.25">
      <c r="K395"/>
      <c r="U395"/>
    </row>
    <row r="396" spans="11:21" x14ac:dyDescent="0.25">
      <c r="K396"/>
      <c r="U396"/>
    </row>
    <row r="397" spans="11:21" x14ac:dyDescent="0.25">
      <c r="K397"/>
      <c r="U397"/>
    </row>
    <row r="398" spans="11:21" x14ac:dyDescent="0.25">
      <c r="K398"/>
      <c r="U398"/>
    </row>
    <row r="399" spans="11:21" x14ac:dyDescent="0.25">
      <c r="K399"/>
      <c r="U399"/>
    </row>
    <row r="400" spans="11:21" x14ac:dyDescent="0.25">
      <c r="K400"/>
      <c r="U400"/>
    </row>
    <row r="401" spans="11:21" x14ac:dyDescent="0.25">
      <c r="K401"/>
      <c r="U401"/>
    </row>
    <row r="402" spans="11:21" x14ac:dyDescent="0.25">
      <c r="K402"/>
      <c r="U402"/>
    </row>
    <row r="403" spans="11:21" x14ac:dyDescent="0.25">
      <c r="K403"/>
      <c r="U403"/>
    </row>
    <row r="404" spans="11:21" x14ac:dyDescent="0.25">
      <c r="K404"/>
      <c r="U404"/>
    </row>
    <row r="405" spans="11:21" x14ac:dyDescent="0.25">
      <c r="K405"/>
      <c r="U405"/>
    </row>
    <row r="406" spans="11:21" x14ac:dyDescent="0.25">
      <c r="K406"/>
      <c r="U406"/>
    </row>
    <row r="407" spans="11:21" x14ac:dyDescent="0.25">
      <c r="K407"/>
      <c r="U407"/>
    </row>
    <row r="408" spans="11:21" x14ac:dyDescent="0.25">
      <c r="K408"/>
      <c r="U408"/>
    </row>
    <row r="409" spans="11:21" x14ac:dyDescent="0.25">
      <c r="K409"/>
      <c r="U409"/>
    </row>
    <row r="410" spans="11:21" x14ac:dyDescent="0.25">
      <c r="K410"/>
      <c r="U410"/>
    </row>
    <row r="411" spans="11:21" x14ac:dyDescent="0.25">
      <c r="K411"/>
      <c r="U411"/>
    </row>
    <row r="412" spans="11:21" x14ac:dyDescent="0.25">
      <c r="K412"/>
      <c r="U412"/>
    </row>
    <row r="413" spans="11:21" x14ac:dyDescent="0.25">
      <c r="K413"/>
      <c r="U413"/>
    </row>
    <row r="414" spans="11:21" x14ac:dyDescent="0.25">
      <c r="K414"/>
      <c r="U414"/>
    </row>
    <row r="415" spans="11:21" x14ac:dyDescent="0.25">
      <c r="K415"/>
      <c r="U415"/>
    </row>
    <row r="416" spans="11:21" x14ac:dyDescent="0.25">
      <c r="K416"/>
      <c r="U416"/>
    </row>
    <row r="417" spans="11:21" x14ac:dyDescent="0.25">
      <c r="K417"/>
      <c r="U417"/>
    </row>
    <row r="418" spans="11:21" x14ac:dyDescent="0.25">
      <c r="K418"/>
      <c r="U418"/>
    </row>
    <row r="419" spans="11:21" x14ac:dyDescent="0.25">
      <c r="K419"/>
      <c r="U419"/>
    </row>
    <row r="420" spans="11:21" x14ac:dyDescent="0.25">
      <c r="K420"/>
      <c r="U420"/>
    </row>
    <row r="421" spans="11:21" x14ac:dyDescent="0.25">
      <c r="K421"/>
      <c r="U421"/>
    </row>
    <row r="422" spans="11:21" x14ac:dyDescent="0.25">
      <c r="K422"/>
      <c r="U422"/>
    </row>
    <row r="423" spans="11:21" x14ac:dyDescent="0.25">
      <c r="K423"/>
      <c r="U423"/>
    </row>
    <row r="424" spans="11:21" x14ac:dyDescent="0.25">
      <c r="K424"/>
      <c r="U424"/>
    </row>
    <row r="425" spans="11:21" x14ac:dyDescent="0.25">
      <c r="K425"/>
      <c r="U425"/>
    </row>
    <row r="426" spans="11:21" x14ac:dyDescent="0.25">
      <c r="K426"/>
      <c r="U426"/>
    </row>
    <row r="427" spans="11:21" x14ac:dyDescent="0.25">
      <c r="K427"/>
      <c r="U427"/>
    </row>
    <row r="428" spans="11:21" x14ac:dyDescent="0.25">
      <c r="K428"/>
      <c r="U428"/>
    </row>
    <row r="429" spans="11:21" x14ac:dyDescent="0.25">
      <c r="K429"/>
      <c r="U429"/>
    </row>
    <row r="430" spans="11:21" x14ac:dyDescent="0.25">
      <c r="K430"/>
      <c r="U430"/>
    </row>
    <row r="431" spans="11:21" x14ac:dyDescent="0.25">
      <c r="K431"/>
      <c r="U431"/>
    </row>
    <row r="432" spans="11:21" x14ac:dyDescent="0.25">
      <c r="K432"/>
      <c r="U432"/>
    </row>
    <row r="433" spans="11:21" x14ac:dyDescent="0.25">
      <c r="K433"/>
      <c r="U433"/>
    </row>
    <row r="434" spans="11:21" x14ac:dyDescent="0.25">
      <c r="K434"/>
      <c r="U434"/>
    </row>
    <row r="435" spans="11:21" x14ac:dyDescent="0.25">
      <c r="K435"/>
      <c r="U435"/>
    </row>
    <row r="436" spans="11:21" x14ac:dyDescent="0.25">
      <c r="K436"/>
      <c r="U436"/>
    </row>
    <row r="437" spans="11:21" x14ac:dyDescent="0.25">
      <c r="K437"/>
      <c r="U437"/>
    </row>
    <row r="438" spans="11:21" x14ac:dyDescent="0.25">
      <c r="K438"/>
      <c r="U438"/>
    </row>
    <row r="439" spans="11:21" x14ac:dyDescent="0.25">
      <c r="K439"/>
      <c r="U439"/>
    </row>
    <row r="440" spans="11:21" x14ac:dyDescent="0.25">
      <c r="K440"/>
      <c r="U440"/>
    </row>
    <row r="441" spans="11:21" x14ac:dyDescent="0.25">
      <c r="K441"/>
      <c r="U441"/>
    </row>
    <row r="442" spans="11:21" x14ac:dyDescent="0.25">
      <c r="K442"/>
      <c r="U442"/>
    </row>
    <row r="443" spans="11:21" x14ac:dyDescent="0.25">
      <c r="K443"/>
      <c r="U443"/>
    </row>
    <row r="444" spans="11:21" x14ac:dyDescent="0.25">
      <c r="K444"/>
      <c r="U444"/>
    </row>
    <row r="445" spans="11:21" x14ac:dyDescent="0.25">
      <c r="K445"/>
      <c r="U445"/>
    </row>
    <row r="446" spans="11:21" x14ac:dyDescent="0.25">
      <c r="K446"/>
      <c r="U446"/>
    </row>
    <row r="447" spans="11:21" x14ac:dyDescent="0.25">
      <c r="K447"/>
      <c r="U447"/>
    </row>
    <row r="448" spans="11:21" x14ac:dyDescent="0.25">
      <c r="K448"/>
      <c r="U448"/>
    </row>
    <row r="449" spans="11:21" x14ac:dyDescent="0.25">
      <c r="K449"/>
      <c r="U449"/>
    </row>
    <row r="450" spans="11:21" x14ac:dyDescent="0.25">
      <c r="K450"/>
      <c r="U450"/>
    </row>
    <row r="451" spans="11:21" x14ac:dyDescent="0.25">
      <c r="K451"/>
      <c r="U451"/>
    </row>
    <row r="452" spans="11:21" x14ac:dyDescent="0.25">
      <c r="K452"/>
      <c r="U452"/>
    </row>
    <row r="453" spans="11:21" x14ac:dyDescent="0.25">
      <c r="K453"/>
      <c r="U453"/>
    </row>
    <row r="454" spans="11:21" x14ac:dyDescent="0.25">
      <c r="K454"/>
      <c r="U454"/>
    </row>
    <row r="455" spans="11:21" x14ac:dyDescent="0.25">
      <c r="K455"/>
      <c r="U455"/>
    </row>
    <row r="456" spans="11:21" x14ac:dyDescent="0.25">
      <c r="K456"/>
      <c r="U456"/>
    </row>
    <row r="457" spans="11:21" x14ac:dyDescent="0.25">
      <c r="K457"/>
      <c r="U457"/>
    </row>
    <row r="458" spans="11:21" x14ac:dyDescent="0.25">
      <c r="K458"/>
      <c r="U458"/>
    </row>
    <row r="459" spans="11:21" x14ac:dyDescent="0.25">
      <c r="K459"/>
      <c r="U459"/>
    </row>
    <row r="460" spans="11:21" x14ac:dyDescent="0.25">
      <c r="K460"/>
      <c r="U460"/>
    </row>
    <row r="461" spans="11:21" x14ac:dyDescent="0.25">
      <c r="K461"/>
      <c r="U461"/>
    </row>
    <row r="462" spans="11:21" x14ac:dyDescent="0.25">
      <c r="K462"/>
      <c r="U462"/>
    </row>
    <row r="463" spans="11:21" x14ac:dyDescent="0.25">
      <c r="K463"/>
      <c r="U463"/>
    </row>
    <row r="464" spans="11:21" x14ac:dyDescent="0.25">
      <c r="K464"/>
      <c r="U464"/>
    </row>
    <row r="465" spans="11:21" x14ac:dyDescent="0.25">
      <c r="K465"/>
      <c r="U465"/>
    </row>
    <row r="466" spans="11:21" x14ac:dyDescent="0.25">
      <c r="K466"/>
      <c r="U466"/>
    </row>
    <row r="467" spans="11:21" x14ac:dyDescent="0.25">
      <c r="K467"/>
      <c r="U467"/>
    </row>
    <row r="468" spans="11:21" x14ac:dyDescent="0.25">
      <c r="K468"/>
      <c r="U468"/>
    </row>
    <row r="469" spans="11:21" x14ac:dyDescent="0.25">
      <c r="K469"/>
      <c r="U469"/>
    </row>
    <row r="470" spans="11:21" x14ac:dyDescent="0.25">
      <c r="K470"/>
      <c r="U470"/>
    </row>
    <row r="471" spans="11:21" x14ac:dyDescent="0.25">
      <c r="K471"/>
      <c r="U471"/>
    </row>
    <row r="472" spans="11:21" x14ac:dyDescent="0.25">
      <c r="K472"/>
      <c r="U472"/>
    </row>
    <row r="473" spans="11:21" x14ac:dyDescent="0.25">
      <c r="K473"/>
      <c r="U473"/>
    </row>
    <row r="474" spans="11:21" x14ac:dyDescent="0.25">
      <c r="K474"/>
      <c r="U474"/>
    </row>
    <row r="475" spans="11:21" x14ac:dyDescent="0.25">
      <c r="K475"/>
      <c r="U475"/>
    </row>
    <row r="476" spans="11:21" x14ac:dyDescent="0.25">
      <c r="K476"/>
      <c r="U476"/>
    </row>
    <row r="477" spans="11:21" x14ac:dyDescent="0.25">
      <c r="K477"/>
      <c r="U477"/>
    </row>
    <row r="478" spans="11:21" x14ac:dyDescent="0.25">
      <c r="K478"/>
      <c r="U478"/>
    </row>
    <row r="479" spans="11:21" x14ac:dyDescent="0.25">
      <c r="K479"/>
      <c r="U479"/>
    </row>
    <row r="480" spans="11:21" x14ac:dyDescent="0.25">
      <c r="K480"/>
      <c r="U480"/>
    </row>
    <row r="481" spans="11:21" x14ac:dyDescent="0.25">
      <c r="K481"/>
      <c r="U481"/>
    </row>
    <row r="482" spans="11:21" x14ac:dyDescent="0.25">
      <c r="K482"/>
      <c r="U482"/>
    </row>
    <row r="483" spans="11:21" x14ac:dyDescent="0.25">
      <c r="K483"/>
      <c r="U483"/>
    </row>
    <row r="484" spans="11:21" x14ac:dyDescent="0.25">
      <c r="K484"/>
      <c r="U484"/>
    </row>
    <row r="485" spans="11:21" x14ac:dyDescent="0.25">
      <c r="K485"/>
      <c r="U485"/>
    </row>
    <row r="486" spans="11:21" x14ac:dyDescent="0.25">
      <c r="K486"/>
      <c r="U486"/>
    </row>
    <row r="487" spans="11:21" x14ac:dyDescent="0.25">
      <c r="K487"/>
      <c r="U487"/>
    </row>
    <row r="488" spans="11:21" x14ac:dyDescent="0.25">
      <c r="K488"/>
      <c r="U488"/>
    </row>
    <row r="489" spans="11:21" x14ac:dyDescent="0.25">
      <c r="K489"/>
      <c r="U489"/>
    </row>
    <row r="490" spans="11:21" x14ac:dyDescent="0.25">
      <c r="K490"/>
      <c r="U490"/>
    </row>
    <row r="491" spans="11:21" x14ac:dyDescent="0.25">
      <c r="K491"/>
      <c r="U491"/>
    </row>
    <row r="492" spans="11:21" x14ac:dyDescent="0.25">
      <c r="K492"/>
      <c r="U492"/>
    </row>
    <row r="493" spans="11:21" x14ac:dyDescent="0.25">
      <c r="K493"/>
      <c r="U493"/>
    </row>
    <row r="494" spans="11:21" x14ac:dyDescent="0.25">
      <c r="K494"/>
      <c r="U494"/>
    </row>
    <row r="495" spans="11:21" x14ac:dyDescent="0.25">
      <c r="K495"/>
      <c r="U495"/>
    </row>
    <row r="496" spans="11:21" x14ac:dyDescent="0.25">
      <c r="K496"/>
      <c r="U496"/>
    </row>
    <row r="497" spans="11:21" x14ac:dyDescent="0.25">
      <c r="K497"/>
      <c r="U497"/>
    </row>
    <row r="498" spans="11:21" x14ac:dyDescent="0.25">
      <c r="K498"/>
      <c r="U498"/>
    </row>
    <row r="499" spans="11:21" x14ac:dyDescent="0.25">
      <c r="K499"/>
      <c r="U499"/>
    </row>
    <row r="500" spans="11:21" x14ac:dyDescent="0.25">
      <c r="K500"/>
      <c r="U500"/>
    </row>
    <row r="501" spans="11:21" x14ac:dyDescent="0.25">
      <c r="K501"/>
      <c r="U501"/>
    </row>
    <row r="502" spans="11:21" x14ac:dyDescent="0.25">
      <c r="K502"/>
      <c r="U502"/>
    </row>
    <row r="503" spans="11:21" x14ac:dyDescent="0.25">
      <c r="K503"/>
      <c r="U503"/>
    </row>
    <row r="504" spans="11:21" x14ac:dyDescent="0.25">
      <c r="K504"/>
      <c r="U504"/>
    </row>
    <row r="505" spans="11:21" x14ac:dyDescent="0.25">
      <c r="K505"/>
      <c r="U505"/>
    </row>
    <row r="506" spans="11:21" x14ac:dyDescent="0.25">
      <c r="K506"/>
      <c r="U506"/>
    </row>
    <row r="507" spans="11:21" x14ac:dyDescent="0.25">
      <c r="K507"/>
      <c r="U507"/>
    </row>
    <row r="508" spans="11:21" x14ac:dyDescent="0.25">
      <c r="K508"/>
      <c r="U508"/>
    </row>
    <row r="509" spans="11:21" x14ac:dyDescent="0.25">
      <c r="K509"/>
      <c r="U509"/>
    </row>
    <row r="510" spans="11:21" x14ac:dyDescent="0.25">
      <c r="K510"/>
      <c r="U510"/>
    </row>
    <row r="511" spans="11:21" x14ac:dyDescent="0.25">
      <c r="K511"/>
      <c r="U511"/>
    </row>
    <row r="512" spans="11:21" x14ac:dyDescent="0.25">
      <c r="K512"/>
      <c r="U512"/>
    </row>
    <row r="513" spans="11:21" x14ac:dyDescent="0.25">
      <c r="K513"/>
      <c r="U513"/>
    </row>
    <row r="514" spans="11:21" x14ac:dyDescent="0.25">
      <c r="K514"/>
      <c r="U514"/>
    </row>
    <row r="515" spans="11:21" x14ac:dyDescent="0.25">
      <c r="K515"/>
      <c r="U515"/>
    </row>
    <row r="516" spans="11:21" x14ac:dyDescent="0.25">
      <c r="K516"/>
      <c r="U516"/>
    </row>
    <row r="517" spans="11:21" x14ac:dyDescent="0.25">
      <c r="K517"/>
      <c r="U517"/>
    </row>
    <row r="518" spans="11:21" x14ac:dyDescent="0.25">
      <c r="K518"/>
      <c r="U518"/>
    </row>
    <row r="519" spans="11:21" x14ac:dyDescent="0.25">
      <c r="K519"/>
      <c r="U519"/>
    </row>
    <row r="520" spans="11:21" x14ac:dyDescent="0.25">
      <c r="K520"/>
      <c r="U520"/>
    </row>
    <row r="521" spans="11:21" x14ac:dyDescent="0.25">
      <c r="K521"/>
      <c r="U521"/>
    </row>
    <row r="522" spans="11:21" x14ac:dyDescent="0.25">
      <c r="K522"/>
      <c r="U522"/>
    </row>
    <row r="523" spans="11:21" x14ac:dyDescent="0.25">
      <c r="K523"/>
      <c r="U523"/>
    </row>
    <row r="524" spans="11:21" x14ac:dyDescent="0.25">
      <c r="K524"/>
      <c r="U524"/>
    </row>
    <row r="525" spans="11:21" x14ac:dyDescent="0.25">
      <c r="K525"/>
      <c r="U525"/>
    </row>
    <row r="526" spans="11:21" x14ac:dyDescent="0.25">
      <c r="K526"/>
      <c r="U526"/>
    </row>
    <row r="527" spans="11:21" x14ac:dyDescent="0.25">
      <c r="K527"/>
      <c r="U527"/>
    </row>
    <row r="528" spans="11:21" x14ac:dyDescent="0.25">
      <c r="K528"/>
      <c r="U528"/>
    </row>
    <row r="529" spans="11:21" x14ac:dyDescent="0.25">
      <c r="K529"/>
      <c r="U529"/>
    </row>
    <row r="530" spans="11:21" x14ac:dyDescent="0.25">
      <c r="K530"/>
      <c r="U530"/>
    </row>
    <row r="531" spans="11:21" x14ac:dyDescent="0.25">
      <c r="K531"/>
      <c r="U531"/>
    </row>
    <row r="532" spans="11:21" x14ac:dyDescent="0.25">
      <c r="K532"/>
      <c r="U532"/>
    </row>
    <row r="533" spans="11:21" x14ac:dyDescent="0.25">
      <c r="K533"/>
      <c r="U533"/>
    </row>
    <row r="534" spans="11:21" x14ac:dyDescent="0.25">
      <c r="K534"/>
      <c r="U534"/>
    </row>
    <row r="535" spans="11:21" x14ac:dyDescent="0.25">
      <c r="K535"/>
      <c r="U535"/>
    </row>
    <row r="536" spans="11:21" x14ac:dyDescent="0.25">
      <c r="K536"/>
      <c r="U536"/>
    </row>
    <row r="537" spans="11:21" x14ac:dyDescent="0.25">
      <c r="K537"/>
      <c r="U537"/>
    </row>
    <row r="538" spans="11:21" x14ac:dyDescent="0.25">
      <c r="K538"/>
      <c r="U538"/>
    </row>
    <row r="539" spans="11:21" x14ac:dyDescent="0.25">
      <c r="K539"/>
      <c r="U539"/>
    </row>
    <row r="540" spans="11:21" x14ac:dyDescent="0.25">
      <c r="K540"/>
      <c r="U540"/>
    </row>
    <row r="541" spans="11:21" x14ac:dyDescent="0.25">
      <c r="K541"/>
      <c r="U541"/>
    </row>
    <row r="542" spans="11:21" x14ac:dyDescent="0.25">
      <c r="K542"/>
      <c r="U542"/>
    </row>
    <row r="543" spans="11:21" x14ac:dyDescent="0.25">
      <c r="K543"/>
      <c r="U543"/>
    </row>
    <row r="544" spans="11:21" x14ac:dyDescent="0.25">
      <c r="K544"/>
      <c r="U544"/>
    </row>
    <row r="545" spans="11:21" x14ac:dyDescent="0.25">
      <c r="K545"/>
      <c r="U545"/>
    </row>
    <row r="546" spans="11:21" x14ac:dyDescent="0.25">
      <c r="K546"/>
      <c r="U546"/>
    </row>
    <row r="547" spans="11:21" x14ac:dyDescent="0.25">
      <c r="K547"/>
      <c r="U547"/>
    </row>
    <row r="548" spans="11:21" x14ac:dyDescent="0.25">
      <c r="K548"/>
      <c r="U548"/>
    </row>
    <row r="549" spans="11:21" x14ac:dyDescent="0.25">
      <c r="K549"/>
      <c r="U549"/>
    </row>
    <row r="550" spans="11:21" x14ac:dyDescent="0.25">
      <c r="K550"/>
      <c r="U550"/>
    </row>
    <row r="551" spans="11:21" x14ac:dyDescent="0.25">
      <c r="K551"/>
      <c r="U551"/>
    </row>
    <row r="552" spans="11:21" x14ac:dyDescent="0.25">
      <c r="K552"/>
      <c r="U552"/>
    </row>
    <row r="553" spans="11:21" x14ac:dyDescent="0.25">
      <c r="K553"/>
      <c r="U553"/>
    </row>
    <row r="554" spans="11:21" x14ac:dyDescent="0.25">
      <c r="K554"/>
      <c r="U554"/>
    </row>
    <row r="555" spans="11:21" x14ac:dyDescent="0.25">
      <c r="K555"/>
      <c r="U555"/>
    </row>
    <row r="556" spans="11:21" x14ac:dyDescent="0.25">
      <c r="K556"/>
      <c r="U556"/>
    </row>
    <row r="557" spans="11:21" x14ac:dyDescent="0.25">
      <c r="K557"/>
      <c r="U557"/>
    </row>
    <row r="558" spans="11:21" x14ac:dyDescent="0.25">
      <c r="K558"/>
      <c r="U558"/>
    </row>
    <row r="559" spans="11:21" x14ac:dyDescent="0.25">
      <c r="K559"/>
      <c r="U559"/>
    </row>
    <row r="560" spans="11:21" x14ac:dyDescent="0.25">
      <c r="K560"/>
      <c r="U560"/>
    </row>
    <row r="561" spans="11:21" x14ac:dyDescent="0.25">
      <c r="K561"/>
      <c r="U561"/>
    </row>
    <row r="562" spans="11:21" x14ac:dyDescent="0.25">
      <c r="K562"/>
      <c r="U562"/>
    </row>
    <row r="563" spans="11:21" x14ac:dyDescent="0.25">
      <c r="K563"/>
      <c r="U563"/>
    </row>
    <row r="564" spans="11:21" x14ac:dyDescent="0.25">
      <c r="K564"/>
      <c r="U564"/>
    </row>
    <row r="565" spans="11:21" x14ac:dyDescent="0.25">
      <c r="K565"/>
      <c r="U565"/>
    </row>
    <row r="566" spans="11:21" x14ac:dyDescent="0.25">
      <c r="K566"/>
      <c r="U566"/>
    </row>
    <row r="567" spans="11:21" x14ac:dyDescent="0.25">
      <c r="K567"/>
      <c r="U567"/>
    </row>
    <row r="568" spans="11:21" x14ac:dyDescent="0.25">
      <c r="K568"/>
      <c r="U568"/>
    </row>
    <row r="569" spans="11:21" x14ac:dyDescent="0.25">
      <c r="K569"/>
      <c r="U569"/>
    </row>
    <row r="570" spans="11:21" x14ac:dyDescent="0.25">
      <c r="K570"/>
      <c r="U570"/>
    </row>
    <row r="571" spans="11:21" x14ac:dyDescent="0.25">
      <c r="K571"/>
      <c r="U571"/>
    </row>
    <row r="572" spans="11:21" x14ac:dyDescent="0.25">
      <c r="K572"/>
      <c r="U572"/>
    </row>
    <row r="573" spans="11:21" x14ac:dyDescent="0.25">
      <c r="K573"/>
      <c r="U573"/>
    </row>
    <row r="574" spans="11:21" x14ac:dyDescent="0.25">
      <c r="K574"/>
      <c r="U574"/>
    </row>
    <row r="575" spans="11:21" x14ac:dyDescent="0.25">
      <c r="K575"/>
      <c r="U575"/>
    </row>
    <row r="576" spans="11:21" x14ac:dyDescent="0.25">
      <c r="K576"/>
      <c r="U576"/>
    </row>
    <row r="577" spans="11:21" x14ac:dyDescent="0.25">
      <c r="K577"/>
      <c r="U577"/>
    </row>
    <row r="578" spans="11:21" x14ac:dyDescent="0.25">
      <c r="K578"/>
      <c r="U578"/>
    </row>
    <row r="579" spans="11:21" x14ac:dyDescent="0.25">
      <c r="K579"/>
      <c r="U579"/>
    </row>
    <row r="580" spans="11:21" x14ac:dyDescent="0.25">
      <c r="K580"/>
      <c r="U580"/>
    </row>
    <row r="581" spans="11:21" x14ac:dyDescent="0.25">
      <c r="K581"/>
      <c r="U581"/>
    </row>
    <row r="582" spans="11:21" x14ac:dyDescent="0.25">
      <c r="K582"/>
      <c r="U582"/>
    </row>
    <row r="583" spans="11:21" x14ac:dyDescent="0.25">
      <c r="K583"/>
      <c r="U583"/>
    </row>
    <row r="584" spans="11:21" x14ac:dyDescent="0.25">
      <c r="K584"/>
      <c r="U584"/>
    </row>
    <row r="585" spans="11:21" x14ac:dyDescent="0.25">
      <c r="K585"/>
      <c r="U585"/>
    </row>
    <row r="586" spans="11:21" x14ac:dyDescent="0.25">
      <c r="K586"/>
      <c r="U586"/>
    </row>
    <row r="587" spans="11:21" x14ac:dyDescent="0.25">
      <c r="K587"/>
      <c r="U587"/>
    </row>
    <row r="588" spans="11:21" x14ac:dyDescent="0.25">
      <c r="K588"/>
      <c r="U588"/>
    </row>
    <row r="589" spans="11:21" x14ac:dyDescent="0.25">
      <c r="K589"/>
      <c r="U589"/>
    </row>
    <row r="590" spans="11:21" x14ac:dyDescent="0.25">
      <c r="K590"/>
      <c r="U590"/>
    </row>
    <row r="591" spans="11:21" x14ac:dyDescent="0.25">
      <c r="K591"/>
      <c r="U591"/>
    </row>
    <row r="592" spans="11:21" x14ac:dyDescent="0.25">
      <c r="K592"/>
      <c r="U592"/>
    </row>
    <row r="593" spans="11:21" x14ac:dyDescent="0.25">
      <c r="K593"/>
      <c r="U593"/>
    </row>
    <row r="594" spans="11:21" x14ac:dyDescent="0.25">
      <c r="K594"/>
      <c r="U594"/>
    </row>
    <row r="595" spans="11:21" x14ac:dyDescent="0.25">
      <c r="K595"/>
      <c r="U595"/>
    </row>
    <row r="596" spans="11:21" x14ac:dyDescent="0.25">
      <c r="K596"/>
      <c r="U596"/>
    </row>
    <row r="597" spans="11:21" x14ac:dyDescent="0.25">
      <c r="K597"/>
      <c r="U597"/>
    </row>
    <row r="598" spans="11:21" x14ac:dyDescent="0.25">
      <c r="K598"/>
      <c r="U598"/>
    </row>
    <row r="599" spans="11:21" x14ac:dyDescent="0.25">
      <c r="K599"/>
      <c r="U599"/>
    </row>
    <row r="600" spans="11:21" x14ac:dyDescent="0.25">
      <c r="K600"/>
      <c r="U600"/>
    </row>
    <row r="601" spans="11:21" x14ac:dyDescent="0.25">
      <c r="K601"/>
      <c r="U601"/>
    </row>
    <row r="602" spans="11:21" x14ac:dyDescent="0.25">
      <c r="K602"/>
      <c r="U602"/>
    </row>
    <row r="603" spans="11:21" x14ac:dyDescent="0.25">
      <c r="K603"/>
      <c r="U603"/>
    </row>
    <row r="604" spans="11:21" x14ac:dyDescent="0.25">
      <c r="K604"/>
      <c r="U604"/>
    </row>
    <row r="605" spans="11:21" x14ac:dyDescent="0.25">
      <c r="K605"/>
      <c r="U605"/>
    </row>
    <row r="606" spans="11:21" x14ac:dyDescent="0.25">
      <c r="K606"/>
      <c r="U606"/>
    </row>
    <row r="607" spans="11:21" x14ac:dyDescent="0.25">
      <c r="K607"/>
      <c r="U607"/>
    </row>
    <row r="608" spans="11:21" x14ac:dyDescent="0.25">
      <c r="K608"/>
      <c r="U608"/>
    </row>
    <row r="609" spans="11:21" x14ac:dyDescent="0.25">
      <c r="K609"/>
      <c r="U609"/>
    </row>
    <row r="610" spans="11:21" x14ac:dyDescent="0.25">
      <c r="K610"/>
      <c r="U610"/>
    </row>
    <row r="611" spans="11:21" x14ac:dyDescent="0.25">
      <c r="K611"/>
      <c r="U611"/>
    </row>
    <row r="612" spans="11:21" x14ac:dyDescent="0.25">
      <c r="K612"/>
      <c r="U612"/>
    </row>
    <row r="613" spans="11:21" x14ac:dyDescent="0.25">
      <c r="K613"/>
      <c r="U613"/>
    </row>
    <row r="614" spans="11:21" x14ac:dyDescent="0.25">
      <c r="K614"/>
      <c r="U614"/>
    </row>
    <row r="615" spans="11:21" x14ac:dyDescent="0.25">
      <c r="K615"/>
      <c r="U615"/>
    </row>
    <row r="616" spans="11:21" x14ac:dyDescent="0.25">
      <c r="K616"/>
      <c r="U616"/>
    </row>
    <row r="617" spans="11:21" x14ac:dyDescent="0.25">
      <c r="K617"/>
      <c r="U617"/>
    </row>
    <row r="618" spans="11:21" x14ac:dyDescent="0.25">
      <c r="K618"/>
      <c r="U618"/>
    </row>
    <row r="619" spans="11:21" x14ac:dyDescent="0.25">
      <c r="K619"/>
      <c r="U619"/>
    </row>
    <row r="620" spans="11:21" x14ac:dyDescent="0.25">
      <c r="K620"/>
      <c r="U620"/>
    </row>
    <row r="621" spans="11:21" x14ac:dyDescent="0.25">
      <c r="K621"/>
      <c r="U621"/>
    </row>
    <row r="622" spans="11:21" x14ac:dyDescent="0.25">
      <c r="K622"/>
      <c r="U622"/>
    </row>
    <row r="623" spans="11:21" x14ac:dyDescent="0.25">
      <c r="K623"/>
      <c r="U623"/>
    </row>
    <row r="624" spans="11:21" x14ac:dyDescent="0.25">
      <c r="K624"/>
      <c r="U624"/>
    </row>
    <row r="625" spans="11:21" x14ac:dyDescent="0.25">
      <c r="K625"/>
      <c r="U625"/>
    </row>
    <row r="626" spans="11:21" x14ac:dyDescent="0.25">
      <c r="K626"/>
      <c r="U626"/>
    </row>
    <row r="627" spans="11:21" x14ac:dyDescent="0.25">
      <c r="K627"/>
      <c r="U627"/>
    </row>
    <row r="628" spans="11:21" x14ac:dyDescent="0.25">
      <c r="K628"/>
      <c r="U628"/>
    </row>
    <row r="629" spans="11:21" x14ac:dyDescent="0.25">
      <c r="K629"/>
      <c r="U629"/>
    </row>
    <row r="630" spans="11:21" x14ac:dyDescent="0.25">
      <c r="K630"/>
      <c r="U630"/>
    </row>
    <row r="631" spans="11:21" x14ac:dyDescent="0.25">
      <c r="K631"/>
      <c r="U631"/>
    </row>
    <row r="632" spans="11:21" x14ac:dyDescent="0.25">
      <c r="K632"/>
      <c r="U632"/>
    </row>
    <row r="633" spans="11:21" x14ac:dyDescent="0.25">
      <c r="K633"/>
      <c r="U633"/>
    </row>
    <row r="634" spans="11:21" x14ac:dyDescent="0.25">
      <c r="K634"/>
      <c r="U634"/>
    </row>
    <row r="635" spans="11:21" x14ac:dyDescent="0.25">
      <c r="K635"/>
      <c r="U635"/>
    </row>
    <row r="636" spans="11:21" x14ac:dyDescent="0.25">
      <c r="K636"/>
      <c r="U636"/>
    </row>
    <row r="637" spans="11:21" x14ac:dyDescent="0.25">
      <c r="K637"/>
      <c r="U637"/>
    </row>
    <row r="638" spans="11:21" x14ac:dyDescent="0.25">
      <c r="K638"/>
      <c r="U638"/>
    </row>
    <row r="639" spans="11:21" x14ac:dyDescent="0.25">
      <c r="K639"/>
      <c r="U639"/>
    </row>
    <row r="640" spans="11:21" x14ac:dyDescent="0.25">
      <c r="K640"/>
      <c r="U640"/>
    </row>
    <row r="641" spans="11:21" x14ac:dyDescent="0.25">
      <c r="K641"/>
      <c r="U641"/>
    </row>
    <row r="642" spans="11:21" x14ac:dyDescent="0.25">
      <c r="K642"/>
      <c r="U642"/>
    </row>
    <row r="643" spans="11:21" x14ac:dyDescent="0.25">
      <c r="K643"/>
      <c r="U643"/>
    </row>
    <row r="644" spans="11:21" x14ac:dyDescent="0.25">
      <c r="K644"/>
      <c r="U644"/>
    </row>
    <row r="645" spans="11:21" x14ac:dyDescent="0.25">
      <c r="K645"/>
      <c r="U645"/>
    </row>
    <row r="646" spans="11:21" x14ac:dyDescent="0.25">
      <c r="K646"/>
      <c r="U646"/>
    </row>
    <row r="647" spans="11:21" x14ac:dyDescent="0.25">
      <c r="K647"/>
      <c r="U647"/>
    </row>
    <row r="648" spans="11:21" x14ac:dyDescent="0.25">
      <c r="K648"/>
      <c r="U648"/>
    </row>
    <row r="649" spans="11:21" x14ac:dyDescent="0.25">
      <c r="K649"/>
      <c r="U649"/>
    </row>
    <row r="650" spans="11:21" x14ac:dyDescent="0.25">
      <c r="K650"/>
      <c r="U650"/>
    </row>
    <row r="651" spans="11:21" x14ac:dyDescent="0.25">
      <c r="K651"/>
      <c r="U651"/>
    </row>
    <row r="652" spans="11:21" x14ac:dyDescent="0.25">
      <c r="K652"/>
      <c r="U652"/>
    </row>
    <row r="653" spans="11:21" x14ac:dyDescent="0.25">
      <c r="K653"/>
      <c r="U653"/>
    </row>
    <row r="654" spans="11:21" x14ac:dyDescent="0.25">
      <c r="K654"/>
      <c r="U654"/>
    </row>
    <row r="655" spans="11:21" x14ac:dyDescent="0.25">
      <c r="K655"/>
      <c r="U655"/>
    </row>
    <row r="656" spans="11:21" x14ac:dyDescent="0.25">
      <c r="K656"/>
      <c r="U656"/>
    </row>
    <row r="657" spans="11:21" x14ac:dyDescent="0.25">
      <c r="K657"/>
      <c r="U657"/>
    </row>
    <row r="658" spans="11:21" x14ac:dyDescent="0.25">
      <c r="K658"/>
      <c r="U658"/>
    </row>
    <row r="659" spans="11:21" x14ac:dyDescent="0.25">
      <c r="K659"/>
      <c r="U659"/>
    </row>
    <row r="660" spans="11:21" x14ac:dyDescent="0.25">
      <c r="K660"/>
      <c r="U660"/>
    </row>
    <row r="661" spans="11:21" x14ac:dyDescent="0.25">
      <c r="K661"/>
      <c r="U661"/>
    </row>
    <row r="662" spans="11:21" x14ac:dyDescent="0.25">
      <c r="K662"/>
      <c r="U662"/>
    </row>
    <row r="663" spans="11:21" x14ac:dyDescent="0.25">
      <c r="K663"/>
      <c r="U663"/>
    </row>
    <row r="664" spans="11:21" x14ac:dyDescent="0.25">
      <c r="K664"/>
      <c r="U664"/>
    </row>
    <row r="665" spans="11:21" x14ac:dyDescent="0.25">
      <c r="K665"/>
      <c r="U665"/>
    </row>
    <row r="666" spans="11:21" x14ac:dyDescent="0.25">
      <c r="K666"/>
      <c r="U666"/>
    </row>
    <row r="667" spans="11:21" x14ac:dyDescent="0.25">
      <c r="K667"/>
      <c r="U667"/>
    </row>
    <row r="668" spans="11:21" x14ac:dyDescent="0.25">
      <c r="K668"/>
      <c r="U668"/>
    </row>
    <row r="669" spans="11:21" x14ac:dyDescent="0.25">
      <c r="K669"/>
      <c r="U669"/>
    </row>
    <row r="670" spans="11:21" x14ac:dyDescent="0.25">
      <c r="K670"/>
      <c r="U670"/>
    </row>
    <row r="671" spans="11:21" x14ac:dyDescent="0.25">
      <c r="K671"/>
      <c r="U671"/>
    </row>
    <row r="672" spans="11:21" x14ac:dyDescent="0.25">
      <c r="K672"/>
      <c r="U672"/>
    </row>
    <row r="673" spans="11:21" x14ac:dyDescent="0.25">
      <c r="K673"/>
      <c r="U673"/>
    </row>
    <row r="674" spans="11:21" x14ac:dyDescent="0.25">
      <c r="K674"/>
      <c r="U674"/>
    </row>
    <row r="675" spans="11:21" x14ac:dyDescent="0.25">
      <c r="K675"/>
      <c r="U675"/>
    </row>
    <row r="676" spans="11:21" x14ac:dyDescent="0.25">
      <c r="K676"/>
      <c r="U676"/>
    </row>
    <row r="677" spans="11:21" x14ac:dyDescent="0.25">
      <c r="K677"/>
      <c r="U677"/>
    </row>
    <row r="678" spans="11:21" x14ac:dyDescent="0.25">
      <c r="K678"/>
      <c r="U678"/>
    </row>
    <row r="679" spans="11:21" x14ac:dyDescent="0.25">
      <c r="K679"/>
      <c r="U679"/>
    </row>
    <row r="680" spans="11:21" x14ac:dyDescent="0.25">
      <c r="K680"/>
      <c r="U680"/>
    </row>
    <row r="681" spans="11:21" x14ac:dyDescent="0.25">
      <c r="K681"/>
      <c r="U681"/>
    </row>
    <row r="682" spans="11:21" x14ac:dyDescent="0.25">
      <c r="K682"/>
      <c r="U682"/>
    </row>
    <row r="683" spans="11:21" x14ac:dyDescent="0.25">
      <c r="K683"/>
      <c r="U683"/>
    </row>
    <row r="684" spans="11:21" x14ac:dyDescent="0.25">
      <c r="K684"/>
      <c r="U684"/>
    </row>
    <row r="685" spans="11:21" x14ac:dyDescent="0.25">
      <c r="K685"/>
      <c r="U685"/>
    </row>
    <row r="686" spans="11:21" x14ac:dyDescent="0.25">
      <c r="K686"/>
      <c r="U686"/>
    </row>
    <row r="687" spans="11:21" x14ac:dyDescent="0.25">
      <c r="K687"/>
      <c r="U687"/>
    </row>
    <row r="688" spans="11:21" x14ac:dyDescent="0.25">
      <c r="K688"/>
      <c r="U688"/>
    </row>
    <row r="689" spans="11:21" x14ac:dyDescent="0.25">
      <c r="K689"/>
      <c r="U689"/>
    </row>
    <row r="690" spans="11:21" x14ac:dyDescent="0.25">
      <c r="K690"/>
      <c r="U690"/>
    </row>
    <row r="691" spans="11:21" x14ac:dyDescent="0.25">
      <c r="K691"/>
      <c r="U691"/>
    </row>
    <row r="692" spans="11:21" x14ac:dyDescent="0.25">
      <c r="K692"/>
      <c r="U692"/>
    </row>
    <row r="693" spans="11:21" x14ac:dyDescent="0.25">
      <c r="K693"/>
      <c r="U693"/>
    </row>
    <row r="694" spans="11:21" x14ac:dyDescent="0.25">
      <c r="K694"/>
      <c r="U694"/>
    </row>
    <row r="695" spans="11:21" x14ac:dyDescent="0.25">
      <c r="K695"/>
      <c r="U695"/>
    </row>
    <row r="696" spans="11:21" x14ac:dyDescent="0.25">
      <c r="K696"/>
      <c r="U696"/>
    </row>
    <row r="697" spans="11:21" x14ac:dyDescent="0.25">
      <c r="K697"/>
      <c r="U697"/>
    </row>
    <row r="698" spans="11:21" x14ac:dyDescent="0.25">
      <c r="K698"/>
      <c r="U698"/>
    </row>
    <row r="699" spans="11:21" x14ac:dyDescent="0.25">
      <c r="K699"/>
      <c r="U699"/>
    </row>
    <row r="700" spans="11:21" x14ac:dyDescent="0.25">
      <c r="K700"/>
      <c r="U700"/>
    </row>
    <row r="701" spans="11:21" x14ac:dyDescent="0.25">
      <c r="K701"/>
      <c r="U701"/>
    </row>
    <row r="702" spans="11:21" x14ac:dyDescent="0.25">
      <c r="K702"/>
      <c r="U702"/>
    </row>
    <row r="703" spans="11:21" x14ac:dyDescent="0.25">
      <c r="K703"/>
      <c r="U703"/>
    </row>
    <row r="704" spans="11:21" x14ac:dyDescent="0.25">
      <c r="K704"/>
      <c r="U704"/>
    </row>
    <row r="705" spans="11:21" x14ac:dyDescent="0.25">
      <c r="K705"/>
      <c r="U705"/>
    </row>
    <row r="706" spans="11:21" x14ac:dyDescent="0.25">
      <c r="K706"/>
      <c r="U706"/>
    </row>
    <row r="707" spans="11:21" x14ac:dyDescent="0.25">
      <c r="K707"/>
      <c r="U707"/>
    </row>
    <row r="708" spans="11:21" x14ac:dyDescent="0.25">
      <c r="K708"/>
      <c r="U708"/>
    </row>
    <row r="709" spans="11:21" x14ac:dyDescent="0.25">
      <c r="K709"/>
      <c r="U709"/>
    </row>
    <row r="710" spans="11:21" x14ac:dyDescent="0.25">
      <c r="K710"/>
      <c r="U710"/>
    </row>
    <row r="711" spans="11:21" x14ac:dyDescent="0.25">
      <c r="K711"/>
      <c r="U711"/>
    </row>
    <row r="712" spans="11:21" x14ac:dyDescent="0.25">
      <c r="K712"/>
      <c r="U712"/>
    </row>
    <row r="713" spans="11:21" x14ac:dyDescent="0.25">
      <c r="K713"/>
      <c r="U713"/>
    </row>
    <row r="714" spans="11:21" x14ac:dyDescent="0.25">
      <c r="K714"/>
      <c r="U714"/>
    </row>
    <row r="715" spans="11:21" x14ac:dyDescent="0.25">
      <c r="K715"/>
      <c r="U715"/>
    </row>
    <row r="716" spans="11:21" x14ac:dyDescent="0.25">
      <c r="K716"/>
      <c r="U716"/>
    </row>
    <row r="717" spans="11:21" x14ac:dyDescent="0.25">
      <c r="K717"/>
      <c r="U717"/>
    </row>
    <row r="718" spans="11:21" x14ac:dyDescent="0.25">
      <c r="K718"/>
      <c r="U718"/>
    </row>
    <row r="719" spans="11:21" x14ac:dyDescent="0.25">
      <c r="K719"/>
      <c r="U719"/>
    </row>
    <row r="720" spans="11:21" x14ac:dyDescent="0.25">
      <c r="K720"/>
      <c r="U720"/>
    </row>
    <row r="721" spans="11:21" x14ac:dyDescent="0.25">
      <c r="K721"/>
      <c r="U721"/>
    </row>
    <row r="722" spans="11:21" x14ac:dyDescent="0.25">
      <c r="K722"/>
      <c r="U722"/>
    </row>
    <row r="723" spans="11:21" x14ac:dyDescent="0.25">
      <c r="K723"/>
      <c r="U723"/>
    </row>
    <row r="724" spans="11:21" x14ac:dyDescent="0.25">
      <c r="K724"/>
      <c r="U724"/>
    </row>
    <row r="725" spans="11:21" x14ac:dyDescent="0.25">
      <c r="K725"/>
      <c r="U725"/>
    </row>
    <row r="726" spans="11:21" x14ac:dyDescent="0.25">
      <c r="K726"/>
      <c r="U726"/>
    </row>
    <row r="727" spans="11:21" x14ac:dyDescent="0.25">
      <c r="K727"/>
      <c r="U727"/>
    </row>
    <row r="728" spans="11:21" x14ac:dyDescent="0.25">
      <c r="K728"/>
      <c r="U728"/>
    </row>
    <row r="729" spans="11:21" x14ac:dyDescent="0.25">
      <c r="K729"/>
      <c r="U729"/>
    </row>
    <row r="730" spans="11:21" x14ac:dyDescent="0.25">
      <c r="K730"/>
      <c r="U730"/>
    </row>
    <row r="731" spans="11:21" x14ac:dyDescent="0.25">
      <c r="K731"/>
      <c r="U731"/>
    </row>
    <row r="732" spans="11:21" x14ac:dyDescent="0.25">
      <c r="K732"/>
      <c r="U732"/>
    </row>
    <row r="733" spans="11:21" x14ac:dyDescent="0.25">
      <c r="K733"/>
      <c r="U733"/>
    </row>
    <row r="734" spans="11:21" x14ac:dyDescent="0.25">
      <c r="K734"/>
      <c r="U734"/>
    </row>
    <row r="735" spans="11:21" x14ac:dyDescent="0.25">
      <c r="K735"/>
      <c r="U735"/>
    </row>
    <row r="736" spans="11:21" x14ac:dyDescent="0.25">
      <c r="K736"/>
      <c r="U736"/>
    </row>
    <row r="737" spans="11:21" x14ac:dyDescent="0.25">
      <c r="K737"/>
      <c r="U737"/>
    </row>
    <row r="738" spans="11:21" x14ac:dyDescent="0.25">
      <c r="K738"/>
      <c r="U738"/>
    </row>
    <row r="739" spans="11:21" x14ac:dyDescent="0.25">
      <c r="K739"/>
      <c r="U739"/>
    </row>
    <row r="740" spans="11:21" x14ac:dyDescent="0.25">
      <c r="K740"/>
      <c r="U740"/>
    </row>
    <row r="741" spans="11:21" x14ac:dyDescent="0.25">
      <c r="K741"/>
      <c r="U741"/>
    </row>
    <row r="742" spans="11:21" x14ac:dyDescent="0.25">
      <c r="K742"/>
      <c r="U742"/>
    </row>
    <row r="743" spans="11:21" x14ac:dyDescent="0.25">
      <c r="K743"/>
      <c r="U743"/>
    </row>
    <row r="744" spans="11:21" x14ac:dyDescent="0.25">
      <c r="K744"/>
      <c r="U744"/>
    </row>
    <row r="745" spans="11:21" x14ac:dyDescent="0.25">
      <c r="K745"/>
      <c r="U745"/>
    </row>
    <row r="746" spans="11:21" x14ac:dyDescent="0.25">
      <c r="K746"/>
      <c r="U746"/>
    </row>
    <row r="747" spans="11:21" x14ac:dyDescent="0.25">
      <c r="K747"/>
      <c r="U747"/>
    </row>
    <row r="748" spans="11:21" x14ac:dyDescent="0.25">
      <c r="K748"/>
      <c r="U748"/>
    </row>
    <row r="749" spans="11:21" x14ac:dyDescent="0.25">
      <c r="K749"/>
      <c r="U749"/>
    </row>
    <row r="750" spans="11:21" x14ac:dyDescent="0.25">
      <c r="K750"/>
      <c r="U750"/>
    </row>
    <row r="751" spans="11:21" x14ac:dyDescent="0.25">
      <c r="K751"/>
      <c r="U751"/>
    </row>
    <row r="752" spans="11:21" x14ac:dyDescent="0.25">
      <c r="K752"/>
      <c r="U752"/>
    </row>
    <row r="753" spans="11:21" x14ac:dyDescent="0.25">
      <c r="K753"/>
      <c r="U753"/>
    </row>
    <row r="754" spans="11:21" x14ac:dyDescent="0.25">
      <c r="K754"/>
      <c r="U754"/>
    </row>
    <row r="755" spans="11:21" x14ac:dyDescent="0.25">
      <c r="K755"/>
      <c r="U755"/>
    </row>
    <row r="756" spans="11:21" x14ac:dyDescent="0.25">
      <c r="K756"/>
      <c r="U756"/>
    </row>
    <row r="757" spans="11:21" x14ac:dyDescent="0.25">
      <c r="K757"/>
      <c r="U757"/>
    </row>
    <row r="758" spans="11:21" x14ac:dyDescent="0.25">
      <c r="K758"/>
      <c r="U758"/>
    </row>
    <row r="759" spans="11:21" x14ac:dyDescent="0.25">
      <c r="K759"/>
      <c r="U759"/>
    </row>
    <row r="760" spans="11:21" x14ac:dyDescent="0.25">
      <c r="K760"/>
      <c r="U760"/>
    </row>
    <row r="761" spans="11:21" x14ac:dyDescent="0.25">
      <c r="K761"/>
      <c r="U761"/>
    </row>
    <row r="762" spans="11:21" x14ac:dyDescent="0.25">
      <c r="K762"/>
      <c r="U762"/>
    </row>
    <row r="763" spans="11:21" x14ac:dyDescent="0.25">
      <c r="K763"/>
      <c r="U763"/>
    </row>
    <row r="764" spans="11:21" x14ac:dyDescent="0.25">
      <c r="K764"/>
      <c r="U764"/>
    </row>
    <row r="765" spans="11:21" x14ac:dyDescent="0.25">
      <c r="K765"/>
      <c r="U765"/>
    </row>
    <row r="766" spans="11:21" x14ac:dyDescent="0.25">
      <c r="K766"/>
      <c r="U766"/>
    </row>
    <row r="767" spans="11:21" x14ac:dyDescent="0.25">
      <c r="K767"/>
      <c r="U767"/>
    </row>
    <row r="768" spans="11:21" x14ac:dyDescent="0.25">
      <c r="K768"/>
      <c r="U768"/>
    </row>
    <row r="769" spans="11:21" x14ac:dyDescent="0.25">
      <c r="K769"/>
      <c r="U769"/>
    </row>
    <row r="770" spans="11:21" x14ac:dyDescent="0.25">
      <c r="K770"/>
      <c r="U770"/>
    </row>
    <row r="771" spans="11:21" x14ac:dyDescent="0.25">
      <c r="K771"/>
      <c r="U771"/>
    </row>
    <row r="772" spans="11:21" x14ac:dyDescent="0.25">
      <c r="K772"/>
      <c r="U772"/>
    </row>
    <row r="773" spans="11:21" x14ac:dyDescent="0.25">
      <c r="K773"/>
      <c r="U773"/>
    </row>
    <row r="774" spans="11:21" x14ac:dyDescent="0.25">
      <c r="K774"/>
      <c r="U774"/>
    </row>
    <row r="775" spans="11:21" x14ac:dyDescent="0.25">
      <c r="K775"/>
      <c r="U775"/>
    </row>
    <row r="776" spans="11:21" x14ac:dyDescent="0.25">
      <c r="K776"/>
      <c r="U776"/>
    </row>
    <row r="777" spans="11:21" x14ac:dyDescent="0.25">
      <c r="K777"/>
      <c r="U777"/>
    </row>
    <row r="778" spans="11:21" x14ac:dyDescent="0.25">
      <c r="K778"/>
      <c r="U778"/>
    </row>
    <row r="779" spans="11:21" x14ac:dyDescent="0.25">
      <c r="K779"/>
      <c r="U779"/>
    </row>
    <row r="780" spans="11:21" x14ac:dyDescent="0.25">
      <c r="K780"/>
      <c r="U780"/>
    </row>
    <row r="781" spans="11:21" x14ac:dyDescent="0.25">
      <c r="K781"/>
      <c r="U781"/>
    </row>
    <row r="782" spans="11:21" x14ac:dyDescent="0.25">
      <c r="K782"/>
      <c r="U782"/>
    </row>
    <row r="783" spans="11:21" x14ac:dyDescent="0.25">
      <c r="K783"/>
      <c r="U783"/>
    </row>
    <row r="784" spans="11:21" x14ac:dyDescent="0.25">
      <c r="K784"/>
      <c r="U784"/>
    </row>
    <row r="785" spans="11:21" x14ac:dyDescent="0.25">
      <c r="K785"/>
      <c r="U785"/>
    </row>
    <row r="786" spans="11:21" x14ac:dyDescent="0.25">
      <c r="K786"/>
      <c r="U786"/>
    </row>
    <row r="787" spans="11:21" x14ac:dyDescent="0.25">
      <c r="K787"/>
      <c r="U787"/>
    </row>
    <row r="788" spans="11:21" x14ac:dyDescent="0.25">
      <c r="K788"/>
      <c r="U788"/>
    </row>
    <row r="789" spans="11:21" x14ac:dyDescent="0.25">
      <c r="K789"/>
      <c r="U789"/>
    </row>
    <row r="790" spans="11:21" x14ac:dyDescent="0.25">
      <c r="K790"/>
      <c r="U790"/>
    </row>
    <row r="791" spans="11:21" x14ac:dyDescent="0.25">
      <c r="K791"/>
      <c r="U791"/>
    </row>
    <row r="792" spans="11:21" x14ac:dyDescent="0.25">
      <c r="K792"/>
      <c r="U792"/>
    </row>
    <row r="793" spans="11:21" x14ac:dyDescent="0.25">
      <c r="K793"/>
      <c r="U793"/>
    </row>
    <row r="794" spans="11:21" x14ac:dyDescent="0.25">
      <c r="K794"/>
      <c r="U794"/>
    </row>
    <row r="795" spans="11:21" x14ac:dyDescent="0.25">
      <c r="K795"/>
      <c r="U795"/>
    </row>
    <row r="796" spans="11:21" x14ac:dyDescent="0.25">
      <c r="K796"/>
      <c r="U796"/>
    </row>
    <row r="797" spans="11:21" x14ac:dyDescent="0.25">
      <c r="K797"/>
      <c r="U797"/>
    </row>
    <row r="798" spans="11:21" x14ac:dyDescent="0.25">
      <c r="K798"/>
      <c r="U798"/>
    </row>
    <row r="799" spans="11:21" x14ac:dyDescent="0.25">
      <c r="K799"/>
      <c r="U799"/>
    </row>
    <row r="800" spans="11:21" x14ac:dyDescent="0.25">
      <c r="K800"/>
      <c r="U800"/>
    </row>
    <row r="801" spans="11:21" x14ac:dyDescent="0.25">
      <c r="K801"/>
      <c r="U801"/>
    </row>
    <row r="802" spans="11:21" x14ac:dyDescent="0.25">
      <c r="K802"/>
      <c r="U802"/>
    </row>
    <row r="803" spans="11:21" x14ac:dyDescent="0.25">
      <c r="K803"/>
      <c r="U803"/>
    </row>
    <row r="804" spans="11:21" x14ac:dyDescent="0.25">
      <c r="K804"/>
      <c r="U804"/>
    </row>
    <row r="805" spans="11:21" x14ac:dyDescent="0.25">
      <c r="K805"/>
      <c r="U805"/>
    </row>
    <row r="806" spans="11:21" x14ac:dyDescent="0.25">
      <c r="K806"/>
      <c r="U806"/>
    </row>
    <row r="807" spans="11:21" x14ac:dyDescent="0.25">
      <c r="K807"/>
      <c r="U807"/>
    </row>
    <row r="808" spans="11:21" x14ac:dyDescent="0.25">
      <c r="K808"/>
      <c r="U808"/>
    </row>
    <row r="809" spans="11:21" x14ac:dyDescent="0.25">
      <c r="K809"/>
      <c r="U809"/>
    </row>
    <row r="810" spans="11:21" x14ac:dyDescent="0.25">
      <c r="K810"/>
      <c r="U810"/>
    </row>
    <row r="811" spans="11:21" x14ac:dyDescent="0.25">
      <c r="K811"/>
      <c r="U811"/>
    </row>
    <row r="812" spans="11:21" x14ac:dyDescent="0.25">
      <c r="K812"/>
      <c r="U812"/>
    </row>
    <row r="813" spans="11:21" x14ac:dyDescent="0.25">
      <c r="K813"/>
      <c r="U813"/>
    </row>
    <row r="814" spans="11:21" x14ac:dyDescent="0.25">
      <c r="K814"/>
      <c r="U814"/>
    </row>
    <row r="815" spans="11:21" x14ac:dyDescent="0.25">
      <c r="K815"/>
      <c r="U815"/>
    </row>
    <row r="816" spans="11:21" x14ac:dyDescent="0.25">
      <c r="K816"/>
      <c r="U816"/>
    </row>
    <row r="817" spans="11:21" x14ac:dyDescent="0.25">
      <c r="K817"/>
      <c r="U817"/>
    </row>
    <row r="818" spans="11:21" x14ac:dyDescent="0.25">
      <c r="K818"/>
      <c r="U818"/>
    </row>
    <row r="819" spans="11:21" x14ac:dyDescent="0.25">
      <c r="K819"/>
      <c r="U819"/>
    </row>
    <row r="820" spans="11:21" x14ac:dyDescent="0.25">
      <c r="K820"/>
      <c r="U820"/>
    </row>
    <row r="821" spans="11:21" x14ac:dyDescent="0.25">
      <c r="K821"/>
      <c r="U821"/>
    </row>
    <row r="822" spans="11:21" x14ac:dyDescent="0.25">
      <c r="K822"/>
      <c r="U822"/>
    </row>
    <row r="823" spans="11:21" x14ac:dyDescent="0.25">
      <c r="K823"/>
      <c r="U823"/>
    </row>
    <row r="824" spans="11:21" x14ac:dyDescent="0.25">
      <c r="K824"/>
      <c r="U824"/>
    </row>
    <row r="825" spans="11:21" x14ac:dyDescent="0.25">
      <c r="K825"/>
      <c r="U825"/>
    </row>
    <row r="826" spans="11:21" x14ac:dyDescent="0.25">
      <c r="K826"/>
      <c r="U826"/>
    </row>
    <row r="827" spans="11:21" x14ac:dyDescent="0.25">
      <c r="K827"/>
      <c r="U827"/>
    </row>
    <row r="828" spans="11:21" x14ac:dyDescent="0.25">
      <c r="K828"/>
      <c r="U828"/>
    </row>
    <row r="829" spans="11:21" x14ac:dyDescent="0.25">
      <c r="K829"/>
      <c r="U829"/>
    </row>
    <row r="830" spans="11:21" x14ac:dyDescent="0.25">
      <c r="K830"/>
      <c r="U830"/>
    </row>
    <row r="831" spans="11:21" x14ac:dyDescent="0.25">
      <c r="K831"/>
      <c r="U831"/>
    </row>
    <row r="832" spans="11:21" x14ac:dyDescent="0.25">
      <c r="K832"/>
      <c r="U832"/>
    </row>
    <row r="833" spans="11:21" x14ac:dyDescent="0.25">
      <c r="K833"/>
      <c r="U833"/>
    </row>
    <row r="834" spans="11:21" x14ac:dyDescent="0.25">
      <c r="K834"/>
      <c r="U834"/>
    </row>
    <row r="835" spans="11:21" x14ac:dyDescent="0.25">
      <c r="K835"/>
      <c r="U835"/>
    </row>
    <row r="836" spans="11:21" x14ac:dyDescent="0.25">
      <c r="K836"/>
      <c r="U836"/>
    </row>
    <row r="837" spans="11:21" x14ac:dyDescent="0.25">
      <c r="K837"/>
      <c r="U837"/>
    </row>
    <row r="838" spans="11:21" x14ac:dyDescent="0.25">
      <c r="K838"/>
      <c r="U838"/>
    </row>
    <row r="839" spans="11:21" x14ac:dyDescent="0.25">
      <c r="K839"/>
      <c r="U839"/>
    </row>
    <row r="840" spans="11:21" x14ac:dyDescent="0.25">
      <c r="K840"/>
      <c r="U840"/>
    </row>
    <row r="841" spans="11:21" x14ac:dyDescent="0.25">
      <c r="K841"/>
      <c r="U841"/>
    </row>
    <row r="842" spans="11:21" x14ac:dyDescent="0.25">
      <c r="K842"/>
      <c r="U842"/>
    </row>
    <row r="843" spans="11:21" x14ac:dyDescent="0.25">
      <c r="K843"/>
      <c r="U843"/>
    </row>
    <row r="844" spans="11:21" x14ac:dyDescent="0.25">
      <c r="K844"/>
      <c r="U844"/>
    </row>
    <row r="845" spans="11:21" x14ac:dyDescent="0.25">
      <c r="K845"/>
      <c r="U845"/>
    </row>
    <row r="846" spans="11:21" x14ac:dyDescent="0.25">
      <c r="K846"/>
      <c r="U846"/>
    </row>
    <row r="847" spans="11:21" x14ac:dyDescent="0.25">
      <c r="K847"/>
      <c r="U847"/>
    </row>
    <row r="848" spans="11:21" x14ac:dyDescent="0.25">
      <c r="K848"/>
      <c r="U848"/>
    </row>
    <row r="849" spans="11:21" x14ac:dyDescent="0.25">
      <c r="K849"/>
      <c r="U849"/>
    </row>
    <row r="850" spans="11:21" x14ac:dyDescent="0.25">
      <c r="K850"/>
      <c r="U850"/>
    </row>
    <row r="851" spans="11:21" x14ac:dyDescent="0.25">
      <c r="K851"/>
      <c r="U851"/>
    </row>
    <row r="852" spans="11:21" x14ac:dyDescent="0.25">
      <c r="K852"/>
      <c r="U852"/>
    </row>
    <row r="853" spans="11:21" x14ac:dyDescent="0.25">
      <c r="K853"/>
      <c r="U853"/>
    </row>
    <row r="854" spans="11:21" x14ac:dyDescent="0.25">
      <c r="K854"/>
      <c r="U854"/>
    </row>
    <row r="855" spans="11:21" x14ac:dyDescent="0.25">
      <c r="K855"/>
      <c r="U855"/>
    </row>
    <row r="856" spans="11:21" x14ac:dyDescent="0.25">
      <c r="K856"/>
      <c r="U856"/>
    </row>
    <row r="857" spans="11:21" x14ac:dyDescent="0.25">
      <c r="K857"/>
      <c r="U857"/>
    </row>
    <row r="858" spans="11:21" x14ac:dyDescent="0.25">
      <c r="K858"/>
      <c r="U858"/>
    </row>
    <row r="859" spans="11:21" x14ac:dyDescent="0.25">
      <c r="K859"/>
      <c r="U859"/>
    </row>
    <row r="860" spans="11:21" x14ac:dyDescent="0.25">
      <c r="K860"/>
      <c r="U860"/>
    </row>
    <row r="861" spans="11:21" x14ac:dyDescent="0.25">
      <c r="K861"/>
      <c r="U861"/>
    </row>
    <row r="862" spans="11:21" x14ac:dyDescent="0.25">
      <c r="K862"/>
      <c r="U862"/>
    </row>
    <row r="863" spans="11:21" x14ac:dyDescent="0.25">
      <c r="K863"/>
      <c r="U863"/>
    </row>
    <row r="864" spans="11:21" x14ac:dyDescent="0.25">
      <c r="K864"/>
      <c r="U864"/>
    </row>
    <row r="865" spans="11:21" x14ac:dyDescent="0.25">
      <c r="K865"/>
      <c r="U865"/>
    </row>
    <row r="866" spans="11:21" x14ac:dyDescent="0.25">
      <c r="K866"/>
      <c r="U866"/>
    </row>
    <row r="867" spans="11:21" x14ac:dyDescent="0.25">
      <c r="K867"/>
      <c r="U867"/>
    </row>
    <row r="868" spans="11:21" x14ac:dyDescent="0.25">
      <c r="K868"/>
      <c r="U868"/>
    </row>
    <row r="869" spans="11:21" x14ac:dyDescent="0.25">
      <c r="K869"/>
      <c r="U869"/>
    </row>
    <row r="870" spans="11:21" x14ac:dyDescent="0.25">
      <c r="K870"/>
      <c r="U870"/>
    </row>
    <row r="871" spans="11:21" x14ac:dyDescent="0.25">
      <c r="K871"/>
      <c r="U871"/>
    </row>
    <row r="872" spans="11:21" x14ac:dyDescent="0.25">
      <c r="K872"/>
      <c r="U872"/>
    </row>
    <row r="873" spans="11:21" x14ac:dyDescent="0.25">
      <c r="K873"/>
      <c r="U873"/>
    </row>
    <row r="874" spans="11:21" x14ac:dyDescent="0.25">
      <c r="K874"/>
      <c r="U874"/>
    </row>
    <row r="875" spans="11:21" x14ac:dyDescent="0.25">
      <c r="K875"/>
      <c r="U875"/>
    </row>
    <row r="876" spans="11:21" x14ac:dyDescent="0.25">
      <c r="K876"/>
      <c r="U876"/>
    </row>
    <row r="877" spans="11:21" x14ac:dyDescent="0.25">
      <c r="K877"/>
      <c r="U877"/>
    </row>
    <row r="878" spans="11:21" x14ac:dyDescent="0.25">
      <c r="K878"/>
      <c r="U878"/>
    </row>
    <row r="879" spans="11:21" x14ac:dyDescent="0.25">
      <c r="K879"/>
      <c r="U879"/>
    </row>
    <row r="880" spans="11:21" x14ac:dyDescent="0.25">
      <c r="K880"/>
      <c r="U880"/>
    </row>
    <row r="881" spans="11:21" x14ac:dyDescent="0.25">
      <c r="K881"/>
      <c r="U881"/>
    </row>
    <row r="882" spans="11:21" x14ac:dyDescent="0.25">
      <c r="K882"/>
      <c r="U882"/>
    </row>
    <row r="883" spans="11:21" x14ac:dyDescent="0.25">
      <c r="K883"/>
      <c r="U883"/>
    </row>
    <row r="884" spans="11:21" x14ac:dyDescent="0.25">
      <c r="K884"/>
      <c r="U884"/>
    </row>
    <row r="885" spans="11:21" x14ac:dyDescent="0.25">
      <c r="K885"/>
      <c r="U885"/>
    </row>
    <row r="886" spans="11:21" x14ac:dyDescent="0.25">
      <c r="K886"/>
      <c r="U886"/>
    </row>
    <row r="887" spans="11:21" x14ac:dyDescent="0.25">
      <c r="K887"/>
      <c r="U887"/>
    </row>
    <row r="888" spans="11:21" x14ac:dyDescent="0.25">
      <c r="K888"/>
      <c r="U888"/>
    </row>
    <row r="889" spans="11:21" x14ac:dyDescent="0.25">
      <c r="K889"/>
      <c r="U889"/>
    </row>
    <row r="890" spans="11:21" x14ac:dyDescent="0.25">
      <c r="K890"/>
      <c r="U890"/>
    </row>
    <row r="891" spans="11:21" x14ac:dyDescent="0.25">
      <c r="K891"/>
      <c r="U891"/>
    </row>
    <row r="892" spans="11:21" x14ac:dyDescent="0.25">
      <c r="K892"/>
      <c r="U892"/>
    </row>
    <row r="893" spans="11:21" x14ac:dyDescent="0.25">
      <c r="K893"/>
      <c r="U893"/>
    </row>
    <row r="894" spans="11:21" x14ac:dyDescent="0.25">
      <c r="K894"/>
      <c r="U894"/>
    </row>
    <row r="895" spans="11:21" x14ac:dyDescent="0.25">
      <c r="K895"/>
      <c r="U895"/>
    </row>
    <row r="896" spans="11:21" x14ac:dyDescent="0.25">
      <c r="K896"/>
      <c r="U896"/>
    </row>
    <row r="897" spans="11:21" x14ac:dyDescent="0.25">
      <c r="K897"/>
      <c r="U897"/>
    </row>
    <row r="898" spans="11:21" x14ac:dyDescent="0.25">
      <c r="K898"/>
      <c r="U898"/>
    </row>
    <row r="899" spans="11:21" x14ac:dyDescent="0.25">
      <c r="K899"/>
      <c r="U899"/>
    </row>
    <row r="900" spans="11:21" x14ac:dyDescent="0.25">
      <c r="K900"/>
      <c r="U900"/>
    </row>
    <row r="901" spans="11:21" x14ac:dyDescent="0.25">
      <c r="K901"/>
      <c r="U901"/>
    </row>
    <row r="902" spans="11:21" x14ac:dyDescent="0.25">
      <c r="K902"/>
      <c r="U902"/>
    </row>
    <row r="903" spans="11:21" x14ac:dyDescent="0.25">
      <c r="K903"/>
      <c r="U903"/>
    </row>
    <row r="904" spans="11:21" x14ac:dyDescent="0.25">
      <c r="K904"/>
      <c r="U904"/>
    </row>
    <row r="905" spans="11:21" x14ac:dyDescent="0.25">
      <c r="K905"/>
      <c r="U905"/>
    </row>
    <row r="906" spans="11:21" x14ac:dyDescent="0.25">
      <c r="K906"/>
      <c r="U906"/>
    </row>
    <row r="907" spans="11:21" x14ac:dyDescent="0.25">
      <c r="K907"/>
      <c r="U907"/>
    </row>
    <row r="908" spans="11:21" x14ac:dyDescent="0.25">
      <c r="K908"/>
      <c r="U908"/>
    </row>
    <row r="909" spans="11:21" x14ac:dyDescent="0.25">
      <c r="K909"/>
      <c r="U909"/>
    </row>
    <row r="910" spans="11:21" x14ac:dyDescent="0.25">
      <c r="K910"/>
      <c r="U910"/>
    </row>
    <row r="911" spans="11:21" x14ac:dyDescent="0.25">
      <c r="K911"/>
      <c r="U911"/>
    </row>
    <row r="912" spans="11:21" x14ac:dyDescent="0.25">
      <c r="K912"/>
      <c r="U912"/>
    </row>
    <row r="913" spans="11:21" x14ac:dyDescent="0.25">
      <c r="K913"/>
      <c r="U913"/>
    </row>
    <row r="914" spans="11:21" x14ac:dyDescent="0.25">
      <c r="K914"/>
      <c r="U914"/>
    </row>
    <row r="915" spans="11:21" x14ac:dyDescent="0.25">
      <c r="K915"/>
      <c r="U915"/>
    </row>
    <row r="916" spans="11:21" x14ac:dyDescent="0.25">
      <c r="K916"/>
      <c r="U916"/>
    </row>
    <row r="917" spans="11:21" x14ac:dyDescent="0.25">
      <c r="K917"/>
      <c r="U917"/>
    </row>
    <row r="918" spans="11:21" x14ac:dyDescent="0.25">
      <c r="K918"/>
      <c r="U918"/>
    </row>
    <row r="919" spans="11:21" x14ac:dyDescent="0.25">
      <c r="K919"/>
      <c r="U919"/>
    </row>
    <row r="920" spans="11:21" x14ac:dyDescent="0.25">
      <c r="K920"/>
      <c r="U920"/>
    </row>
    <row r="921" spans="11:21" x14ac:dyDescent="0.25">
      <c r="K921"/>
      <c r="U921"/>
    </row>
    <row r="922" spans="11:21" x14ac:dyDescent="0.25">
      <c r="K922"/>
      <c r="U922"/>
    </row>
    <row r="923" spans="11:21" x14ac:dyDescent="0.25">
      <c r="K923"/>
      <c r="U923"/>
    </row>
    <row r="924" spans="11:21" x14ac:dyDescent="0.25">
      <c r="K924"/>
      <c r="U924"/>
    </row>
    <row r="925" spans="11:21" x14ac:dyDescent="0.25">
      <c r="K925"/>
      <c r="U925"/>
    </row>
    <row r="926" spans="11:21" x14ac:dyDescent="0.25">
      <c r="K926"/>
      <c r="U926"/>
    </row>
    <row r="927" spans="11:21" x14ac:dyDescent="0.25">
      <c r="K927"/>
      <c r="U927"/>
    </row>
    <row r="928" spans="11:21" x14ac:dyDescent="0.25">
      <c r="K928"/>
      <c r="U928"/>
    </row>
    <row r="929" spans="11:21" x14ac:dyDescent="0.25">
      <c r="K929"/>
      <c r="U929"/>
    </row>
    <row r="930" spans="11:21" x14ac:dyDescent="0.25">
      <c r="K930"/>
      <c r="U930"/>
    </row>
    <row r="931" spans="11:21" x14ac:dyDescent="0.25">
      <c r="K931"/>
      <c r="U931"/>
    </row>
    <row r="932" spans="11:21" x14ac:dyDescent="0.25">
      <c r="K932"/>
      <c r="U932"/>
    </row>
    <row r="933" spans="11:21" x14ac:dyDescent="0.25">
      <c r="K933"/>
      <c r="U933"/>
    </row>
    <row r="934" spans="11:21" x14ac:dyDescent="0.25">
      <c r="K934"/>
      <c r="U934"/>
    </row>
    <row r="935" spans="11:21" x14ac:dyDescent="0.25">
      <c r="K935"/>
      <c r="U935"/>
    </row>
    <row r="936" spans="11:21" x14ac:dyDescent="0.25">
      <c r="K936"/>
      <c r="U936"/>
    </row>
    <row r="937" spans="11:21" x14ac:dyDescent="0.25">
      <c r="K937"/>
      <c r="U937"/>
    </row>
    <row r="938" spans="11:21" x14ac:dyDescent="0.25">
      <c r="K938"/>
      <c r="U938"/>
    </row>
    <row r="939" spans="11:21" x14ac:dyDescent="0.25">
      <c r="K939"/>
      <c r="U939"/>
    </row>
    <row r="940" spans="11:21" x14ac:dyDescent="0.25">
      <c r="K940"/>
      <c r="U940"/>
    </row>
    <row r="941" spans="11:21" x14ac:dyDescent="0.25">
      <c r="K941"/>
      <c r="U941"/>
    </row>
    <row r="942" spans="11:21" x14ac:dyDescent="0.25">
      <c r="K942"/>
      <c r="U942"/>
    </row>
    <row r="943" spans="11:21" x14ac:dyDescent="0.25">
      <c r="K943"/>
      <c r="U943"/>
    </row>
    <row r="944" spans="11:21" x14ac:dyDescent="0.25">
      <c r="K944"/>
      <c r="U944"/>
    </row>
    <row r="945" spans="11:21" x14ac:dyDescent="0.25">
      <c r="K945"/>
      <c r="U945"/>
    </row>
    <row r="946" spans="11:21" x14ac:dyDescent="0.25">
      <c r="K946"/>
      <c r="U946"/>
    </row>
    <row r="947" spans="11:21" x14ac:dyDescent="0.25">
      <c r="K947"/>
      <c r="U947"/>
    </row>
    <row r="948" spans="11:21" x14ac:dyDescent="0.25">
      <c r="K948"/>
      <c r="U948"/>
    </row>
    <row r="949" spans="11:21" x14ac:dyDescent="0.25">
      <c r="K949"/>
      <c r="U949"/>
    </row>
    <row r="950" spans="11:21" x14ac:dyDescent="0.25">
      <c r="K950"/>
      <c r="U950"/>
    </row>
    <row r="951" spans="11:21" x14ac:dyDescent="0.25">
      <c r="K951"/>
      <c r="U951"/>
    </row>
    <row r="952" spans="11:21" x14ac:dyDescent="0.25">
      <c r="K952"/>
      <c r="U952"/>
    </row>
    <row r="953" spans="11:21" x14ac:dyDescent="0.25">
      <c r="K953"/>
      <c r="U953"/>
    </row>
    <row r="954" spans="11:21" x14ac:dyDescent="0.25">
      <c r="K954"/>
      <c r="U954"/>
    </row>
    <row r="955" spans="11:21" x14ac:dyDescent="0.25">
      <c r="K955"/>
      <c r="U955"/>
    </row>
    <row r="956" spans="11:21" x14ac:dyDescent="0.25">
      <c r="K956"/>
      <c r="U956"/>
    </row>
    <row r="957" spans="11:21" x14ac:dyDescent="0.25">
      <c r="K957"/>
      <c r="U957"/>
    </row>
    <row r="958" spans="11:21" x14ac:dyDescent="0.25">
      <c r="K958"/>
      <c r="U958"/>
    </row>
    <row r="959" spans="11:21" x14ac:dyDescent="0.25">
      <c r="K959"/>
      <c r="U959"/>
    </row>
    <row r="960" spans="11:21" x14ac:dyDescent="0.25">
      <c r="K960"/>
      <c r="U960"/>
    </row>
    <row r="961" spans="11:21" x14ac:dyDescent="0.25">
      <c r="K961"/>
      <c r="U961"/>
    </row>
    <row r="962" spans="11:21" x14ac:dyDescent="0.25">
      <c r="K962"/>
      <c r="U962"/>
    </row>
    <row r="963" spans="11:21" x14ac:dyDescent="0.25">
      <c r="K963"/>
      <c r="U963"/>
    </row>
    <row r="964" spans="11:21" x14ac:dyDescent="0.25">
      <c r="K964"/>
      <c r="U964"/>
    </row>
    <row r="965" spans="11:21" x14ac:dyDescent="0.25">
      <c r="K965"/>
      <c r="U965"/>
    </row>
    <row r="966" spans="11:21" x14ac:dyDescent="0.25">
      <c r="K966"/>
      <c r="U966"/>
    </row>
    <row r="967" spans="11:21" x14ac:dyDescent="0.25">
      <c r="K967"/>
      <c r="U967"/>
    </row>
    <row r="968" spans="11:21" x14ac:dyDescent="0.25">
      <c r="K968"/>
      <c r="U968"/>
    </row>
    <row r="969" spans="11:21" x14ac:dyDescent="0.25">
      <c r="K969"/>
      <c r="U969"/>
    </row>
    <row r="970" spans="11:21" x14ac:dyDescent="0.25">
      <c r="K970"/>
      <c r="U970"/>
    </row>
    <row r="971" spans="11:21" x14ac:dyDescent="0.25">
      <c r="K971"/>
      <c r="U971"/>
    </row>
    <row r="972" spans="11:21" x14ac:dyDescent="0.25">
      <c r="K972"/>
      <c r="U972"/>
    </row>
    <row r="973" spans="11:21" x14ac:dyDescent="0.25">
      <c r="K973"/>
      <c r="U973"/>
    </row>
    <row r="974" spans="11:21" x14ac:dyDescent="0.25">
      <c r="K974"/>
      <c r="U974"/>
    </row>
    <row r="975" spans="11:21" x14ac:dyDescent="0.25">
      <c r="K975"/>
      <c r="U975"/>
    </row>
    <row r="976" spans="11:21" x14ac:dyDescent="0.25">
      <c r="K976"/>
      <c r="U976"/>
    </row>
    <row r="977" spans="11:21" x14ac:dyDescent="0.25">
      <c r="K977"/>
      <c r="U977"/>
    </row>
    <row r="978" spans="11:21" x14ac:dyDescent="0.25">
      <c r="K978"/>
      <c r="U978"/>
    </row>
    <row r="979" spans="11:21" x14ac:dyDescent="0.25">
      <c r="K979"/>
      <c r="U979"/>
    </row>
    <row r="980" spans="11:21" x14ac:dyDescent="0.25">
      <c r="K980"/>
      <c r="U980"/>
    </row>
    <row r="981" spans="11:21" x14ac:dyDescent="0.25">
      <c r="K981"/>
      <c r="U981"/>
    </row>
    <row r="982" spans="11:21" x14ac:dyDescent="0.25">
      <c r="K982"/>
      <c r="U982"/>
    </row>
    <row r="983" spans="11:21" x14ac:dyDescent="0.25">
      <c r="K983"/>
      <c r="U983"/>
    </row>
    <row r="984" spans="11:21" x14ac:dyDescent="0.25">
      <c r="K984"/>
      <c r="U984"/>
    </row>
    <row r="985" spans="11:21" x14ac:dyDescent="0.25">
      <c r="K985"/>
      <c r="U985"/>
    </row>
    <row r="986" spans="11:21" x14ac:dyDescent="0.25">
      <c r="K986"/>
      <c r="U986"/>
    </row>
    <row r="987" spans="11:21" x14ac:dyDescent="0.25">
      <c r="K987"/>
      <c r="U987"/>
    </row>
    <row r="988" spans="11:21" x14ac:dyDescent="0.25">
      <c r="K988"/>
      <c r="U988"/>
    </row>
    <row r="989" spans="11:21" x14ac:dyDescent="0.25">
      <c r="K989"/>
      <c r="U989"/>
    </row>
    <row r="990" spans="11:21" x14ac:dyDescent="0.25">
      <c r="K990"/>
      <c r="U990"/>
    </row>
    <row r="991" spans="11:21" x14ac:dyDescent="0.25">
      <c r="K991"/>
      <c r="U991"/>
    </row>
    <row r="992" spans="11:21" x14ac:dyDescent="0.25">
      <c r="K992"/>
      <c r="U992"/>
    </row>
    <row r="993" spans="11:21" x14ac:dyDescent="0.25">
      <c r="K993"/>
      <c r="U993"/>
    </row>
    <row r="994" spans="11:21" x14ac:dyDescent="0.25">
      <c r="K994"/>
      <c r="U994"/>
    </row>
    <row r="995" spans="11:21" x14ac:dyDescent="0.25">
      <c r="K995"/>
      <c r="U995"/>
    </row>
    <row r="996" spans="11:21" x14ac:dyDescent="0.25">
      <c r="K996"/>
      <c r="U996"/>
    </row>
    <row r="997" spans="11:21" x14ac:dyDescent="0.25">
      <c r="K997"/>
      <c r="U997"/>
    </row>
    <row r="998" spans="11:21" x14ac:dyDescent="0.25">
      <c r="K998"/>
      <c r="U998"/>
    </row>
    <row r="999" spans="11:21" x14ac:dyDescent="0.25">
      <c r="K999"/>
      <c r="U999"/>
    </row>
    <row r="1000" spans="11:21" x14ac:dyDescent="0.25">
      <c r="K1000"/>
      <c r="U1000"/>
    </row>
    <row r="1001" spans="11:21" x14ac:dyDescent="0.25">
      <c r="K1001"/>
      <c r="U1001"/>
    </row>
    <row r="1002" spans="11:21" x14ac:dyDescent="0.25">
      <c r="K1002"/>
      <c r="U1002"/>
    </row>
    <row r="1003" spans="11:21" x14ac:dyDescent="0.25">
      <c r="K1003"/>
      <c r="U1003"/>
    </row>
    <row r="1004" spans="11:21" x14ac:dyDescent="0.25">
      <c r="K1004"/>
      <c r="U1004"/>
    </row>
    <row r="1005" spans="11:21" x14ac:dyDescent="0.25">
      <c r="K1005"/>
      <c r="U1005"/>
    </row>
    <row r="1006" spans="11:21" x14ac:dyDescent="0.25">
      <c r="K1006"/>
      <c r="U1006"/>
    </row>
    <row r="1007" spans="11:21" x14ac:dyDescent="0.25">
      <c r="K1007"/>
      <c r="U1007"/>
    </row>
    <row r="1008" spans="11:21" x14ac:dyDescent="0.25">
      <c r="K1008"/>
      <c r="U1008"/>
    </row>
    <row r="1009" spans="11:21" x14ac:dyDescent="0.25">
      <c r="K1009"/>
      <c r="U1009"/>
    </row>
    <row r="1010" spans="11:21" x14ac:dyDescent="0.25">
      <c r="K1010"/>
      <c r="U1010"/>
    </row>
    <row r="1011" spans="11:21" x14ac:dyDescent="0.25">
      <c r="K1011"/>
      <c r="U1011"/>
    </row>
    <row r="1012" spans="11:21" x14ac:dyDescent="0.25">
      <c r="K1012"/>
      <c r="U1012"/>
    </row>
    <row r="1013" spans="11:21" x14ac:dyDescent="0.25">
      <c r="K1013"/>
      <c r="U1013"/>
    </row>
    <row r="1014" spans="11:21" x14ac:dyDescent="0.25">
      <c r="K1014"/>
      <c r="U1014"/>
    </row>
    <row r="1015" spans="11:21" x14ac:dyDescent="0.25">
      <c r="K1015"/>
      <c r="U1015"/>
    </row>
    <row r="1016" spans="11:21" x14ac:dyDescent="0.25">
      <c r="K1016"/>
      <c r="U1016"/>
    </row>
    <row r="1017" spans="11:21" x14ac:dyDescent="0.25">
      <c r="K1017"/>
      <c r="U1017"/>
    </row>
    <row r="1018" spans="11:21" x14ac:dyDescent="0.25">
      <c r="K1018"/>
      <c r="U1018"/>
    </row>
    <row r="1019" spans="11:21" x14ac:dyDescent="0.25">
      <c r="K1019"/>
      <c r="U1019"/>
    </row>
    <row r="1020" spans="11:21" x14ac:dyDescent="0.25">
      <c r="K1020"/>
      <c r="U1020"/>
    </row>
    <row r="1021" spans="11:21" x14ac:dyDescent="0.25">
      <c r="K1021"/>
      <c r="U1021"/>
    </row>
    <row r="1022" spans="11:21" x14ac:dyDescent="0.25">
      <c r="K1022"/>
      <c r="U1022"/>
    </row>
    <row r="1023" spans="11:21" x14ac:dyDescent="0.25">
      <c r="K1023"/>
      <c r="U1023"/>
    </row>
    <row r="1024" spans="11:21" x14ac:dyDescent="0.25">
      <c r="K1024"/>
      <c r="U1024"/>
    </row>
    <row r="1025" spans="11:21" x14ac:dyDescent="0.25">
      <c r="K1025"/>
      <c r="U1025"/>
    </row>
    <row r="1026" spans="11:21" x14ac:dyDescent="0.25">
      <c r="K1026"/>
      <c r="U1026"/>
    </row>
    <row r="1027" spans="11:21" x14ac:dyDescent="0.25">
      <c r="K1027"/>
      <c r="U1027"/>
    </row>
    <row r="1028" spans="11:21" x14ac:dyDescent="0.25">
      <c r="K1028"/>
      <c r="U1028"/>
    </row>
    <row r="1029" spans="11:21" x14ac:dyDescent="0.25">
      <c r="K1029"/>
      <c r="U1029"/>
    </row>
    <row r="1030" spans="11:21" x14ac:dyDescent="0.25">
      <c r="K1030"/>
      <c r="U1030"/>
    </row>
    <row r="1031" spans="11:21" x14ac:dyDescent="0.25">
      <c r="K1031"/>
      <c r="U1031"/>
    </row>
    <row r="1032" spans="11:21" x14ac:dyDescent="0.25">
      <c r="K1032"/>
      <c r="U1032"/>
    </row>
    <row r="1033" spans="11:21" x14ac:dyDescent="0.25">
      <c r="K1033"/>
      <c r="U1033"/>
    </row>
    <row r="1034" spans="11:21" x14ac:dyDescent="0.25">
      <c r="K1034"/>
      <c r="U1034"/>
    </row>
    <row r="1035" spans="11:21" x14ac:dyDescent="0.25">
      <c r="K1035"/>
      <c r="U1035"/>
    </row>
    <row r="1036" spans="11:21" x14ac:dyDescent="0.25">
      <c r="K1036"/>
      <c r="U1036"/>
    </row>
    <row r="1037" spans="11:21" x14ac:dyDescent="0.25">
      <c r="K1037"/>
      <c r="U1037"/>
    </row>
    <row r="1038" spans="11:21" x14ac:dyDescent="0.25">
      <c r="K1038"/>
      <c r="U1038"/>
    </row>
    <row r="1039" spans="11:21" x14ac:dyDescent="0.25">
      <c r="K1039"/>
      <c r="U1039"/>
    </row>
    <row r="1040" spans="11:21" x14ac:dyDescent="0.25">
      <c r="K1040"/>
      <c r="U1040"/>
    </row>
    <row r="1041" spans="11:21" x14ac:dyDescent="0.25">
      <c r="K1041"/>
      <c r="U1041"/>
    </row>
    <row r="1042" spans="11:21" x14ac:dyDescent="0.25">
      <c r="K1042"/>
      <c r="U1042"/>
    </row>
    <row r="1043" spans="11:21" x14ac:dyDescent="0.25">
      <c r="K1043"/>
      <c r="U1043"/>
    </row>
    <row r="1044" spans="11:21" x14ac:dyDescent="0.25">
      <c r="K1044"/>
      <c r="U1044"/>
    </row>
    <row r="1045" spans="11:21" x14ac:dyDescent="0.25">
      <c r="K1045"/>
      <c r="U1045"/>
    </row>
    <row r="1046" spans="11:21" x14ac:dyDescent="0.25">
      <c r="K1046"/>
      <c r="U1046"/>
    </row>
    <row r="1047" spans="11:21" x14ac:dyDescent="0.25">
      <c r="K1047"/>
      <c r="U1047"/>
    </row>
    <row r="1048" spans="11:21" x14ac:dyDescent="0.25">
      <c r="K1048"/>
      <c r="U1048"/>
    </row>
    <row r="1049" spans="11:21" x14ac:dyDescent="0.25">
      <c r="K1049"/>
      <c r="U1049"/>
    </row>
    <row r="1050" spans="11:21" x14ac:dyDescent="0.25">
      <c r="K1050"/>
      <c r="U1050"/>
    </row>
    <row r="1051" spans="11:21" x14ac:dyDescent="0.25">
      <c r="K1051"/>
      <c r="U1051"/>
    </row>
    <row r="1052" spans="11:21" x14ac:dyDescent="0.25">
      <c r="K1052"/>
      <c r="U1052"/>
    </row>
    <row r="1053" spans="11:21" x14ac:dyDescent="0.25">
      <c r="K1053"/>
      <c r="U1053"/>
    </row>
    <row r="1054" spans="11:21" x14ac:dyDescent="0.25">
      <c r="K1054"/>
      <c r="U1054"/>
    </row>
    <row r="1055" spans="11:21" x14ac:dyDescent="0.25">
      <c r="K1055"/>
      <c r="U1055"/>
    </row>
    <row r="1056" spans="11:21" x14ac:dyDescent="0.25">
      <c r="K1056"/>
      <c r="U1056"/>
    </row>
    <row r="1057" spans="11:21" x14ac:dyDescent="0.25">
      <c r="K1057"/>
      <c r="U1057"/>
    </row>
    <row r="1058" spans="11:21" x14ac:dyDescent="0.25">
      <c r="K1058"/>
      <c r="U1058"/>
    </row>
    <row r="1059" spans="11:21" x14ac:dyDescent="0.25">
      <c r="K1059"/>
      <c r="U1059"/>
    </row>
    <row r="1060" spans="11:21" x14ac:dyDescent="0.25">
      <c r="K1060"/>
      <c r="U1060"/>
    </row>
    <row r="1061" spans="11:21" x14ac:dyDescent="0.25">
      <c r="K1061"/>
      <c r="U1061"/>
    </row>
    <row r="1062" spans="11:21" x14ac:dyDescent="0.25">
      <c r="K1062"/>
      <c r="U1062"/>
    </row>
    <row r="1063" spans="11:21" x14ac:dyDescent="0.25">
      <c r="K1063"/>
      <c r="U1063"/>
    </row>
    <row r="1064" spans="11:21" x14ac:dyDescent="0.25">
      <c r="K1064"/>
      <c r="U1064"/>
    </row>
    <row r="1065" spans="11:21" x14ac:dyDescent="0.25">
      <c r="K1065"/>
      <c r="U1065"/>
    </row>
    <row r="1066" spans="11:21" x14ac:dyDescent="0.25">
      <c r="K1066"/>
      <c r="U1066"/>
    </row>
    <row r="1067" spans="11:21" x14ac:dyDescent="0.25">
      <c r="K1067"/>
      <c r="U1067"/>
    </row>
    <row r="1068" spans="11:21" x14ac:dyDescent="0.25">
      <c r="K1068"/>
      <c r="U1068"/>
    </row>
    <row r="1069" spans="11:21" x14ac:dyDescent="0.25">
      <c r="K1069"/>
      <c r="U1069"/>
    </row>
    <row r="1070" spans="11:21" x14ac:dyDescent="0.25">
      <c r="K1070"/>
      <c r="U1070"/>
    </row>
    <row r="1071" spans="11:21" x14ac:dyDescent="0.25">
      <c r="K1071"/>
      <c r="U1071"/>
    </row>
    <row r="1072" spans="11:21" x14ac:dyDescent="0.25">
      <c r="K1072"/>
      <c r="U1072"/>
    </row>
    <row r="1073" spans="11:21" x14ac:dyDescent="0.25">
      <c r="K1073"/>
      <c r="U1073"/>
    </row>
    <row r="1074" spans="11:21" x14ac:dyDescent="0.25">
      <c r="K1074"/>
      <c r="U1074"/>
    </row>
    <row r="1075" spans="11:21" x14ac:dyDescent="0.25">
      <c r="K1075"/>
      <c r="U1075"/>
    </row>
    <row r="1076" spans="11:21" x14ac:dyDescent="0.25">
      <c r="K1076"/>
      <c r="U1076"/>
    </row>
    <row r="1077" spans="11:21" x14ac:dyDescent="0.25">
      <c r="K1077"/>
      <c r="U1077"/>
    </row>
    <row r="1078" spans="11:21" x14ac:dyDescent="0.25">
      <c r="K1078"/>
      <c r="U1078"/>
    </row>
    <row r="1079" spans="11:21" x14ac:dyDescent="0.25">
      <c r="K1079"/>
      <c r="U1079"/>
    </row>
    <row r="1080" spans="11:21" x14ac:dyDescent="0.25">
      <c r="K1080"/>
      <c r="U1080"/>
    </row>
    <row r="1081" spans="11:21" x14ac:dyDescent="0.25">
      <c r="K1081"/>
      <c r="U1081"/>
    </row>
    <row r="1082" spans="11:21" x14ac:dyDescent="0.25">
      <c r="K1082"/>
      <c r="U1082"/>
    </row>
    <row r="1083" spans="11:21" x14ac:dyDescent="0.25">
      <c r="K1083"/>
      <c r="U1083"/>
    </row>
    <row r="1084" spans="11:21" x14ac:dyDescent="0.25">
      <c r="K1084"/>
      <c r="U1084"/>
    </row>
    <row r="1085" spans="11:21" x14ac:dyDescent="0.25">
      <c r="K1085"/>
      <c r="U1085"/>
    </row>
    <row r="1086" spans="11:21" x14ac:dyDescent="0.25">
      <c r="K1086"/>
      <c r="U1086"/>
    </row>
    <row r="1087" spans="11:21" x14ac:dyDescent="0.25">
      <c r="K1087"/>
      <c r="U1087"/>
    </row>
    <row r="1088" spans="11:21" x14ac:dyDescent="0.25">
      <c r="K1088"/>
      <c r="U1088"/>
    </row>
    <row r="1089" spans="11:21" x14ac:dyDescent="0.25">
      <c r="K1089"/>
      <c r="U1089"/>
    </row>
    <row r="1090" spans="11:21" x14ac:dyDescent="0.25">
      <c r="K1090"/>
      <c r="U1090"/>
    </row>
    <row r="1091" spans="11:21" x14ac:dyDescent="0.25">
      <c r="K1091"/>
      <c r="U1091"/>
    </row>
    <row r="1092" spans="11:21" x14ac:dyDescent="0.25">
      <c r="K1092"/>
      <c r="U1092"/>
    </row>
    <row r="1093" spans="11:21" x14ac:dyDescent="0.25">
      <c r="K1093"/>
      <c r="U1093"/>
    </row>
    <row r="1094" spans="11:21" x14ac:dyDescent="0.25">
      <c r="K1094"/>
      <c r="U1094"/>
    </row>
    <row r="1095" spans="11:21" x14ac:dyDescent="0.25">
      <c r="K1095"/>
      <c r="U1095"/>
    </row>
    <row r="1096" spans="11:21" x14ac:dyDescent="0.25">
      <c r="K1096"/>
      <c r="U1096"/>
    </row>
    <row r="1097" spans="11:21" x14ac:dyDescent="0.25">
      <c r="K1097"/>
      <c r="U1097"/>
    </row>
    <row r="1098" spans="11:21" x14ac:dyDescent="0.25">
      <c r="K1098"/>
      <c r="U1098"/>
    </row>
    <row r="1099" spans="11:21" x14ac:dyDescent="0.25">
      <c r="K1099"/>
      <c r="U1099"/>
    </row>
    <row r="1100" spans="11:21" x14ac:dyDescent="0.25">
      <c r="K1100"/>
      <c r="U1100"/>
    </row>
    <row r="1101" spans="11:21" x14ac:dyDescent="0.25">
      <c r="K1101"/>
      <c r="U1101"/>
    </row>
    <row r="1102" spans="11:21" x14ac:dyDescent="0.25">
      <c r="K1102"/>
      <c r="U1102"/>
    </row>
    <row r="1103" spans="11:21" x14ac:dyDescent="0.25">
      <c r="K1103"/>
      <c r="U1103"/>
    </row>
    <row r="1104" spans="11:21" x14ac:dyDescent="0.25">
      <c r="K1104"/>
      <c r="U1104"/>
    </row>
    <row r="1105" spans="11:21" x14ac:dyDescent="0.25">
      <c r="K1105"/>
      <c r="U1105"/>
    </row>
    <row r="1106" spans="11:21" x14ac:dyDescent="0.25">
      <c r="K1106"/>
      <c r="U1106"/>
    </row>
    <row r="1107" spans="11:21" x14ac:dyDescent="0.25">
      <c r="K1107"/>
      <c r="U1107"/>
    </row>
    <row r="1108" spans="11:21" x14ac:dyDescent="0.25">
      <c r="K1108"/>
      <c r="U1108"/>
    </row>
    <row r="1109" spans="11:21" x14ac:dyDescent="0.25">
      <c r="K1109"/>
      <c r="U1109"/>
    </row>
    <row r="1110" spans="11:21" x14ac:dyDescent="0.25">
      <c r="K1110"/>
      <c r="U1110"/>
    </row>
    <row r="1111" spans="11:21" x14ac:dyDescent="0.25">
      <c r="K1111"/>
      <c r="U1111"/>
    </row>
    <row r="1112" spans="11:21" x14ac:dyDescent="0.25">
      <c r="K1112"/>
      <c r="U1112"/>
    </row>
    <row r="1113" spans="11:21" x14ac:dyDescent="0.25">
      <c r="K1113"/>
      <c r="U1113"/>
    </row>
    <row r="1114" spans="11:21" x14ac:dyDescent="0.25">
      <c r="K1114"/>
      <c r="U1114"/>
    </row>
    <row r="1115" spans="11:21" x14ac:dyDescent="0.25">
      <c r="K1115"/>
      <c r="U1115"/>
    </row>
    <row r="1116" spans="11:21" x14ac:dyDescent="0.25">
      <c r="K1116"/>
      <c r="U1116"/>
    </row>
    <row r="1117" spans="11:21" x14ac:dyDescent="0.25">
      <c r="K1117"/>
      <c r="U1117"/>
    </row>
    <row r="1118" spans="11:21" x14ac:dyDescent="0.25">
      <c r="K1118"/>
      <c r="U1118"/>
    </row>
    <row r="1119" spans="11:21" x14ac:dyDescent="0.25">
      <c r="K1119"/>
      <c r="U1119"/>
    </row>
    <row r="1120" spans="11:21" x14ac:dyDescent="0.25">
      <c r="K1120"/>
      <c r="U1120"/>
    </row>
    <row r="1121" spans="11:21" x14ac:dyDescent="0.25">
      <c r="K1121"/>
      <c r="U1121"/>
    </row>
    <row r="1122" spans="11:21" x14ac:dyDescent="0.25">
      <c r="K1122"/>
      <c r="U1122"/>
    </row>
    <row r="1123" spans="11:21" x14ac:dyDescent="0.25">
      <c r="K1123"/>
      <c r="U1123"/>
    </row>
    <row r="1124" spans="11:21" x14ac:dyDescent="0.25">
      <c r="K1124"/>
      <c r="U1124"/>
    </row>
    <row r="1125" spans="11:21" x14ac:dyDescent="0.25">
      <c r="K1125"/>
      <c r="U1125"/>
    </row>
    <row r="1126" spans="11:21" x14ac:dyDescent="0.25">
      <c r="K1126"/>
      <c r="U1126"/>
    </row>
    <row r="1127" spans="11:21" x14ac:dyDescent="0.25">
      <c r="K1127"/>
      <c r="U1127"/>
    </row>
    <row r="1128" spans="11:21" x14ac:dyDescent="0.25">
      <c r="K1128"/>
      <c r="U1128"/>
    </row>
    <row r="1129" spans="11:21" x14ac:dyDescent="0.25">
      <c r="K1129"/>
      <c r="U1129"/>
    </row>
    <row r="1130" spans="11:21" x14ac:dyDescent="0.25">
      <c r="K1130"/>
      <c r="U1130"/>
    </row>
    <row r="1131" spans="11:21" x14ac:dyDescent="0.25">
      <c r="K1131"/>
      <c r="U1131"/>
    </row>
    <row r="1132" spans="11:21" x14ac:dyDescent="0.25">
      <c r="K1132"/>
      <c r="U1132"/>
    </row>
    <row r="1133" spans="11:21" x14ac:dyDescent="0.25">
      <c r="K1133"/>
      <c r="U1133"/>
    </row>
    <row r="1134" spans="11:21" x14ac:dyDescent="0.25">
      <c r="K1134"/>
      <c r="U1134"/>
    </row>
    <row r="1135" spans="11:21" x14ac:dyDescent="0.25">
      <c r="K1135"/>
      <c r="U1135"/>
    </row>
    <row r="1136" spans="11:21" x14ac:dyDescent="0.25">
      <c r="K1136"/>
      <c r="U1136"/>
    </row>
    <row r="1137" spans="11:21" x14ac:dyDescent="0.25">
      <c r="K1137"/>
      <c r="U1137"/>
    </row>
    <row r="1138" spans="11:21" x14ac:dyDescent="0.25">
      <c r="K1138"/>
      <c r="U1138"/>
    </row>
    <row r="1139" spans="11:21" x14ac:dyDescent="0.25">
      <c r="K1139"/>
      <c r="U1139"/>
    </row>
    <row r="1140" spans="11:21" x14ac:dyDescent="0.25">
      <c r="K1140"/>
      <c r="U1140"/>
    </row>
    <row r="1141" spans="11:21" x14ac:dyDescent="0.25">
      <c r="K1141"/>
      <c r="U1141"/>
    </row>
    <row r="1142" spans="11:21" x14ac:dyDescent="0.25">
      <c r="K1142"/>
      <c r="U1142"/>
    </row>
    <row r="1143" spans="11:21" x14ac:dyDescent="0.25">
      <c r="K1143"/>
      <c r="U1143"/>
    </row>
    <row r="1144" spans="11:21" x14ac:dyDescent="0.25">
      <c r="K1144"/>
      <c r="U1144"/>
    </row>
    <row r="1145" spans="11:21" x14ac:dyDescent="0.25">
      <c r="K1145"/>
      <c r="U1145"/>
    </row>
    <row r="1146" spans="11:21" x14ac:dyDescent="0.25">
      <c r="K1146"/>
      <c r="U1146"/>
    </row>
    <row r="1147" spans="11:21" x14ac:dyDescent="0.25">
      <c r="K1147"/>
      <c r="U1147"/>
    </row>
    <row r="1148" spans="11:21" x14ac:dyDescent="0.25">
      <c r="K1148"/>
      <c r="U1148"/>
    </row>
    <row r="1149" spans="11:21" x14ac:dyDescent="0.25">
      <c r="K1149"/>
      <c r="U1149"/>
    </row>
    <row r="1150" spans="11:21" x14ac:dyDescent="0.25">
      <c r="K1150"/>
      <c r="U1150"/>
    </row>
    <row r="1151" spans="11:21" x14ac:dyDescent="0.25">
      <c r="K1151"/>
      <c r="U1151"/>
    </row>
    <row r="1152" spans="11:21" x14ac:dyDescent="0.25">
      <c r="K1152"/>
      <c r="U1152"/>
    </row>
    <row r="1153" spans="11:21" x14ac:dyDescent="0.25">
      <c r="K1153"/>
      <c r="U1153"/>
    </row>
    <row r="1154" spans="11:21" x14ac:dyDescent="0.25">
      <c r="K1154"/>
      <c r="U1154"/>
    </row>
    <row r="1155" spans="11:21" x14ac:dyDescent="0.25">
      <c r="K1155"/>
      <c r="U1155"/>
    </row>
    <row r="1156" spans="11:21" x14ac:dyDescent="0.25">
      <c r="K1156"/>
      <c r="U1156"/>
    </row>
    <row r="1157" spans="11:21" x14ac:dyDescent="0.25">
      <c r="K1157"/>
      <c r="U1157"/>
    </row>
    <row r="1158" spans="11:21" x14ac:dyDescent="0.25">
      <c r="K1158"/>
      <c r="U1158"/>
    </row>
    <row r="1159" spans="11:21" x14ac:dyDescent="0.25">
      <c r="K1159"/>
      <c r="U1159"/>
    </row>
    <row r="1160" spans="11:21" x14ac:dyDescent="0.25">
      <c r="K1160"/>
      <c r="U1160"/>
    </row>
    <row r="1161" spans="11:21" x14ac:dyDescent="0.25">
      <c r="K1161"/>
      <c r="U1161"/>
    </row>
    <row r="1162" spans="11:21" x14ac:dyDescent="0.25">
      <c r="K1162"/>
      <c r="U1162"/>
    </row>
    <row r="1163" spans="11:21" x14ac:dyDescent="0.25">
      <c r="K1163"/>
      <c r="U1163"/>
    </row>
    <row r="1164" spans="11:21" x14ac:dyDescent="0.25">
      <c r="K1164"/>
      <c r="U1164"/>
    </row>
    <row r="1165" spans="11:21" x14ac:dyDescent="0.25">
      <c r="K1165"/>
      <c r="U1165"/>
    </row>
    <row r="1166" spans="11:21" x14ac:dyDescent="0.25">
      <c r="K1166"/>
      <c r="U1166"/>
    </row>
    <row r="1167" spans="11:21" x14ac:dyDescent="0.25">
      <c r="K1167"/>
      <c r="U1167"/>
    </row>
    <row r="1168" spans="11:21" x14ac:dyDescent="0.25">
      <c r="K1168"/>
      <c r="U1168"/>
    </row>
    <row r="1169" spans="11:21" x14ac:dyDescent="0.25">
      <c r="K1169"/>
      <c r="U1169"/>
    </row>
    <row r="1170" spans="11:21" x14ac:dyDescent="0.25">
      <c r="K1170"/>
      <c r="U1170"/>
    </row>
    <row r="1171" spans="11:21" x14ac:dyDescent="0.25">
      <c r="K1171"/>
      <c r="U1171"/>
    </row>
    <row r="1172" spans="11:21" x14ac:dyDescent="0.25">
      <c r="K1172"/>
      <c r="U1172"/>
    </row>
    <row r="1173" spans="11:21" x14ac:dyDescent="0.25">
      <c r="K1173"/>
      <c r="U1173"/>
    </row>
    <row r="1174" spans="11:21" x14ac:dyDescent="0.25">
      <c r="K1174"/>
      <c r="U1174"/>
    </row>
    <row r="1175" spans="11:21" x14ac:dyDescent="0.25">
      <c r="K1175"/>
      <c r="U1175"/>
    </row>
    <row r="1176" spans="11:21" x14ac:dyDescent="0.25">
      <c r="K1176"/>
      <c r="U1176"/>
    </row>
    <row r="1177" spans="11:21" x14ac:dyDescent="0.25">
      <c r="K1177"/>
      <c r="U1177"/>
    </row>
    <row r="1178" spans="11:21" x14ac:dyDescent="0.25">
      <c r="K1178"/>
      <c r="U1178"/>
    </row>
    <row r="1179" spans="11:21" x14ac:dyDescent="0.25">
      <c r="K1179"/>
      <c r="U1179"/>
    </row>
    <row r="1180" spans="11:21" x14ac:dyDescent="0.25">
      <c r="K1180"/>
      <c r="U1180"/>
    </row>
    <row r="1181" spans="11:21" x14ac:dyDescent="0.25">
      <c r="K1181"/>
      <c r="U1181"/>
    </row>
    <row r="1182" spans="11:21" x14ac:dyDescent="0.25">
      <c r="K1182"/>
      <c r="U1182"/>
    </row>
    <row r="1183" spans="11:21" x14ac:dyDescent="0.25">
      <c r="K1183"/>
      <c r="U1183"/>
    </row>
    <row r="1184" spans="11:21" x14ac:dyDescent="0.25">
      <c r="K1184"/>
      <c r="U1184"/>
    </row>
    <row r="1185" spans="11:21" x14ac:dyDescent="0.25">
      <c r="K1185"/>
      <c r="U1185"/>
    </row>
    <row r="1186" spans="11:21" x14ac:dyDescent="0.25">
      <c r="K1186"/>
      <c r="U1186"/>
    </row>
    <row r="1187" spans="11:21" x14ac:dyDescent="0.25">
      <c r="K1187"/>
      <c r="U1187"/>
    </row>
    <row r="1188" spans="11:21" x14ac:dyDescent="0.25">
      <c r="K1188"/>
      <c r="U1188"/>
    </row>
    <row r="1189" spans="11:21" x14ac:dyDescent="0.25">
      <c r="K1189"/>
      <c r="U1189"/>
    </row>
    <row r="1190" spans="11:21" x14ac:dyDescent="0.25">
      <c r="K1190"/>
      <c r="U1190"/>
    </row>
    <row r="1191" spans="11:21" x14ac:dyDescent="0.25">
      <c r="K1191"/>
      <c r="U1191"/>
    </row>
    <row r="1192" spans="11:21" x14ac:dyDescent="0.25">
      <c r="K1192"/>
      <c r="U1192"/>
    </row>
    <row r="1193" spans="11:21" x14ac:dyDescent="0.25">
      <c r="K1193"/>
      <c r="U1193"/>
    </row>
    <row r="1194" spans="11:21" x14ac:dyDescent="0.25">
      <c r="K1194"/>
      <c r="U1194"/>
    </row>
    <row r="1195" spans="11:21" x14ac:dyDescent="0.25">
      <c r="K1195"/>
      <c r="U1195"/>
    </row>
    <row r="1196" spans="11:21" x14ac:dyDescent="0.25">
      <c r="K1196"/>
      <c r="U1196"/>
    </row>
    <row r="1197" spans="11:21" x14ac:dyDescent="0.25">
      <c r="K1197"/>
      <c r="U1197"/>
    </row>
    <row r="1198" spans="11:21" x14ac:dyDescent="0.25">
      <c r="K1198"/>
      <c r="U1198"/>
    </row>
    <row r="1199" spans="11:21" x14ac:dyDescent="0.25">
      <c r="K1199"/>
      <c r="U1199"/>
    </row>
    <row r="1200" spans="11:21" x14ac:dyDescent="0.25">
      <c r="K1200"/>
      <c r="U1200"/>
    </row>
    <row r="1201" spans="11:21" x14ac:dyDescent="0.25">
      <c r="K1201"/>
      <c r="U1201"/>
    </row>
    <row r="1202" spans="11:21" x14ac:dyDescent="0.25">
      <c r="K1202"/>
      <c r="U1202"/>
    </row>
    <row r="1203" spans="11:21" x14ac:dyDescent="0.25">
      <c r="K1203"/>
      <c r="U1203"/>
    </row>
    <row r="1204" spans="11:21" x14ac:dyDescent="0.25">
      <c r="K1204"/>
      <c r="U1204"/>
    </row>
    <row r="1205" spans="11:21" x14ac:dyDescent="0.25">
      <c r="K1205"/>
      <c r="U1205"/>
    </row>
    <row r="1206" spans="11:21" x14ac:dyDescent="0.25">
      <c r="K1206"/>
      <c r="U1206"/>
    </row>
    <row r="1207" spans="11:21" x14ac:dyDescent="0.25">
      <c r="K1207"/>
      <c r="U1207"/>
    </row>
    <row r="1208" spans="11:21" x14ac:dyDescent="0.25">
      <c r="K1208"/>
      <c r="U1208"/>
    </row>
    <row r="1209" spans="11:21" x14ac:dyDescent="0.25">
      <c r="K1209"/>
      <c r="U1209"/>
    </row>
    <row r="1210" spans="11:21" x14ac:dyDescent="0.25">
      <c r="K1210"/>
      <c r="U1210"/>
    </row>
    <row r="1211" spans="11:21" x14ac:dyDescent="0.25">
      <c r="K1211"/>
      <c r="U1211"/>
    </row>
    <row r="1212" spans="11:21" x14ac:dyDescent="0.25">
      <c r="K1212"/>
      <c r="U1212"/>
    </row>
    <row r="1213" spans="11:21" x14ac:dyDescent="0.25">
      <c r="K1213"/>
      <c r="U1213"/>
    </row>
    <row r="1214" spans="11:21" x14ac:dyDescent="0.25">
      <c r="K1214"/>
      <c r="U1214"/>
    </row>
    <row r="1215" spans="11:21" x14ac:dyDescent="0.25">
      <c r="K1215"/>
      <c r="U1215"/>
    </row>
    <row r="1216" spans="11:21" x14ac:dyDescent="0.25">
      <c r="K1216"/>
      <c r="U1216"/>
    </row>
    <row r="1217" spans="11:21" x14ac:dyDescent="0.25">
      <c r="K1217"/>
      <c r="U1217"/>
    </row>
    <row r="1218" spans="11:21" x14ac:dyDescent="0.25">
      <c r="K1218"/>
      <c r="U1218"/>
    </row>
    <row r="1219" spans="11:21" x14ac:dyDescent="0.25">
      <c r="K1219"/>
      <c r="U1219"/>
    </row>
    <row r="1220" spans="11:21" x14ac:dyDescent="0.25">
      <c r="K1220"/>
      <c r="U1220"/>
    </row>
    <row r="1221" spans="11:21" x14ac:dyDescent="0.25">
      <c r="K1221"/>
      <c r="U1221"/>
    </row>
    <row r="1222" spans="11:21" x14ac:dyDescent="0.25">
      <c r="K1222"/>
      <c r="U1222"/>
    </row>
    <row r="1223" spans="11:21" x14ac:dyDescent="0.25">
      <c r="K1223"/>
      <c r="U1223"/>
    </row>
    <row r="1224" spans="11:21" x14ac:dyDescent="0.25">
      <c r="K1224"/>
      <c r="U1224"/>
    </row>
    <row r="1225" spans="11:21" x14ac:dyDescent="0.25">
      <c r="K1225"/>
      <c r="U1225"/>
    </row>
    <row r="1226" spans="11:21" x14ac:dyDescent="0.25">
      <c r="K1226"/>
      <c r="U1226"/>
    </row>
    <row r="1227" spans="11:21" x14ac:dyDescent="0.25">
      <c r="K1227"/>
      <c r="U1227"/>
    </row>
    <row r="1228" spans="11:21" x14ac:dyDescent="0.25">
      <c r="K1228"/>
      <c r="U1228"/>
    </row>
    <row r="1229" spans="11:21" x14ac:dyDescent="0.25">
      <c r="K1229"/>
      <c r="U1229"/>
    </row>
    <row r="1230" spans="11:21" x14ac:dyDescent="0.25">
      <c r="K1230"/>
      <c r="U1230"/>
    </row>
    <row r="1231" spans="11:21" x14ac:dyDescent="0.25">
      <c r="K1231"/>
      <c r="U1231"/>
    </row>
    <row r="1232" spans="11:21" x14ac:dyDescent="0.25">
      <c r="K1232"/>
      <c r="U1232"/>
    </row>
    <row r="1233" spans="11:21" x14ac:dyDescent="0.25">
      <c r="K1233"/>
      <c r="U1233"/>
    </row>
    <row r="1234" spans="11:21" x14ac:dyDescent="0.25">
      <c r="K1234"/>
      <c r="U1234"/>
    </row>
    <row r="1235" spans="11:21" x14ac:dyDescent="0.25">
      <c r="K1235"/>
      <c r="U1235"/>
    </row>
    <row r="1236" spans="11:21" x14ac:dyDescent="0.25">
      <c r="K1236"/>
      <c r="U1236"/>
    </row>
    <row r="1237" spans="11:21" x14ac:dyDescent="0.25">
      <c r="K1237"/>
      <c r="U1237"/>
    </row>
    <row r="1238" spans="11:21" x14ac:dyDescent="0.25">
      <c r="K1238"/>
      <c r="U1238"/>
    </row>
    <row r="1239" spans="11:21" x14ac:dyDescent="0.25">
      <c r="K1239"/>
      <c r="U1239"/>
    </row>
    <row r="1240" spans="11:21" x14ac:dyDescent="0.25">
      <c r="K1240"/>
      <c r="U1240"/>
    </row>
    <row r="1241" spans="11:21" x14ac:dyDescent="0.25">
      <c r="K1241"/>
      <c r="U1241"/>
    </row>
    <row r="1242" spans="11:21" x14ac:dyDescent="0.25">
      <c r="K1242"/>
      <c r="U1242"/>
    </row>
    <row r="1243" spans="11:21" x14ac:dyDescent="0.25">
      <c r="K1243"/>
      <c r="U1243"/>
    </row>
    <row r="1244" spans="11:21" x14ac:dyDescent="0.25">
      <c r="K1244"/>
      <c r="U1244"/>
    </row>
    <row r="1245" spans="11:21" x14ac:dyDescent="0.25">
      <c r="K1245"/>
      <c r="U1245"/>
    </row>
    <row r="1246" spans="11:21" x14ac:dyDescent="0.25">
      <c r="K1246"/>
      <c r="U1246"/>
    </row>
    <row r="1247" spans="11:21" x14ac:dyDescent="0.25">
      <c r="K1247"/>
      <c r="U1247"/>
    </row>
    <row r="1248" spans="11:21" x14ac:dyDescent="0.25">
      <c r="K1248"/>
      <c r="U1248"/>
    </row>
    <row r="1249" spans="11:21" x14ac:dyDescent="0.25">
      <c r="K1249"/>
      <c r="U1249"/>
    </row>
    <row r="1250" spans="11:21" x14ac:dyDescent="0.25">
      <c r="K1250"/>
      <c r="U1250"/>
    </row>
    <row r="1251" spans="11:21" x14ac:dyDescent="0.25">
      <c r="K1251"/>
      <c r="U1251"/>
    </row>
    <row r="1252" spans="11:21" x14ac:dyDescent="0.25">
      <c r="K1252"/>
      <c r="U1252"/>
    </row>
    <row r="1253" spans="11:21" x14ac:dyDescent="0.25">
      <c r="K1253"/>
      <c r="U1253"/>
    </row>
    <row r="1254" spans="11:21" x14ac:dyDescent="0.25">
      <c r="K1254"/>
      <c r="U1254"/>
    </row>
    <row r="1255" spans="11:21" x14ac:dyDescent="0.25">
      <c r="K1255"/>
      <c r="U1255"/>
    </row>
    <row r="1256" spans="11:21" x14ac:dyDescent="0.25">
      <c r="K1256"/>
      <c r="U1256"/>
    </row>
    <row r="1257" spans="11:21" x14ac:dyDescent="0.25">
      <c r="K1257"/>
      <c r="U1257"/>
    </row>
    <row r="1258" spans="11:21" x14ac:dyDescent="0.25">
      <c r="K1258"/>
      <c r="U1258"/>
    </row>
    <row r="1259" spans="11:21" x14ac:dyDescent="0.25">
      <c r="K1259"/>
      <c r="U1259"/>
    </row>
    <row r="1260" spans="11:21" x14ac:dyDescent="0.25">
      <c r="K1260"/>
      <c r="U1260"/>
    </row>
    <row r="1261" spans="11:21" x14ac:dyDescent="0.25">
      <c r="K1261"/>
      <c r="U1261"/>
    </row>
    <row r="1262" spans="11:21" x14ac:dyDescent="0.25">
      <c r="K1262"/>
      <c r="U1262"/>
    </row>
    <row r="1263" spans="11:21" x14ac:dyDescent="0.25">
      <c r="K1263"/>
      <c r="U1263"/>
    </row>
    <row r="1264" spans="11:21" x14ac:dyDescent="0.25">
      <c r="K1264"/>
      <c r="U1264"/>
    </row>
    <row r="1265" spans="11:21" x14ac:dyDescent="0.25">
      <c r="K1265"/>
      <c r="U1265"/>
    </row>
    <row r="1266" spans="11:21" x14ac:dyDescent="0.25">
      <c r="K1266"/>
      <c r="U1266"/>
    </row>
    <row r="1267" spans="11:21" x14ac:dyDescent="0.25">
      <c r="K1267"/>
      <c r="U1267"/>
    </row>
    <row r="1268" spans="11:21" x14ac:dyDescent="0.25">
      <c r="K1268"/>
      <c r="U1268"/>
    </row>
    <row r="1269" spans="11:21" x14ac:dyDescent="0.25">
      <c r="K1269"/>
      <c r="U1269"/>
    </row>
    <row r="1270" spans="11:21" x14ac:dyDescent="0.25">
      <c r="K1270"/>
      <c r="U1270"/>
    </row>
    <row r="1271" spans="11:21" x14ac:dyDescent="0.25">
      <c r="K1271"/>
      <c r="U1271"/>
    </row>
    <row r="1272" spans="11:21" x14ac:dyDescent="0.25">
      <c r="K1272"/>
      <c r="U1272"/>
    </row>
    <row r="1273" spans="11:21" x14ac:dyDescent="0.25">
      <c r="K1273"/>
      <c r="U1273"/>
    </row>
    <row r="1274" spans="11:21" x14ac:dyDescent="0.25">
      <c r="K1274"/>
      <c r="U1274"/>
    </row>
    <row r="1275" spans="11:21" x14ac:dyDescent="0.25">
      <c r="K1275"/>
      <c r="U1275"/>
    </row>
    <row r="1276" spans="11:21" x14ac:dyDescent="0.25">
      <c r="K1276"/>
      <c r="U1276"/>
    </row>
    <row r="1277" spans="11:21" x14ac:dyDescent="0.25">
      <c r="K1277"/>
      <c r="U1277"/>
    </row>
    <row r="1278" spans="11:21" x14ac:dyDescent="0.25">
      <c r="K1278"/>
      <c r="U1278"/>
    </row>
    <row r="1279" spans="11:21" x14ac:dyDescent="0.25">
      <c r="K1279"/>
      <c r="U1279"/>
    </row>
    <row r="1280" spans="11:21" x14ac:dyDescent="0.25">
      <c r="K1280"/>
      <c r="U1280"/>
    </row>
    <row r="1281" spans="11:21" x14ac:dyDescent="0.25">
      <c r="K1281"/>
      <c r="U1281"/>
    </row>
    <row r="1282" spans="11:21" x14ac:dyDescent="0.25">
      <c r="K1282"/>
      <c r="U1282"/>
    </row>
    <row r="1283" spans="11:21" x14ac:dyDescent="0.25">
      <c r="K1283"/>
      <c r="U1283"/>
    </row>
    <row r="1284" spans="11:21" x14ac:dyDescent="0.25">
      <c r="K1284"/>
      <c r="U1284"/>
    </row>
    <row r="1285" spans="11:21" x14ac:dyDescent="0.25">
      <c r="K1285"/>
      <c r="U1285"/>
    </row>
    <row r="1286" spans="11:21" x14ac:dyDescent="0.25">
      <c r="K1286"/>
      <c r="U1286"/>
    </row>
    <row r="1287" spans="11:21" x14ac:dyDescent="0.25">
      <c r="K1287"/>
      <c r="U1287"/>
    </row>
    <row r="1288" spans="11:21" x14ac:dyDescent="0.25">
      <c r="K1288"/>
      <c r="U1288"/>
    </row>
    <row r="1289" spans="11:21" x14ac:dyDescent="0.25">
      <c r="K1289"/>
      <c r="U1289"/>
    </row>
    <row r="1290" spans="11:21" x14ac:dyDescent="0.25">
      <c r="K1290"/>
      <c r="U1290"/>
    </row>
    <row r="1291" spans="11:21" x14ac:dyDescent="0.25">
      <c r="K1291"/>
      <c r="U1291"/>
    </row>
    <row r="1292" spans="11:21" x14ac:dyDescent="0.25">
      <c r="K1292"/>
      <c r="U1292"/>
    </row>
    <row r="1293" spans="11:21" x14ac:dyDescent="0.25">
      <c r="K1293"/>
      <c r="U1293"/>
    </row>
    <row r="1294" spans="11:21" x14ac:dyDescent="0.25">
      <c r="K1294"/>
      <c r="U1294"/>
    </row>
    <row r="1295" spans="11:21" x14ac:dyDescent="0.25">
      <c r="K1295"/>
      <c r="U1295"/>
    </row>
    <row r="1296" spans="11:21" x14ac:dyDescent="0.25">
      <c r="K1296"/>
      <c r="U1296"/>
    </row>
    <row r="1297" spans="11:21" x14ac:dyDescent="0.25">
      <c r="K1297"/>
      <c r="U1297"/>
    </row>
    <row r="1298" spans="11:21" x14ac:dyDescent="0.25">
      <c r="K1298"/>
      <c r="U1298"/>
    </row>
    <row r="1299" spans="11:21" x14ac:dyDescent="0.25">
      <c r="K1299"/>
      <c r="U1299"/>
    </row>
    <row r="1300" spans="11:21" x14ac:dyDescent="0.25">
      <c r="K1300"/>
      <c r="U1300"/>
    </row>
    <row r="1301" spans="11:21" x14ac:dyDescent="0.25">
      <c r="K1301"/>
      <c r="U1301"/>
    </row>
    <row r="1302" spans="11:21" x14ac:dyDescent="0.25">
      <c r="K1302"/>
      <c r="U1302"/>
    </row>
    <row r="1303" spans="11:21" x14ac:dyDescent="0.25">
      <c r="K1303"/>
      <c r="U1303"/>
    </row>
    <row r="1304" spans="11:21" x14ac:dyDescent="0.25">
      <c r="K1304"/>
      <c r="U1304"/>
    </row>
    <row r="1305" spans="11:21" x14ac:dyDescent="0.25">
      <c r="K1305"/>
      <c r="U1305"/>
    </row>
    <row r="1306" spans="11:21" x14ac:dyDescent="0.25">
      <c r="K1306"/>
      <c r="U1306"/>
    </row>
    <row r="1307" spans="11:21" x14ac:dyDescent="0.25">
      <c r="K1307"/>
      <c r="U1307"/>
    </row>
    <row r="1308" spans="11:21" x14ac:dyDescent="0.25">
      <c r="K1308"/>
      <c r="U1308"/>
    </row>
    <row r="1309" spans="11:21" x14ac:dyDescent="0.25">
      <c r="K1309"/>
      <c r="U1309"/>
    </row>
    <row r="1310" spans="11:21" x14ac:dyDescent="0.25">
      <c r="K1310"/>
      <c r="U1310"/>
    </row>
    <row r="1311" spans="11:21" x14ac:dyDescent="0.25">
      <c r="K1311"/>
      <c r="U1311"/>
    </row>
    <row r="1312" spans="11:21" x14ac:dyDescent="0.25">
      <c r="K1312"/>
      <c r="U1312"/>
    </row>
    <row r="1313" spans="11:21" x14ac:dyDescent="0.25">
      <c r="K1313"/>
      <c r="U1313"/>
    </row>
    <row r="1314" spans="11:21" x14ac:dyDescent="0.25">
      <c r="K1314"/>
      <c r="U1314"/>
    </row>
    <row r="1315" spans="11:21" x14ac:dyDescent="0.25">
      <c r="K1315"/>
      <c r="U1315"/>
    </row>
    <row r="1316" spans="11:21" x14ac:dyDescent="0.25">
      <c r="K1316"/>
      <c r="U1316"/>
    </row>
    <row r="1317" spans="11:21" x14ac:dyDescent="0.25">
      <c r="K1317"/>
      <c r="U1317"/>
    </row>
    <row r="1318" spans="11:21" x14ac:dyDescent="0.25">
      <c r="K1318"/>
      <c r="U1318"/>
    </row>
    <row r="1319" spans="11:21" x14ac:dyDescent="0.25">
      <c r="K1319"/>
      <c r="U1319"/>
    </row>
    <row r="1320" spans="11:21" x14ac:dyDescent="0.25">
      <c r="K1320"/>
      <c r="U1320"/>
    </row>
    <row r="1321" spans="11:21" x14ac:dyDescent="0.25">
      <c r="K1321"/>
      <c r="U1321"/>
    </row>
    <row r="1322" spans="11:21" x14ac:dyDescent="0.25">
      <c r="K1322"/>
      <c r="U1322"/>
    </row>
    <row r="1323" spans="11:21" x14ac:dyDescent="0.25">
      <c r="K1323"/>
      <c r="U1323"/>
    </row>
    <row r="1324" spans="11:21" x14ac:dyDescent="0.25">
      <c r="K1324"/>
      <c r="U1324"/>
    </row>
    <row r="1325" spans="11:21" x14ac:dyDescent="0.25">
      <c r="K1325"/>
      <c r="U1325"/>
    </row>
    <row r="1326" spans="11:21" x14ac:dyDescent="0.25">
      <c r="K1326"/>
      <c r="U1326"/>
    </row>
    <row r="1327" spans="11:21" x14ac:dyDescent="0.25">
      <c r="K1327"/>
      <c r="U1327"/>
    </row>
    <row r="1328" spans="11:21" x14ac:dyDescent="0.25">
      <c r="K1328"/>
    </row>
    <row r="1329" spans="11:11" x14ac:dyDescent="0.25">
      <c r="K1329"/>
    </row>
    <row r="1330" spans="11:11" x14ac:dyDescent="0.25">
      <c r="K1330"/>
    </row>
    <row r="1331" spans="11:11" x14ac:dyDescent="0.25">
      <c r="K1331"/>
    </row>
    <row r="1332" spans="11:11" x14ac:dyDescent="0.25">
      <c r="K1332"/>
    </row>
    <row r="1333" spans="11:11" x14ac:dyDescent="0.25">
      <c r="K1333"/>
    </row>
    <row r="1334" spans="11:11" x14ac:dyDescent="0.25">
      <c r="K1334"/>
    </row>
    <row r="1335" spans="11:11" x14ac:dyDescent="0.25">
      <c r="K1335"/>
    </row>
    <row r="1336" spans="11:11" x14ac:dyDescent="0.25">
      <c r="K1336"/>
    </row>
    <row r="1337" spans="11:11" x14ac:dyDescent="0.25">
      <c r="K1337"/>
    </row>
    <row r="1338" spans="11:11" x14ac:dyDescent="0.25">
      <c r="K1338"/>
    </row>
    <row r="1339" spans="11:11" x14ac:dyDescent="0.25">
      <c r="K1339"/>
    </row>
    <row r="1340" spans="11:11" x14ac:dyDescent="0.25">
      <c r="K1340"/>
    </row>
    <row r="1341" spans="11:11" x14ac:dyDescent="0.25">
      <c r="K1341"/>
    </row>
    <row r="1342" spans="11:11" x14ac:dyDescent="0.25">
      <c r="K1342"/>
    </row>
    <row r="1343" spans="11:11" x14ac:dyDescent="0.25">
      <c r="K1343"/>
    </row>
    <row r="1344" spans="11:11" x14ac:dyDescent="0.25">
      <c r="K1344"/>
    </row>
    <row r="1345" spans="11:11" x14ac:dyDescent="0.25">
      <c r="K1345"/>
    </row>
    <row r="1346" spans="11:11" x14ac:dyDescent="0.25">
      <c r="K1346"/>
    </row>
    <row r="1347" spans="11:11" x14ac:dyDescent="0.25">
      <c r="K1347"/>
    </row>
    <row r="1348" spans="11:11" x14ac:dyDescent="0.25">
      <c r="K1348"/>
    </row>
    <row r="1349" spans="11:11" x14ac:dyDescent="0.25">
      <c r="K1349"/>
    </row>
    <row r="1350" spans="11:11" x14ac:dyDescent="0.25">
      <c r="K1350"/>
    </row>
    <row r="1351" spans="11:11" x14ac:dyDescent="0.25">
      <c r="K1351"/>
    </row>
    <row r="1352" spans="11:11" x14ac:dyDescent="0.25">
      <c r="K1352"/>
    </row>
    <row r="1353" spans="11:11" x14ac:dyDescent="0.25">
      <c r="K1353"/>
    </row>
    <row r="1354" spans="11:11" x14ac:dyDescent="0.25">
      <c r="K1354"/>
    </row>
    <row r="1355" spans="11:11" x14ac:dyDescent="0.25">
      <c r="K1355"/>
    </row>
    <row r="1356" spans="11:11" x14ac:dyDescent="0.25">
      <c r="K1356"/>
    </row>
    <row r="1357" spans="11:11" x14ac:dyDescent="0.25">
      <c r="K1357"/>
    </row>
    <row r="1358" spans="11:11" x14ac:dyDescent="0.25">
      <c r="K1358"/>
    </row>
    <row r="1359" spans="11:11" x14ac:dyDescent="0.25">
      <c r="K1359"/>
    </row>
    <row r="1360" spans="11:11" x14ac:dyDescent="0.25">
      <c r="K1360"/>
    </row>
    <row r="1361" spans="11:11" x14ac:dyDescent="0.25">
      <c r="K1361"/>
    </row>
    <row r="1362" spans="11:11" x14ac:dyDescent="0.25">
      <c r="K1362"/>
    </row>
    <row r="1363" spans="11:11" x14ac:dyDescent="0.25">
      <c r="K1363"/>
    </row>
    <row r="1364" spans="11:11" x14ac:dyDescent="0.25">
      <c r="K1364"/>
    </row>
    <row r="1365" spans="11:11" x14ac:dyDescent="0.25">
      <c r="K1365"/>
    </row>
    <row r="1366" spans="11:11" x14ac:dyDescent="0.25">
      <c r="K1366"/>
    </row>
    <row r="1367" spans="11:11" x14ac:dyDescent="0.25">
      <c r="K1367"/>
    </row>
    <row r="1368" spans="11:11" x14ac:dyDescent="0.25">
      <c r="K1368"/>
    </row>
    <row r="1369" spans="11:11" x14ac:dyDescent="0.25">
      <c r="K1369"/>
    </row>
    <row r="1370" spans="11:11" x14ac:dyDescent="0.25">
      <c r="K1370"/>
    </row>
    <row r="1371" spans="11:11" x14ac:dyDescent="0.25">
      <c r="K1371"/>
    </row>
    <row r="1372" spans="11:11" x14ac:dyDescent="0.25">
      <c r="K1372"/>
    </row>
    <row r="1373" spans="11:11" x14ac:dyDescent="0.25">
      <c r="K1373"/>
    </row>
    <row r="1374" spans="11:11" x14ac:dyDescent="0.25">
      <c r="K1374"/>
    </row>
    <row r="1375" spans="11:11" x14ac:dyDescent="0.25">
      <c r="K1375"/>
    </row>
    <row r="1376" spans="11:11" x14ac:dyDescent="0.25">
      <c r="K1376"/>
    </row>
    <row r="1377" spans="11:11" x14ac:dyDescent="0.25">
      <c r="K1377"/>
    </row>
    <row r="1378" spans="11:11" x14ac:dyDescent="0.25">
      <c r="K1378"/>
    </row>
    <row r="1379" spans="11:11" x14ac:dyDescent="0.25">
      <c r="K1379"/>
    </row>
    <row r="1380" spans="11:11" x14ac:dyDescent="0.25">
      <c r="K1380"/>
    </row>
    <row r="1381" spans="11:11" x14ac:dyDescent="0.25">
      <c r="K1381"/>
    </row>
    <row r="1382" spans="11:11" x14ac:dyDescent="0.25">
      <c r="K1382"/>
    </row>
    <row r="1383" spans="11:11" x14ac:dyDescent="0.25">
      <c r="K1383"/>
    </row>
    <row r="1384" spans="11:11" x14ac:dyDescent="0.25">
      <c r="K1384"/>
    </row>
    <row r="1385" spans="11:11" x14ac:dyDescent="0.25">
      <c r="K1385"/>
    </row>
    <row r="1386" spans="11:11" x14ac:dyDescent="0.25">
      <c r="K1386"/>
    </row>
    <row r="1387" spans="11:11" x14ac:dyDescent="0.25">
      <c r="K1387"/>
    </row>
    <row r="1388" spans="11:11" x14ac:dyDescent="0.25">
      <c r="K1388"/>
    </row>
    <row r="1389" spans="11:11" x14ac:dyDescent="0.25">
      <c r="K1389"/>
    </row>
    <row r="1390" spans="11:11" x14ac:dyDescent="0.25">
      <c r="K1390"/>
    </row>
    <row r="1391" spans="11:11" x14ac:dyDescent="0.25">
      <c r="K1391"/>
    </row>
    <row r="1392" spans="11:11" x14ac:dyDescent="0.25">
      <c r="K1392"/>
    </row>
    <row r="1393" spans="11:11" x14ac:dyDescent="0.25">
      <c r="K1393"/>
    </row>
    <row r="1394" spans="11:11" x14ac:dyDescent="0.25">
      <c r="K1394"/>
    </row>
    <row r="1395" spans="11:11" x14ac:dyDescent="0.25">
      <c r="K1395"/>
    </row>
    <row r="1396" spans="11:11" x14ac:dyDescent="0.25">
      <c r="K1396"/>
    </row>
    <row r="1397" spans="11:11" x14ac:dyDescent="0.25">
      <c r="K1397"/>
    </row>
    <row r="1398" spans="11:11" x14ac:dyDescent="0.25">
      <c r="K1398"/>
    </row>
    <row r="1399" spans="11:11" x14ac:dyDescent="0.25">
      <c r="K1399"/>
    </row>
    <row r="1400" spans="11:11" x14ac:dyDescent="0.25">
      <c r="K1400"/>
    </row>
    <row r="1401" spans="11:11" x14ac:dyDescent="0.25">
      <c r="K1401"/>
    </row>
    <row r="1402" spans="11:11" x14ac:dyDescent="0.25">
      <c r="K1402"/>
    </row>
    <row r="1403" spans="11:11" x14ac:dyDescent="0.25">
      <c r="K1403"/>
    </row>
    <row r="1404" spans="11:11" x14ac:dyDescent="0.25">
      <c r="K1404"/>
    </row>
    <row r="1405" spans="11:11" x14ac:dyDescent="0.25">
      <c r="K1405"/>
    </row>
    <row r="1406" spans="11:11" x14ac:dyDescent="0.25">
      <c r="K1406"/>
    </row>
    <row r="1407" spans="11:11" x14ac:dyDescent="0.25">
      <c r="K1407"/>
    </row>
    <row r="1408" spans="11:11" x14ac:dyDescent="0.25">
      <c r="K1408"/>
    </row>
    <row r="1409" spans="11:11" x14ac:dyDescent="0.25">
      <c r="K1409"/>
    </row>
    <row r="1410" spans="11:11" x14ac:dyDescent="0.25">
      <c r="K1410"/>
    </row>
    <row r="1411" spans="11:11" x14ac:dyDescent="0.25">
      <c r="K1411"/>
    </row>
    <row r="1412" spans="11:11" x14ac:dyDescent="0.25">
      <c r="K1412"/>
    </row>
    <row r="1413" spans="11:11" x14ac:dyDescent="0.25">
      <c r="K1413"/>
    </row>
    <row r="1414" spans="11:11" x14ac:dyDescent="0.25">
      <c r="K1414"/>
    </row>
    <row r="1415" spans="11:11" x14ac:dyDescent="0.25">
      <c r="K1415"/>
    </row>
    <row r="1416" spans="11:11" x14ac:dyDescent="0.25">
      <c r="K1416"/>
    </row>
    <row r="1417" spans="11:11" x14ac:dyDescent="0.25">
      <c r="K1417"/>
    </row>
    <row r="1418" spans="11:11" x14ac:dyDescent="0.25">
      <c r="K1418"/>
    </row>
    <row r="1419" spans="11:11" x14ac:dyDescent="0.25">
      <c r="K1419"/>
    </row>
    <row r="1420" spans="11:11" x14ac:dyDescent="0.25">
      <c r="K1420"/>
    </row>
    <row r="1421" spans="11:11" x14ac:dyDescent="0.25">
      <c r="K1421"/>
    </row>
    <row r="1422" spans="11:11" x14ac:dyDescent="0.25">
      <c r="K1422"/>
    </row>
    <row r="1423" spans="11:11" x14ac:dyDescent="0.25">
      <c r="K1423"/>
    </row>
    <row r="1424" spans="11:11" x14ac:dyDescent="0.25">
      <c r="K1424"/>
    </row>
    <row r="1425" spans="11:11" x14ac:dyDescent="0.25">
      <c r="K1425"/>
    </row>
    <row r="1426" spans="11:11" x14ac:dyDescent="0.25">
      <c r="K1426"/>
    </row>
    <row r="1427" spans="11:11" x14ac:dyDescent="0.25">
      <c r="K1427"/>
    </row>
    <row r="1428" spans="11:11" x14ac:dyDescent="0.25">
      <c r="K1428"/>
    </row>
    <row r="1429" spans="11:11" x14ac:dyDescent="0.25">
      <c r="K1429"/>
    </row>
    <row r="1430" spans="11:11" x14ac:dyDescent="0.25">
      <c r="K1430"/>
    </row>
    <row r="1431" spans="11:11" x14ac:dyDescent="0.25">
      <c r="K1431"/>
    </row>
    <row r="1432" spans="11:11" x14ac:dyDescent="0.25">
      <c r="K1432"/>
    </row>
    <row r="1433" spans="11:11" x14ac:dyDescent="0.25">
      <c r="K1433"/>
    </row>
    <row r="1434" spans="11:11" x14ac:dyDescent="0.25">
      <c r="K1434"/>
    </row>
    <row r="1435" spans="11:11" x14ac:dyDescent="0.25">
      <c r="K1435"/>
    </row>
    <row r="1436" spans="11:11" x14ac:dyDescent="0.25">
      <c r="K1436"/>
    </row>
    <row r="1437" spans="11:11" x14ac:dyDescent="0.25">
      <c r="K1437"/>
    </row>
    <row r="1438" spans="11:11" x14ac:dyDescent="0.25">
      <c r="K1438"/>
    </row>
    <row r="1439" spans="11:11" x14ac:dyDescent="0.25">
      <c r="K1439"/>
    </row>
    <row r="1440" spans="11:11" x14ac:dyDescent="0.25">
      <c r="K1440"/>
    </row>
    <row r="1441" spans="11:11" x14ac:dyDescent="0.25">
      <c r="K1441"/>
    </row>
    <row r="1442" spans="11:11" x14ac:dyDescent="0.25">
      <c r="K1442"/>
    </row>
    <row r="1443" spans="11:11" x14ac:dyDescent="0.25">
      <c r="K1443"/>
    </row>
    <row r="1444" spans="11:11" x14ac:dyDescent="0.25">
      <c r="K1444"/>
    </row>
    <row r="1445" spans="11:11" x14ac:dyDescent="0.25">
      <c r="K1445"/>
    </row>
    <row r="1446" spans="11:11" x14ac:dyDescent="0.25">
      <c r="K1446"/>
    </row>
    <row r="1447" spans="11:11" x14ac:dyDescent="0.25">
      <c r="K1447"/>
    </row>
    <row r="1448" spans="11:11" x14ac:dyDescent="0.25">
      <c r="K1448"/>
    </row>
    <row r="1449" spans="11:11" x14ac:dyDescent="0.25">
      <c r="K1449"/>
    </row>
    <row r="1450" spans="11:11" x14ac:dyDescent="0.25">
      <c r="K1450"/>
    </row>
    <row r="1451" spans="11:11" x14ac:dyDescent="0.25">
      <c r="K1451"/>
    </row>
    <row r="1452" spans="11:11" x14ac:dyDescent="0.25">
      <c r="K1452"/>
    </row>
    <row r="1453" spans="11:11" x14ac:dyDescent="0.25">
      <c r="K1453"/>
    </row>
    <row r="1454" spans="11:11" x14ac:dyDescent="0.25">
      <c r="K1454"/>
    </row>
    <row r="1455" spans="11:11" x14ac:dyDescent="0.25">
      <c r="K1455"/>
    </row>
    <row r="1456" spans="11:11" x14ac:dyDescent="0.25">
      <c r="K1456"/>
    </row>
    <row r="1457" spans="11:11" x14ac:dyDescent="0.25">
      <c r="K1457"/>
    </row>
    <row r="1458" spans="11:11" x14ac:dyDescent="0.25">
      <c r="K1458"/>
    </row>
    <row r="1459" spans="11:11" x14ac:dyDescent="0.25">
      <c r="K1459"/>
    </row>
    <row r="1460" spans="11:11" x14ac:dyDescent="0.25">
      <c r="K1460"/>
    </row>
    <row r="1461" spans="11:11" x14ac:dyDescent="0.25">
      <c r="K1461"/>
    </row>
    <row r="1462" spans="11:11" x14ac:dyDescent="0.25">
      <c r="K1462"/>
    </row>
    <row r="1463" spans="11:11" x14ac:dyDescent="0.25">
      <c r="K1463"/>
    </row>
    <row r="1464" spans="11:11" x14ac:dyDescent="0.25">
      <c r="K1464"/>
    </row>
    <row r="1465" spans="11:11" x14ac:dyDescent="0.25">
      <c r="K1465"/>
    </row>
    <row r="1466" spans="11:11" x14ac:dyDescent="0.25">
      <c r="K1466"/>
    </row>
    <row r="1467" spans="11:11" x14ac:dyDescent="0.25">
      <c r="K1467"/>
    </row>
    <row r="1468" spans="11:11" x14ac:dyDescent="0.25">
      <c r="K1468"/>
    </row>
    <row r="1469" spans="11:11" x14ac:dyDescent="0.25">
      <c r="K1469"/>
    </row>
    <row r="1470" spans="11:11" x14ac:dyDescent="0.25">
      <c r="K1470"/>
    </row>
    <row r="1471" spans="11:11" x14ac:dyDescent="0.25">
      <c r="K1471"/>
    </row>
    <row r="1472" spans="11:11" x14ac:dyDescent="0.25">
      <c r="K1472"/>
    </row>
    <row r="1473" spans="11:11" x14ac:dyDescent="0.25">
      <c r="K1473"/>
    </row>
    <row r="1474" spans="11:11" x14ac:dyDescent="0.25">
      <c r="K1474"/>
    </row>
    <row r="1475" spans="11:11" x14ac:dyDescent="0.25">
      <c r="K1475"/>
    </row>
    <row r="1476" spans="11:11" x14ac:dyDescent="0.25">
      <c r="K1476"/>
    </row>
    <row r="1477" spans="11:11" x14ac:dyDescent="0.25">
      <c r="K1477"/>
    </row>
    <row r="1478" spans="11:11" x14ac:dyDescent="0.25">
      <c r="K1478"/>
    </row>
    <row r="1479" spans="11:11" x14ac:dyDescent="0.25">
      <c r="K1479"/>
    </row>
    <row r="1480" spans="11:11" x14ac:dyDescent="0.25">
      <c r="K1480"/>
    </row>
    <row r="1481" spans="11:11" x14ac:dyDescent="0.25">
      <c r="K1481"/>
    </row>
    <row r="1482" spans="11:11" x14ac:dyDescent="0.25">
      <c r="K1482"/>
    </row>
    <row r="1483" spans="11:11" x14ac:dyDescent="0.25">
      <c r="K1483"/>
    </row>
    <row r="1484" spans="11:11" x14ac:dyDescent="0.25">
      <c r="K1484"/>
    </row>
    <row r="1485" spans="11:11" x14ac:dyDescent="0.25">
      <c r="K1485"/>
    </row>
    <row r="1486" spans="11:11" x14ac:dyDescent="0.25">
      <c r="K1486"/>
    </row>
    <row r="1487" spans="11:11" x14ac:dyDescent="0.25">
      <c r="K1487"/>
    </row>
    <row r="1488" spans="11:11" x14ac:dyDescent="0.25">
      <c r="K1488"/>
    </row>
    <row r="1489" spans="11:11" x14ac:dyDescent="0.25">
      <c r="K1489"/>
    </row>
    <row r="1490" spans="11:11" x14ac:dyDescent="0.25">
      <c r="K1490"/>
    </row>
    <row r="1491" spans="11:11" x14ac:dyDescent="0.25">
      <c r="K1491"/>
    </row>
    <row r="1492" spans="11:11" x14ac:dyDescent="0.25">
      <c r="K1492"/>
    </row>
    <row r="1493" spans="11:11" x14ac:dyDescent="0.25">
      <c r="K1493"/>
    </row>
    <row r="1494" spans="11:11" x14ac:dyDescent="0.25">
      <c r="K1494"/>
    </row>
    <row r="1495" spans="11:11" x14ac:dyDescent="0.25">
      <c r="K1495"/>
    </row>
    <row r="1496" spans="11:11" x14ac:dyDescent="0.25">
      <c r="K1496"/>
    </row>
    <row r="1497" spans="11:11" x14ac:dyDescent="0.25">
      <c r="K1497"/>
    </row>
    <row r="1498" spans="11:11" x14ac:dyDescent="0.25">
      <c r="K1498"/>
    </row>
    <row r="1499" spans="11:11" x14ac:dyDescent="0.25">
      <c r="K1499"/>
    </row>
    <row r="1500" spans="11:11" x14ac:dyDescent="0.25">
      <c r="K1500"/>
    </row>
    <row r="1501" spans="11:11" x14ac:dyDescent="0.25">
      <c r="K1501"/>
    </row>
    <row r="1502" spans="11:11" x14ac:dyDescent="0.25">
      <c r="K1502"/>
    </row>
    <row r="1503" spans="11:11" x14ac:dyDescent="0.25">
      <c r="K1503"/>
    </row>
    <row r="1504" spans="11:11" x14ac:dyDescent="0.25">
      <c r="K1504"/>
    </row>
    <row r="1505" spans="11:11" x14ac:dyDescent="0.25">
      <c r="K1505"/>
    </row>
    <row r="1506" spans="11:11" x14ac:dyDescent="0.25">
      <c r="K1506"/>
    </row>
    <row r="1507" spans="11:11" x14ac:dyDescent="0.25">
      <c r="K1507"/>
    </row>
    <row r="1508" spans="11:11" x14ac:dyDescent="0.25">
      <c r="K1508"/>
    </row>
    <row r="1509" spans="11:11" x14ac:dyDescent="0.25">
      <c r="K1509"/>
    </row>
    <row r="1510" spans="11:11" x14ac:dyDescent="0.25">
      <c r="K1510"/>
    </row>
    <row r="1511" spans="11:11" x14ac:dyDescent="0.25">
      <c r="K1511"/>
    </row>
    <row r="1512" spans="11:11" x14ac:dyDescent="0.25">
      <c r="K1512"/>
    </row>
    <row r="1513" spans="11:11" x14ac:dyDescent="0.25">
      <c r="K1513"/>
    </row>
    <row r="1514" spans="11:11" x14ac:dyDescent="0.25">
      <c r="K1514"/>
    </row>
    <row r="1515" spans="11:11" x14ac:dyDescent="0.25">
      <c r="K1515"/>
    </row>
    <row r="1516" spans="11:11" x14ac:dyDescent="0.25">
      <c r="K1516"/>
    </row>
    <row r="1517" spans="11:11" x14ac:dyDescent="0.25">
      <c r="K1517"/>
    </row>
    <row r="1518" spans="11:11" x14ac:dyDescent="0.25">
      <c r="K1518"/>
    </row>
    <row r="1519" spans="11:11" x14ac:dyDescent="0.25">
      <c r="K1519"/>
    </row>
    <row r="1520" spans="11:11" x14ac:dyDescent="0.25">
      <c r="K1520"/>
    </row>
    <row r="1521" spans="11:11" x14ac:dyDescent="0.25">
      <c r="K1521"/>
    </row>
    <row r="1522" spans="11:11" x14ac:dyDescent="0.25">
      <c r="K1522"/>
    </row>
    <row r="1523" spans="11:11" x14ac:dyDescent="0.25">
      <c r="K1523"/>
    </row>
    <row r="1524" spans="11:11" x14ac:dyDescent="0.25">
      <c r="K1524"/>
    </row>
    <row r="1525" spans="11:11" x14ac:dyDescent="0.25">
      <c r="K1525"/>
    </row>
    <row r="1526" spans="11:11" x14ac:dyDescent="0.25">
      <c r="K1526"/>
    </row>
    <row r="1527" spans="11:11" x14ac:dyDescent="0.25">
      <c r="K1527"/>
    </row>
    <row r="1528" spans="11:11" x14ac:dyDescent="0.25">
      <c r="K1528"/>
    </row>
    <row r="1529" spans="11:11" x14ac:dyDescent="0.25">
      <c r="K1529"/>
    </row>
    <row r="1530" spans="11:11" x14ac:dyDescent="0.25">
      <c r="K1530"/>
    </row>
    <row r="1531" spans="11:11" x14ac:dyDescent="0.25">
      <c r="K1531"/>
    </row>
    <row r="1532" spans="11:11" x14ac:dyDescent="0.25">
      <c r="K1532"/>
    </row>
    <row r="1533" spans="11:11" x14ac:dyDescent="0.25">
      <c r="K1533"/>
    </row>
    <row r="1534" spans="11:11" x14ac:dyDescent="0.25">
      <c r="K1534"/>
    </row>
    <row r="1535" spans="11:11" x14ac:dyDescent="0.25">
      <c r="K1535"/>
    </row>
    <row r="1536" spans="11:11" x14ac:dyDescent="0.25">
      <c r="K1536"/>
    </row>
    <row r="1537" spans="11:11" x14ac:dyDescent="0.25">
      <c r="K1537"/>
    </row>
    <row r="1538" spans="11:11" x14ac:dyDescent="0.25">
      <c r="K1538"/>
    </row>
    <row r="1539" spans="11:11" x14ac:dyDescent="0.25">
      <c r="K1539"/>
    </row>
    <row r="1540" spans="11:11" x14ac:dyDescent="0.25">
      <c r="K1540"/>
    </row>
    <row r="1541" spans="11:11" x14ac:dyDescent="0.25">
      <c r="K1541"/>
    </row>
    <row r="1542" spans="11:11" x14ac:dyDescent="0.25">
      <c r="K1542"/>
    </row>
    <row r="1543" spans="11:11" x14ac:dyDescent="0.25">
      <c r="K1543"/>
    </row>
    <row r="1544" spans="11:11" x14ac:dyDescent="0.25">
      <c r="K1544"/>
    </row>
    <row r="1545" spans="11:11" x14ac:dyDescent="0.25">
      <c r="K1545"/>
    </row>
    <row r="1546" spans="11:11" x14ac:dyDescent="0.25">
      <c r="K1546"/>
    </row>
    <row r="1547" spans="11:11" x14ac:dyDescent="0.25">
      <c r="K1547"/>
    </row>
    <row r="1548" spans="11:11" x14ac:dyDescent="0.25">
      <c r="K1548"/>
    </row>
    <row r="1549" spans="11:11" x14ac:dyDescent="0.25">
      <c r="K1549"/>
    </row>
    <row r="1550" spans="11:11" x14ac:dyDescent="0.25">
      <c r="K1550"/>
    </row>
    <row r="1551" spans="11:11" x14ac:dyDescent="0.25">
      <c r="K1551"/>
    </row>
    <row r="1552" spans="11:11" x14ac:dyDescent="0.25">
      <c r="K1552"/>
    </row>
    <row r="1553" spans="11:11" x14ac:dyDescent="0.25">
      <c r="K1553"/>
    </row>
    <row r="1554" spans="11:11" x14ac:dyDescent="0.25">
      <c r="K1554"/>
    </row>
    <row r="1555" spans="11:11" x14ac:dyDescent="0.25">
      <c r="K1555"/>
    </row>
    <row r="1556" spans="11:11" x14ac:dyDescent="0.25">
      <c r="K1556"/>
    </row>
    <row r="1557" spans="11:11" x14ac:dyDescent="0.25">
      <c r="K1557"/>
    </row>
    <row r="1558" spans="11:11" x14ac:dyDescent="0.25">
      <c r="K1558"/>
    </row>
    <row r="1559" spans="11:11" x14ac:dyDescent="0.25">
      <c r="K1559"/>
    </row>
    <row r="1560" spans="11:11" x14ac:dyDescent="0.25">
      <c r="K1560"/>
    </row>
    <row r="1561" spans="11:11" x14ac:dyDescent="0.25">
      <c r="K1561"/>
    </row>
    <row r="1562" spans="11:11" x14ac:dyDescent="0.25">
      <c r="K1562"/>
    </row>
    <row r="1563" spans="11:11" x14ac:dyDescent="0.25">
      <c r="K1563"/>
    </row>
    <row r="1564" spans="11:11" x14ac:dyDescent="0.25">
      <c r="K1564"/>
    </row>
    <row r="1565" spans="11:11" x14ac:dyDescent="0.25">
      <c r="K1565"/>
    </row>
    <row r="1566" spans="11:11" x14ac:dyDescent="0.25">
      <c r="K1566"/>
    </row>
    <row r="1567" spans="11:11" x14ac:dyDescent="0.25">
      <c r="K1567"/>
    </row>
    <row r="1568" spans="11:11" x14ac:dyDescent="0.25">
      <c r="K1568"/>
    </row>
    <row r="1569" spans="11:11" x14ac:dyDescent="0.25">
      <c r="K1569"/>
    </row>
    <row r="1570" spans="11:11" x14ac:dyDescent="0.25">
      <c r="K1570"/>
    </row>
    <row r="1571" spans="11:11" x14ac:dyDescent="0.25">
      <c r="K1571"/>
    </row>
    <row r="1572" spans="11:11" x14ac:dyDescent="0.25">
      <c r="K1572"/>
    </row>
    <row r="1573" spans="11:11" x14ac:dyDescent="0.25">
      <c r="K1573"/>
    </row>
    <row r="1574" spans="11:11" x14ac:dyDescent="0.25">
      <c r="K1574"/>
    </row>
    <row r="1575" spans="11:11" x14ac:dyDescent="0.25">
      <c r="K1575"/>
    </row>
    <row r="1576" spans="11:11" x14ac:dyDescent="0.25">
      <c r="K1576"/>
    </row>
    <row r="1577" spans="11:11" x14ac:dyDescent="0.25">
      <c r="K1577"/>
    </row>
    <row r="1578" spans="11:11" x14ac:dyDescent="0.25">
      <c r="K1578"/>
    </row>
    <row r="1579" spans="11:11" x14ac:dyDescent="0.25">
      <c r="K1579"/>
    </row>
    <row r="1580" spans="11:11" x14ac:dyDescent="0.25">
      <c r="K1580"/>
    </row>
    <row r="1581" spans="11:11" x14ac:dyDescent="0.25">
      <c r="K1581"/>
    </row>
    <row r="1582" spans="11:11" x14ac:dyDescent="0.25">
      <c r="K1582"/>
    </row>
    <row r="1583" spans="11:11" x14ac:dyDescent="0.25">
      <c r="K1583"/>
    </row>
    <row r="1584" spans="11:11" x14ac:dyDescent="0.25">
      <c r="K1584"/>
    </row>
    <row r="1585" spans="11:11" x14ac:dyDescent="0.25">
      <c r="K1585"/>
    </row>
    <row r="1586" spans="11:11" x14ac:dyDescent="0.25">
      <c r="K1586"/>
    </row>
    <row r="1587" spans="11:11" x14ac:dyDescent="0.25">
      <c r="K1587"/>
    </row>
    <row r="1588" spans="11:11" x14ac:dyDescent="0.25">
      <c r="K1588"/>
    </row>
    <row r="1589" spans="11:11" x14ac:dyDescent="0.25">
      <c r="K1589"/>
    </row>
    <row r="1590" spans="11:11" x14ac:dyDescent="0.25">
      <c r="K1590"/>
    </row>
    <row r="1591" spans="11:11" x14ac:dyDescent="0.25">
      <c r="K1591"/>
    </row>
    <row r="1592" spans="11:11" x14ac:dyDescent="0.25">
      <c r="K1592"/>
    </row>
    <row r="1593" spans="11:11" x14ac:dyDescent="0.25">
      <c r="K1593"/>
    </row>
    <row r="1594" spans="11:11" x14ac:dyDescent="0.25">
      <c r="K1594"/>
    </row>
    <row r="1595" spans="11:11" x14ac:dyDescent="0.25">
      <c r="K1595"/>
    </row>
    <row r="1596" spans="11:11" x14ac:dyDescent="0.25">
      <c r="K1596"/>
    </row>
    <row r="1597" spans="11:11" x14ac:dyDescent="0.25">
      <c r="K1597"/>
    </row>
    <row r="1598" spans="11:11" x14ac:dyDescent="0.25">
      <c r="K1598"/>
    </row>
    <row r="1599" spans="11:11" x14ac:dyDescent="0.25">
      <c r="K1599"/>
    </row>
    <row r="1600" spans="11:11" x14ac:dyDescent="0.25">
      <c r="K1600"/>
    </row>
    <row r="1601" spans="11:11" x14ac:dyDescent="0.25">
      <c r="K1601"/>
    </row>
    <row r="1602" spans="11:11" x14ac:dyDescent="0.25">
      <c r="K1602"/>
    </row>
    <row r="1603" spans="11:11" x14ac:dyDescent="0.25">
      <c r="K1603"/>
    </row>
    <row r="1604" spans="11:11" x14ac:dyDescent="0.25">
      <c r="K1604"/>
    </row>
    <row r="1605" spans="11:11" x14ac:dyDescent="0.25">
      <c r="K1605"/>
    </row>
    <row r="1606" spans="11:11" x14ac:dyDescent="0.25">
      <c r="K1606"/>
    </row>
    <row r="1607" spans="11:11" x14ac:dyDescent="0.25">
      <c r="K1607"/>
    </row>
    <row r="1608" spans="11:11" x14ac:dyDescent="0.25">
      <c r="K1608"/>
    </row>
    <row r="1609" spans="11:11" x14ac:dyDescent="0.25">
      <c r="K1609"/>
    </row>
    <row r="1610" spans="11:11" x14ac:dyDescent="0.25">
      <c r="K1610"/>
    </row>
    <row r="1611" spans="11:11" x14ac:dyDescent="0.25">
      <c r="K1611"/>
    </row>
    <row r="1612" spans="11:11" x14ac:dyDescent="0.25">
      <c r="K1612"/>
    </row>
    <row r="1613" spans="11:11" x14ac:dyDescent="0.25">
      <c r="K1613"/>
    </row>
    <row r="1614" spans="11:11" x14ac:dyDescent="0.25">
      <c r="K1614"/>
    </row>
    <row r="1615" spans="11:11" x14ac:dyDescent="0.25">
      <c r="K1615"/>
    </row>
    <row r="1616" spans="11:11" x14ac:dyDescent="0.25">
      <c r="K1616"/>
    </row>
    <row r="1617" spans="11:11" x14ac:dyDescent="0.25">
      <c r="K1617"/>
    </row>
    <row r="1618" spans="11:11" x14ac:dyDescent="0.25">
      <c r="K1618"/>
    </row>
    <row r="1619" spans="11:11" x14ac:dyDescent="0.25">
      <c r="K1619"/>
    </row>
    <row r="1620" spans="11:11" x14ac:dyDescent="0.25">
      <c r="K1620"/>
    </row>
    <row r="1621" spans="11:11" x14ac:dyDescent="0.25">
      <c r="K1621"/>
    </row>
    <row r="1622" spans="11:11" x14ac:dyDescent="0.25">
      <c r="K1622"/>
    </row>
    <row r="1623" spans="11:11" x14ac:dyDescent="0.25">
      <c r="K1623"/>
    </row>
    <row r="1624" spans="11:11" x14ac:dyDescent="0.25">
      <c r="K1624"/>
    </row>
    <row r="1625" spans="11:11" x14ac:dyDescent="0.25">
      <c r="K1625"/>
    </row>
    <row r="1626" spans="11:11" x14ac:dyDescent="0.25">
      <c r="K1626"/>
    </row>
    <row r="1627" spans="11:11" x14ac:dyDescent="0.25">
      <c r="K1627"/>
    </row>
    <row r="1628" spans="11:11" x14ac:dyDescent="0.25">
      <c r="K1628"/>
    </row>
    <row r="1629" spans="11:11" x14ac:dyDescent="0.25">
      <c r="K1629"/>
    </row>
    <row r="1630" spans="11:11" x14ac:dyDescent="0.25">
      <c r="K1630"/>
    </row>
    <row r="1631" spans="11:11" x14ac:dyDescent="0.25">
      <c r="K1631"/>
    </row>
    <row r="1632" spans="11:11" x14ac:dyDescent="0.25">
      <c r="K1632"/>
    </row>
    <row r="1633" spans="11:11" x14ac:dyDescent="0.25">
      <c r="K1633"/>
    </row>
    <row r="1634" spans="11:11" x14ac:dyDescent="0.25">
      <c r="K1634"/>
    </row>
    <row r="1635" spans="11:11" x14ac:dyDescent="0.25">
      <c r="K1635"/>
    </row>
    <row r="1636" spans="11:11" x14ac:dyDescent="0.25">
      <c r="K1636"/>
    </row>
    <row r="1637" spans="11:11" x14ac:dyDescent="0.25">
      <c r="K1637"/>
    </row>
    <row r="1638" spans="11:11" x14ac:dyDescent="0.25">
      <c r="K1638"/>
    </row>
    <row r="1639" spans="11:11" x14ac:dyDescent="0.25">
      <c r="K1639"/>
    </row>
    <row r="1640" spans="11:11" x14ac:dyDescent="0.25">
      <c r="K1640"/>
    </row>
    <row r="1641" spans="11:11" x14ac:dyDescent="0.25">
      <c r="K1641"/>
    </row>
    <row r="1642" spans="11:11" x14ac:dyDescent="0.25">
      <c r="K1642"/>
    </row>
    <row r="1643" spans="11:11" x14ac:dyDescent="0.25">
      <c r="K1643"/>
    </row>
    <row r="1644" spans="11:11" x14ac:dyDescent="0.25">
      <c r="K1644"/>
    </row>
    <row r="1645" spans="11:11" x14ac:dyDescent="0.25">
      <c r="K1645"/>
    </row>
    <row r="1646" spans="11:11" x14ac:dyDescent="0.25">
      <c r="K1646"/>
    </row>
    <row r="1647" spans="11:11" x14ac:dyDescent="0.25">
      <c r="K1647"/>
    </row>
    <row r="1648" spans="11:11" x14ac:dyDescent="0.25">
      <c r="K1648"/>
    </row>
    <row r="1649" spans="11:11" x14ac:dyDescent="0.25">
      <c r="K1649"/>
    </row>
    <row r="1650" spans="11:11" x14ac:dyDescent="0.25">
      <c r="K1650"/>
    </row>
    <row r="1651" spans="11:11" x14ac:dyDescent="0.25">
      <c r="K1651"/>
    </row>
    <row r="1652" spans="11:11" x14ac:dyDescent="0.25">
      <c r="K1652"/>
    </row>
    <row r="1653" spans="11:11" x14ac:dyDescent="0.25">
      <c r="K1653"/>
    </row>
    <row r="1654" spans="11:11" x14ac:dyDescent="0.25">
      <c r="K1654"/>
    </row>
    <row r="1655" spans="11:11" x14ac:dyDescent="0.25">
      <c r="K1655"/>
    </row>
    <row r="1656" spans="11:11" x14ac:dyDescent="0.25">
      <c r="K1656"/>
    </row>
    <row r="1657" spans="11:11" x14ac:dyDescent="0.25">
      <c r="K1657"/>
    </row>
    <row r="1658" spans="11:11" x14ac:dyDescent="0.25">
      <c r="K1658"/>
    </row>
    <row r="1659" spans="11:11" x14ac:dyDescent="0.25">
      <c r="K1659"/>
    </row>
    <row r="1660" spans="11:11" x14ac:dyDescent="0.25">
      <c r="K1660"/>
    </row>
    <row r="1661" spans="11:11" x14ac:dyDescent="0.25">
      <c r="K1661"/>
    </row>
    <row r="1662" spans="11:11" x14ac:dyDescent="0.25">
      <c r="K1662"/>
    </row>
    <row r="1663" spans="11:11" x14ac:dyDescent="0.25">
      <c r="K1663"/>
    </row>
    <row r="1664" spans="11:11" x14ac:dyDescent="0.25">
      <c r="K1664"/>
    </row>
    <row r="1665" spans="11:11" x14ac:dyDescent="0.25">
      <c r="K1665"/>
    </row>
    <row r="1666" spans="11:11" x14ac:dyDescent="0.25">
      <c r="K1666"/>
    </row>
    <row r="1667" spans="11:11" x14ac:dyDescent="0.25">
      <c r="K1667"/>
    </row>
    <row r="1668" spans="11:11" x14ac:dyDescent="0.25">
      <c r="K1668"/>
    </row>
    <row r="1669" spans="11:11" x14ac:dyDescent="0.25">
      <c r="K1669"/>
    </row>
    <row r="1670" spans="11:11" x14ac:dyDescent="0.25">
      <c r="K1670"/>
    </row>
    <row r="1671" spans="11:11" x14ac:dyDescent="0.25">
      <c r="K1671"/>
    </row>
    <row r="1672" spans="11:11" x14ac:dyDescent="0.25">
      <c r="K1672"/>
    </row>
    <row r="1673" spans="11:11" x14ac:dyDescent="0.25">
      <c r="K1673"/>
    </row>
    <row r="1674" spans="11:11" x14ac:dyDescent="0.25">
      <c r="K1674"/>
    </row>
    <row r="1675" spans="11:11" x14ac:dyDescent="0.25">
      <c r="K1675"/>
    </row>
    <row r="1676" spans="11:11" x14ac:dyDescent="0.25">
      <c r="K1676"/>
    </row>
    <row r="1677" spans="11:11" x14ac:dyDescent="0.25">
      <c r="K1677"/>
    </row>
    <row r="1678" spans="11:11" x14ac:dyDescent="0.25">
      <c r="K1678"/>
    </row>
    <row r="1679" spans="11:11" x14ac:dyDescent="0.25">
      <c r="K1679"/>
    </row>
    <row r="1680" spans="11:11" x14ac:dyDescent="0.25">
      <c r="K1680"/>
    </row>
    <row r="1681" spans="11:11" x14ac:dyDescent="0.25">
      <c r="K1681"/>
    </row>
    <row r="1682" spans="11:11" x14ac:dyDescent="0.25">
      <c r="K1682"/>
    </row>
    <row r="1683" spans="11:11" x14ac:dyDescent="0.25">
      <c r="K1683"/>
    </row>
    <row r="1684" spans="11:11" x14ac:dyDescent="0.25">
      <c r="K1684"/>
    </row>
    <row r="1685" spans="11:11" x14ac:dyDescent="0.25">
      <c r="K1685"/>
    </row>
    <row r="1686" spans="11:11" x14ac:dyDescent="0.25">
      <c r="K1686"/>
    </row>
    <row r="1687" spans="11:11" x14ac:dyDescent="0.25">
      <c r="K1687"/>
    </row>
    <row r="1688" spans="11:11" x14ac:dyDescent="0.25">
      <c r="K1688"/>
    </row>
    <row r="1689" spans="11:11" x14ac:dyDescent="0.25">
      <c r="K1689"/>
    </row>
    <row r="1690" spans="11:11" x14ac:dyDescent="0.25">
      <c r="K1690"/>
    </row>
    <row r="1691" spans="11:11" x14ac:dyDescent="0.25">
      <c r="K1691"/>
    </row>
    <row r="1692" spans="11:11" x14ac:dyDescent="0.25">
      <c r="K1692"/>
    </row>
    <row r="1693" spans="11:11" x14ac:dyDescent="0.25">
      <c r="K1693"/>
    </row>
    <row r="1694" spans="11:11" x14ac:dyDescent="0.25">
      <c r="K1694"/>
    </row>
    <row r="1695" spans="11:11" x14ac:dyDescent="0.25">
      <c r="K1695"/>
    </row>
    <row r="1696" spans="11:11" x14ac:dyDescent="0.25">
      <c r="K1696"/>
    </row>
    <row r="1697" spans="11:11" x14ac:dyDescent="0.25">
      <c r="K1697"/>
    </row>
    <row r="1698" spans="11:11" x14ac:dyDescent="0.25">
      <c r="K1698"/>
    </row>
    <row r="1699" spans="11:11" x14ac:dyDescent="0.25">
      <c r="K1699"/>
    </row>
    <row r="1700" spans="11:11" x14ac:dyDescent="0.25">
      <c r="K1700"/>
    </row>
    <row r="1701" spans="11:11" x14ac:dyDescent="0.25">
      <c r="K1701"/>
    </row>
    <row r="1702" spans="11:11" x14ac:dyDescent="0.25">
      <c r="K1702"/>
    </row>
    <row r="1703" spans="11:11" x14ac:dyDescent="0.25">
      <c r="K1703"/>
    </row>
    <row r="1704" spans="11:11" x14ac:dyDescent="0.25">
      <c r="K1704"/>
    </row>
    <row r="1705" spans="11:11" x14ac:dyDescent="0.25">
      <c r="K1705"/>
    </row>
    <row r="1706" spans="11:11" x14ac:dyDescent="0.25">
      <c r="K1706"/>
    </row>
    <row r="1707" spans="11:11" x14ac:dyDescent="0.25">
      <c r="K1707"/>
    </row>
    <row r="1708" spans="11:11" x14ac:dyDescent="0.25">
      <c r="K1708"/>
    </row>
    <row r="1709" spans="11:11" x14ac:dyDescent="0.25">
      <c r="K1709"/>
    </row>
    <row r="1710" spans="11:11" x14ac:dyDescent="0.25">
      <c r="K1710"/>
    </row>
    <row r="1711" spans="11:11" x14ac:dyDescent="0.25">
      <c r="K1711"/>
    </row>
    <row r="1712" spans="11:11" x14ac:dyDescent="0.25">
      <c r="K1712"/>
    </row>
    <row r="1713" spans="11:11" x14ac:dyDescent="0.25">
      <c r="K1713"/>
    </row>
    <row r="1714" spans="11:11" x14ac:dyDescent="0.25">
      <c r="K1714"/>
    </row>
    <row r="1715" spans="11:11" x14ac:dyDescent="0.25">
      <c r="K1715"/>
    </row>
    <row r="1716" spans="11:11" x14ac:dyDescent="0.25">
      <c r="K1716"/>
    </row>
    <row r="1717" spans="11:11" x14ac:dyDescent="0.25">
      <c r="K1717"/>
    </row>
    <row r="1718" spans="11:11" x14ac:dyDescent="0.25">
      <c r="K1718"/>
    </row>
    <row r="1719" spans="11:11" x14ac:dyDescent="0.25">
      <c r="K1719"/>
    </row>
    <row r="1720" spans="11:11" x14ac:dyDescent="0.25">
      <c r="K1720"/>
    </row>
    <row r="1721" spans="11:11" x14ac:dyDescent="0.25">
      <c r="K1721"/>
    </row>
    <row r="1722" spans="11:11" x14ac:dyDescent="0.25">
      <c r="K1722"/>
    </row>
    <row r="1723" spans="11:11" x14ac:dyDescent="0.25">
      <c r="K1723"/>
    </row>
    <row r="1724" spans="11:11" x14ac:dyDescent="0.25">
      <c r="K1724"/>
    </row>
    <row r="1725" spans="11:11" x14ac:dyDescent="0.25">
      <c r="K1725"/>
    </row>
    <row r="1726" spans="11:11" x14ac:dyDescent="0.25">
      <c r="K1726"/>
    </row>
    <row r="1727" spans="11:11" x14ac:dyDescent="0.25">
      <c r="K1727"/>
    </row>
    <row r="1728" spans="11:11" x14ac:dyDescent="0.25">
      <c r="K1728"/>
    </row>
    <row r="1729" spans="11:11" x14ac:dyDescent="0.25">
      <c r="K1729"/>
    </row>
    <row r="1730" spans="11:11" x14ac:dyDescent="0.25">
      <c r="K1730"/>
    </row>
    <row r="1731" spans="11:11" x14ac:dyDescent="0.25">
      <c r="K1731"/>
    </row>
    <row r="1732" spans="11:11" x14ac:dyDescent="0.25">
      <c r="K1732"/>
    </row>
    <row r="1733" spans="11:11" x14ac:dyDescent="0.25">
      <c r="K1733"/>
    </row>
    <row r="1734" spans="11:11" x14ac:dyDescent="0.25">
      <c r="K1734"/>
    </row>
    <row r="1735" spans="11:11" x14ac:dyDescent="0.25">
      <c r="K1735"/>
    </row>
    <row r="1736" spans="11:11" x14ac:dyDescent="0.25">
      <c r="K1736"/>
    </row>
    <row r="1737" spans="11:11" x14ac:dyDescent="0.25">
      <c r="K1737"/>
    </row>
    <row r="1738" spans="11:11" x14ac:dyDescent="0.25">
      <c r="K1738"/>
    </row>
    <row r="1739" spans="11:11" x14ac:dyDescent="0.25">
      <c r="K1739"/>
    </row>
    <row r="1740" spans="11:11" x14ac:dyDescent="0.25">
      <c r="K1740"/>
    </row>
    <row r="1741" spans="11:11" x14ac:dyDescent="0.25">
      <c r="K1741"/>
    </row>
    <row r="1742" spans="11:11" x14ac:dyDescent="0.25">
      <c r="K1742"/>
    </row>
    <row r="1743" spans="11:11" x14ac:dyDescent="0.25">
      <c r="K1743"/>
    </row>
    <row r="1744" spans="11:11" x14ac:dyDescent="0.25">
      <c r="K1744"/>
    </row>
    <row r="1745" spans="11:11" x14ac:dyDescent="0.25">
      <c r="K1745"/>
    </row>
    <row r="1746" spans="11:11" x14ac:dyDescent="0.25">
      <c r="K1746"/>
    </row>
    <row r="1747" spans="11:11" x14ac:dyDescent="0.25">
      <c r="K1747"/>
    </row>
    <row r="1748" spans="11:11" x14ac:dyDescent="0.25">
      <c r="K1748"/>
    </row>
    <row r="1749" spans="11:11" x14ac:dyDescent="0.25">
      <c r="K1749"/>
    </row>
    <row r="1750" spans="11:11" x14ac:dyDescent="0.25">
      <c r="K1750"/>
    </row>
    <row r="1751" spans="11:11" x14ac:dyDescent="0.25">
      <c r="K1751"/>
    </row>
    <row r="1752" spans="11:11" x14ac:dyDescent="0.25">
      <c r="K1752"/>
    </row>
    <row r="1753" spans="11:11" x14ac:dyDescent="0.25">
      <c r="K1753"/>
    </row>
    <row r="1754" spans="11:11" x14ac:dyDescent="0.25">
      <c r="K1754"/>
    </row>
    <row r="1755" spans="11:11" x14ac:dyDescent="0.25">
      <c r="K1755"/>
    </row>
    <row r="1756" spans="11:11" x14ac:dyDescent="0.25">
      <c r="K1756"/>
    </row>
    <row r="1757" spans="11:11" x14ac:dyDescent="0.25">
      <c r="K1757"/>
    </row>
    <row r="1758" spans="11:11" x14ac:dyDescent="0.25">
      <c r="K1758"/>
    </row>
    <row r="1759" spans="11:11" x14ac:dyDescent="0.25">
      <c r="K1759"/>
    </row>
    <row r="1760" spans="11:11" x14ac:dyDescent="0.25">
      <c r="K1760"/>
    </row>
    <row r="1761" spans="11:11" x14ac:dyDescent="0.25">
      <c r="K1761"/>
    </row>
    <row r="1762" spans="11:11" x14ac:dyDescent="0.25">
      <c r="K1762"/>
    </row>
    <row r="1763" spans="11:11" x14ac:dyDescent="0.25">
      <c r="K1763"/>
    </row>
    <row r="1764" spans="11:11" x14ac:dyDescent="0.25">
      <c r="K1764"/>
    </row>
    <row r="1765" spans="11:11" x14ac:dyDescent="0.25">
      <c r="K1765"/>
    </row>
    <row r="1766" spans="11:11" x14ac:dyDescent="0.25">
      <c r="K1766"/>
    </row>
    <row r="1767" spans="11:11" x14ac:dyDescent="0.25">
      <c r="K1767"/>
    </row>
    <row r="1768" spans="11:11" x14ac:dyDescent="0.25">
      <c r="K1768"/>
    </row>
    <row r="1769" spans="11:11" x14ac:dyDescent="0.25">
      <c r="K1769"/>
    </row>
    <row r="1770" spans="11:11" x14ac:dyDescent="0.25">
      <c r="K1770"/>
    </row>
    <row r="1771" spans="11:11" x14ac:dyDescent="0.25">
      <c r="K1771"/>
    </row>
    <row r="1772" spans="11:11" x14ac:dyDescent="0.25">
      <c r="K1772"/>
    </row>
    <row r="1773" spans="11:11" x14ac:dyDescent="0.25">
      <c r="K1773"/>
    </row>
    <row r="1774" spans="11:11" x14ac:dyDescent="0.25">
      <c r="K1774"/>
    </row>
    <row r="1775" spans="11:11" x14ac:dyDescent="0.25">
      <c r="K1775"/>
    </row>
    <row r="1776" spans="11:11" x14ac:dyDescent="0.25">
      <c r="K1776"/>
    </row>
    <row r="1777" spans="11:11" x14ac:dyDescent="0.25">
      <c r="K1777"/>
    </row>
    <row r="1778" spans="11:11" x14ac:dyDescent="0.25">
      <c r="K1778"/>
    </row>
    <row r="1779" spans="11:11" x14ac:dyDescent="0.25">
      <c r="K1779"/>
    </row>
    <row r="1780" spans="11:11" x14ac:dyDescent="0.25">
      <c r="K1780"/>
    </row>
    <row r="1781" spans="11:11" x14ac:dyDescent="0.25">
      <c r="K1781"/>
    </row>
    <row r="1782" spans="11:11" x14ac:dyDescent="0.25">
      <c r="K1782"/>
    </row>
    <row r="1783" spans="11:11" x14ac:dyDescent="0.25">
      <c r="K1783"/>
    </row>
    <row r="1784" spans="11:11" x14ac:dyDescent="0.25">
      <c r="K1784"/>
    </row>
    <row r="1785" spans="11:11" x14ac:dyDescent="0.25">
      <c r="K1785"/>
    </row>
    <row r="1786" spans="11:11" x14ac:dyDescent="0.25">
      <c r="K1786"/>
    </row>
    <row r="1787" spans="11:11" x14ac:dyDescent="0.25">
      <c r="K1787"/>
    </row>
    <row r="1788" spans="11:11" x14ac:dyDescent="0.25">
      <c r="K1788"/>
    </row>
    <row r="1789" spans="11:11" x14ac:dyDescent="0.25">
      <c r="K1789"/>
    </row>
    <row r="1790" spans="11:11" x14ac:dyDescent="0.25">
      <c r="K1790"/>
    </row>
    <row r="1791" spans="11:11" x14ac:dyDescent="0.25">
      <c r="K1791"/>
    </row>
    <row r="1792" spans="11:11" x14ac:dyDescent="0.25">
      <c r="K1792"/>
    </row>
    <row r="1793" spans="11:11" x14ac:dyDescent="0.25">
      <c r="K1793"/>
    </row>
    <row r="1794" spans="11:11" x14ac:dyDescent="0.25">
      <c r="K1794"/>
    </row>
    <row r="1795" spans="11:11" x14ac:dyDescent="0.25">
      <c r="K1795"/>
    </row>
    <row r="1796" spans="11:11" x14ac:dyDescent="0.25">
      <c r="K1796"/>
    </row>
    <row r="1797" spans="11:11" x14ac:dyDescent="0.25">
      <c r="K1797"/>
    </row>
    <row r="1798" spans="11:11" x14ac:dyDescent="0.25">
      <c r="K1798"/>
    </row>
    <row r="1799" spans="11:11" x14ac:dyDescent="0.25">
      <c r="K1799"/>
    </row>
    <row r="1800" spans="11:11" x14ac:dyDescent="0.25">
      <c r="K1800"/>
    </row>
    <row r="1801" spans="11:11" x14ac:dyDescent="0.25">
      <c r="K1801"/>
    </row>
    <row r="1802" spans="11:11" x14ac:dyDescent="0.25">
      <c r="K1802"/>
    </row>
    <row r="1803" spans="11:11" x14ac:dyDescent="0.25">
      <c r="K1803"/>
    </row>
    <row r="1804" spans="11:11" x14ac:dyDescent="0.25">
      <c r="K1804"/>
    </row>
    <row r="1805" spans="11:11" x14ac:dyDescent="0.25">
      <c r="K1805"/>
    </row>
    <row r="1806" spans="11:11" x14ac:dyDescent="0.25">
      <c r="K1806"/>
    </row>
    <row r="1807" spans="11:11" x14ac:dyDescent="0.25">
      <c r="K1807"/>
    </row>
    <row r="1808" spans="11:11" x14ac:dyDescent="0.25">
      <c r="K1808"/>
    </row>
    <row r="1809" spans="11:11" x14ac:dyDescent="0.25">
      <c r="K1809"/>
    </row>
    <row r="1810" spans="11:11" x14ac:dyDescent="0.25">
      <c r="K1810"/>
    </row>
    <row r="1811" spans="11:11" x14ac:dyDescent="0.25">
      <c r="K1811"/>
    </row>
    <row r="1812" spans="11:11" x14ac:dyDescent="0.25">
      <c r="K1812"/>
    </row>
    <row r="1813" spans="11:11" x14ac:dyDescent="0.25">
      <c r="K1813"/>
    </row>
    <row r="1814" spans="11:11" x14ac:dyDescent="0.25">
      <c r="K1814"/>
    </row>
    <row r="1815" spans="11:11" x14ac:dyDescent="0.25">
      <c r="K1815"/>
    </row>
    <row r="1816" spans="11:11" x14ac:dyDescent="0.25">
      <c r="K1816"/>
    </row>
    <row r="1817" spans="11:11" x14ac:dyDescent="0.25">
      <c r="K1817"/>
    </row>
    <row r="1818" spans="11:11" x14ac:dyDescent="0.25">
      <c r="K1818"/>
    </row>
    <row r="1819" spans="11:11" x14ac:dyDescent="0.25">
      <c r="K1819"/>
    </row>
    <row r="1820" spans="11:11" x14ac:dyDescent="0.25">
      <c r="K1820"/>
    </row>
    <row r="1821" spans="11:11" x14ac:dyDescent="0.25">
      <c r="K1821"/>
    </row>
    <row r="1822" spans="11:11" x14ac:dyDescent="0.25">
      <c r="K1822"/>
    </row>
    <row r="1823" spans="11:11" x14ac:dyDescent="0.25">
      <c r="K1823"/>
    </row>
    <row r="1824" spans="11:11" x14ac:dyDescent="0.25">
      <c r="K1824"/>
    </row>
    <row r="1825" spans="11:11" x14ac:dyDescent="0.25">
      <c r="K1825"/>
    </row>
    <row r="1826" spans="11:11" x14ac:dyDescent="0.25">
      <c r="K1826"/>
    </row>
    <row r="1827" spans="11:11" x14ac:dyDescent="0.25">
      <c r="K1827"/>
    </row>
    <row r="1828" spans="11:11" x14ac:dyDescent="0.25">
      <c r="K1828"/>
    </row>
    <row r="1829" spans="11:11" x14ac:dyDescent="0.25">
      <c r="K1829"/>
    </row>
    <row r="1830" spans="11:11" x14ac:dyDescent="0.25">
      <c r="K1830"/>
    </row>
    <row r="1831" spans="11:11" x14ac:dyDescent="0.25">
      <c r="K1831"/>
    </row>
    <row r="1832" spans="11:11" x14ac:dyDescent="0.25">
      <c r="K1832"/>
    </row>
    <row r="1833" spans="11:11" x14ac:dyDescent="0.25">
      <c r="K1833"/>
    </row>
    <row r="1834" spans="11:11" x14ac:dyDescent="0.25">
      <c r="K1834"/>
    </row>
    <row r="1835" spans="11:11" x14ac:dyDescent="0.25">
      <c r="K1835"/>
    </row>
    <row r="1836" spans="11:11" x14ac:dyDescent="0.25">
      <c r="K1836"/>
    </row>
    <row r="1837" spans="11:11" x14ac:dyDescent="0.25">
      <c r="K1837"/>
    </row>
    <row r="1838" spans="11:11" x14ac:dyDescent="0.25">
      <c r="K1838"/>
    </row>
    <row r="1839" spans="11:11" x14ac:dyDescent="0.25">
      <c r="K1839"/>
    </row>
    <row r="1840" spans="11:11" x14ac:dyDescent="0.25">
      <c r="K1840"/>
    </row>
    <row r="1841" spans="11:11" x14ac:dyDescent="0.25">
      <c r="K1841"/>
    </row>
    <row r="1842" spans="11:11" x14ac:dyDescent="0.25">
      <c r="K1842"/>
    </row>
    <row r="1843" spans="11:11" x14ac:dyDescent="0.25">
      <c r="K1843"/>
    </row>
    <row r="1844" spans="11:11" x14ac:dyDescent="0.25">
      <c r="K1844"/>
    </row>
    <row r="1845" spans="11:11" x14ac:dyDescent="0.25">
      <c r="K1845"/>
    </row>
    <row r="1846" spans="11:11" x14ac:dyDescent="0.25">
      <c r="K1846"/>
    </row>
    <row r="1847" spans="11:11" x14ac:dyDescent="0.25">
      <c r="K1847"/>
    </row>
    <row r="1848" spans="11:11" x14ac:dyDescent="0.25">
      <c r="K1848"/>
    </row>
    <row r="1849" spans="11:11" x14ac:dyDescent="0.25">
      <c r="K1849"/>
    </row>
    <row r="1850" spans="11:11" x14ac:dyDescent="0.25">
      <c r="K1850"/>
    </row>
    <row r="1851" spans="11:11" x14ac:dyDescent="0.25">
      <c r="K1851"/>
    </row>
    <row r="1852" spans="11:11" x14ac:dyDescent="0.25">
      <c r="K1852"/>
    </row>
    <row r="1853" spans="11:11" x14ac:dyDescent="0.25">
      <c r="K1853"/>
    </row>
    <row r="1854" spans="11:11" x14ac:dyDescent="0.25">
      <c r="K1854"/>
    </row>
    <row r="1855" spans="11:11" x14ac:dyDescent="0.25">
      <c r="K1855"/>
    </row>
    <row r="1856" spans="11:11" x14ac:dyDescent="0.25">
      <c r="K1856"/>
    </row>
    <row r="1857" spans="11:11" x14ac:dyDescent="0.25">
      <c r="K1857"/>
    </row>
    <row r="1858" spans="11:11" x14ac:dyDescent="0.25">
      <c r="K1858"/>
    </row>
    <row r="1859" spans="11:11" x14ac:dyDescent="0.25">
      <c r="K1859"/>
    </row>
    <row r="1860" spans="11:11" x14ac:dyDescent="0.25">
      <c r="K1860"/>
    </row>
    <row r="1861" spans="11:11" x14ac:dyDescent="0.25">
      <c r="K1861"/>
    </row>
    <row r="1862" spans="11:11" x14ac:dyDescent="0.25">
      <c r="K1862"/>
    </row>
    <row r="1863" spans="11:11" x14ac:dyDescent="0.25">
      <c r="K1863"/>
    </row>
    <row r="1864" spans="11:11" x14ac:dyDescent="0.25">
      <c r="K1864"/>
    </row>
    <row r="1865" spans="11:11" x14ac:dyDescent="0.25">
      <c r="K1865"/>
    </row>
    <row r="1866" spans="11:11" x14ac:dyDescent="0.25">
      <c r="K1866"/>
    </row>
    <row r="1867" spans="11:11" x14ac:dyDescent="0.25">
      <c r="K1867"/>
    </row>
    <row r="1868" spans="11:11" x14ac:dyDescent="0.25">
      <c r="K1868"/>
    </row>
    <row r="1869" spans="11:11" x14ac:dyDescent="0.25">
      <c r="K1869"/>
    </row>
    <row r="1870" spans="11:11" x14ac:dyDescent="0.25">
      <c r="K1870"/>
    </row>
    <row r="1871" spans="11:11" x14ac:dyDescent="0.25">
      <c r="K1871"/>
    </row>
    <row r="1872" spans="11:11" x14ac:dyDescent="0.25">
      <c r="K1872"/>
    </row>
    <row r="1873" spans="11:11" x14ac:dyDescent="0.25">
      <c r="K1873"/>
    </row>
    <row r="1874" spans="11:11" x14ac:dyDescent="0.25">
      <c r="K1874"/>
    </row>
    <row r="1875" spans="11:11" x14ac:dyDescent="0.25">
      <c r="K1875"/>
    </row>
    <row r="1876" spans="11:11" x14ac:dyDescent="0.25">
      <c r="K1876"/>
    </row>
    <row r="1877" spans="11:11" x14ac:dyDescent="0.25">
      <c r="K1877"/>
    </row>
    <row r="1878" spans="11:11" x14ac:dyDescent="0.25">
      <c r="K1878"/>
    </row>
    <row r="1879" spans="11:11" x14ac:dyDescent="0.25">
      <c r="K1879"/>
    </row>
    <row r="1880" spans="11:11" x14ac:dyDescent="0.25">
      <c r="K1880"/>
    </row>
    <row r="1881" spans="11:11" x14ac:dyDescent="0.25">
      <c r="K1881"/>
    </row>
    <row r="1882" spans="11:11" x14ac:dyDescent="0.25">
      <c r="K1882"/>
    </row>
    <row r="1883" spans="11:11" x14ac:dyDescent="0.25">
      <c r="K1883"/>
    </row>
    <row r="1884" spans="11:11" x14ac:dyDescent="0.25">
      <c r="K1884"/>
    </row>
    <row r="1885" spans="11:11" x14ac:dyDescent="0.25">
      <c r="K1885"/>
    </row>
    <row r="1886" spans="11:11" x14ac:dyDescent="0.25">
      <c r="K1886"/>
    </row>
    <row r="1887" spans="11:11" x14ac:dyDescent="0.25">
      <c r="K1887"/>
    </row>
    <row r="1888" spans="11:11" x14ac:dyDescent="0.25">
      <c r="K1888"/>
    </row>
    <row r="1889" spans="11:11" x14ac:dyDescent="0.25">
      <c r="K1889"/>
    </row>
    <row r="1890" spans="11:11" x14ac:dyDescent="0.25">
      <c r="K1890"/>
    </row>
    <row r="1891" spans="11:11" x14ac:dyDescent="0.25">
      <c r="K1891"/>
    </row>
    <row r="1892" spans="11:11" x14ac:dyDescent="0.25">
      <c r="K1892"/>
    </row>
    <row r="1893" spans="11:11" x14ac:dyDescent="0.25">
      <c r="K1893"/>
    </row>
    <row r="1894" spans="11:11" x14ac:dyDescent="0.25">
      <c r="K1894"/>
    </row>
    <row r="1895" spans="11:11" x14ac:dyDescent="0.25">
      <c r="K1895"/>
    </row>
    <row r="1896" spans="11:11" x14ac:dyDescent="0.25">
      <c r="K1896"/>
    </row>
    <row r="1897" spans="11:11" x14ac:dyDescent="0.25">
      <c r="K1897"/>
    </row>
    <row r="1898" spans="11:11" x14ac:dyDescent="0.25">
      <c r="K1898"/>
    </row>
    <row r="1899" spans="11:11" x14ac:dyDescent="0.25">
      <c r="K1899"/>
    </row>
    <row r="1900" spans="11:11" x14ac:dyDescent="0.25">
      <c r="K1900"/>
    </row>
    <row r="1901" spans="11:11" x14ac:dyDescent="0.25">
      <c r="K1901"/>
    </row>
    <row r="1902" spans="11:11" x14ac:dyDescent="0.25">
      <c r="K1902"/>
    </row>
    <row r="1903" spans="11:11" x14ac:dyDescent="0.25">
      <c r="K1903"/>
    </row>
    <row r="1904" spans="11:11" x14ac:dyDescent="0.25">
      <c r="K1904"/>
    </row>
    <row r="1905" spans="11:11" x14ac:dyDescent="0.25">
      <c r="K1905"/>
    </row>
    <row r="1906" spans="11:11" x14ac:dyDescent="0.25">
      <c r="K1906"/>
    </row>
    <row r="1907" spans="11:11" x14ac:dyDescent="0.25">
      <c r="K1907"/>
    </row>
    <row r="1908" spans="11:11" x14ac:dyDescent="0.25">
      <c r="K1908"/>
    </row>
    <row r="1909" spans="11:11" x14ac:dyDescent="0.25">
      <c r="K1909"/>
    </row>
    <row r="1910" spans="11:11" x14ac:dyDescent="0.25">
      <c r="K1910"/>
    </row>
    <row r="1911" spans="11:11" x14ac:dyDescent="0.25">
      <c r="K1911"/>
    </row>
    <row r="1912" spans="11:11" x14ac:dyDescent="0.25">
      <c r="K1912"/>
    </row>
    <row r="1913" spans="11:11" x14ac:dyDescent="0.25">
      <c r="K1913"/>
    </row>
    <row r="1914" spans="11:11" x14ac:dyDescent="0.25">
      <c r="K1914"/>
    </row>
    <row r="1915" spans="11:11" x14ac:dyDescent="0.25">
      <c r="K1915"/>
    </row>
    <row r="1916" spans="11:11" x14ac:dyDescent="0.25">
      <c r="K1916"/>
    </row>
    <row r="1917" spans="11:11" x14ac:dyDescent="0.25">
      <c r="K1917"/>
    </row>
  </sheetData>
  <sortState xmlns:xlrd2="http://schemas.microsoft.com/office/spreadsheetml/2017/richdata2" ref="U3:V7">
    <sortCondition descending="1" ref="V4"/>
  </sortState>
  <mergeCells count="14">
    <mergeCell ref="Q9:R9"/>
    <mergeCell ref="G2:J2"/>
    <mergeCell ref="U1:AM1"/>
    <mergeCell ref="AN1:AX1"/>
    <mergeCell ref="G45:H45"/>
    <mergeCell ref="Q16:R16"/>
    <mergeCell ref="U2:Y2"/>
    <mergeCell ref="N2:O2"/>
    <mergeCell ref="A2:B2"/>
    <mergeCell ref="D2:E2"/>
    <mergeCell ref="K2:L2"/>
    <mergeCell ref="Q2:R2"/>
    <mergeCell ref="A1:J1"/>
    <mergeCell ref="K1:T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W9995"/>
  <sheetViews>
    <sheetView topLeftCell="A2" workbookViewId="0">
      <selection activeCell="A2" sqref="A2:U9995"/>
    </sheetView>
  </sheetViews>
  <sheetFormatPr defaultRowHeight="15" x14ac:dyDescent="0.25"/>
  <cols>
    <col min="1" max="5" width="12.7109375" customWidth="1"/>
    <col min="6" max="6" width="10.85546875" customWidth="1"/>
    <col min="7" max="21" width="12.7109375" customWidth="1"/>
  </cols>
  <sheetData>
    <row r="1" spans="1:2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3" x14ac:dyDescent="0.25">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s="27">
        <v>41.913600000000002</v>
      </c>
    </row>
    <row r="3" spans="1:23" x14ac:dyDescent="0.25">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s="27">
        <v>219.58199999999999</v>
      </c>
    </row>
    <row r="4" spans="1:23" x14ac:dyDescent="0.25">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s="27">
        <v>6.8714000000000004</v>
      </c>
    </row>
    <row r="5" spans="1:23" x14ac:dyDescent="0.25">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s="27">
        <v>-383.03100000000001</v>
      </c>
      <c r="W5">
        <f>COUNTIF(Sales[Profit],"&lt;0")</f>
        <v>1871</v>
      </c>
    </row>
    <row r="6" spans="1:23" x14ac:dyDescent="0.25">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s="27">
        <v>2.5164</v>
      </c>
      <c r="W6">
        <f>COUNTIF(Sales[Profit],"&gt;0")</f>
        <v>8058</v>
      </c>
    </row>
    <row r="7" spans="1:23" x14ac:dyDescent="0.25">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s="27">
        <v>14.1694</v>
      </c>
      <c r="W7">
        <f>SUM(W5:W6)</f>
        <v>9929</v>
      </c>
    </row>
    <row r="8" spans="1:23" x14ac:dyDescent="0.25">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s="27">
        <v>1.9656</v>
      </c>
      <c r="W8">
        <f>COUNTIF(Sales[Profit], "=0")</f>
        <v>65</v>
      </c>
    </row>
    <row r="9" spans="1:23" x14ac:dyDescent="0.25">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s="27">
        <v>90.715199999999996</v>
      </c>
      <c r="W9">
        <f>COUNT(Sales[Profit])</f>
        <v>9994</v>
      </c>
    </row>
    <row r="10" spans="1:23" x14ac:dyDescent="0.25">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s="27">
        <v>5.7824999999999998</v>
      </c>
    </row>
    <row r="11" spans="1:23" x14ac:dyDescent="0.25">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s="27">
        <v>34.47</v>
      </c>
    </row>
    <row r="12" spans="1:23" x14ac:dyDescent="0.25">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s="27">
        <v>85.309200000000004</v>
      </c>
    </row>
    <row r="13" spans="1:23" x14ac:dyDescent="0.25">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s="27">
        <v>68.356800000000007</v>
      </c>
    </row>
    <row r="14" spans="1:23" x14ac:dyDescent="0.25">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s="27">
        <v>5.4432</v>
      </c>
    </row>
    <row r="15" spans="1:23" x14ac:dyDescent="0.25">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s="27">
        <v>132.59219999999999</v>
      </c>
    </row>
    <row r="16" spans="1:23" x14ac:dyDescent="0.25">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s="27">
        <v>-123.858</v>
      </c>
    </row>
    <row r="17" spans="1:21" x14ac:dyDescent="0.25">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s="27">
        <v>-3.8159999999999998</v>
      </c>
    </row>
    <row r="18" spans="1:21" x14ac:dyDescent="0.25">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s="27">
        <v>13.317600000000001</v>
      </c>
    </row>
    <row r="19" spans="1:21" x14ac:dyDescent="0.25">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s="27">
        <v>9.99</v>
      </c>
    </row>
    <row r="20" spans="1:21" x14ac:dyDescent="0.25">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s="27">
        <v>2.4824000000000002</v>
      </c>
    </row>
    <row r="21" spans="1:21" x14ac:dyDescent="0.25">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s="27">
        <v>16.010999999999999</v>
      </c>
    </row>
    <row r="22" spans="1:21" x14ac:dyDescent="0.25">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s="27">
        <v>7.3840000000000003</v>
      </c>
    </row>
    <row r="23" spans="1:21" x14ac:dyDescent="0.25">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s="27">
        <v>5.0595999999999997</v>
      </c>
    </row>
    <row r="24" spans="1:21" x14ac:dyDescent="0.25">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s="27">
        <v>15.6884</v>
      </c>
    </row>
    <row r="25" spans="1:21" x14ac:dyDescent="0.25">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s="27">
        <v>-1.0196000000000001</v>
      </c>
    </row>
    <row r="26" spans="1:21" x14ac:dyDescent="0.25">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s="27">
        <v>240.26490000000001</v>
      </c>
    </row>
    <row r="27" spans="1:21" x14ac:dyDescent="0.25">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s="27">
        <v>4.2224000000000004</v>
      </c>
    </row>
    <row r="28" spans="1:21" x14ac:dyDescent="0.25">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s="27">
        <v>11.774100000000001</v>
      </c>
    </row>
    <row r="29" spans="1:21" x14ac:dyDescent="0.25">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s="27">
        <v>-1665.0522000000001</v>
      </c>
    </row>
    <row r="30" spans="1:21" x14ac:dyDescent="0.25">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s="27">
        <v>-7.0532000000000004</v>
      </c>
    </row>
    <row r="31" spans="1:21" x14ac:dyDescent="0.25">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s="27">
        <v>15.525</v>
      </c>
    </row>
    <row r="32" spans="1:21" x14ac:dyDescent="0.25">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s="27">
        <v>1.1015999999999999</v>
      </c>
    </row>
    <row r="33" spans="1:21" x14ac:dyDescent="0.25">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s="27">
        <v>9.7091999999999992</v>
      </c>
    </row>
    <row r="34" spans="1:21" x14ac:dyDescent="0.25">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s="27">
        <v>-5.7149999999999999</v>
      </c>
    </row>
    <row r="35" spans="1:21" x14ac:dyDescent="0.25">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s="27">
        <v>3.5459999999999998</v>
      </c>
    </row>
    <row r="36" spans="1:21" x14ac:dyDescent="0.25">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s="27">
        <v>9.9467999999999996</v>
      </c>
    </row>
    <row r="37" spans="1:21" x14ac:dyDescent="0.25">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s="27">
        <v>123.47369999999999</v>
      </c>
    </row>
    <row r="38" spans="1:21" x14ac:dyDescent="0.25">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s="27">
        <v>-147.96299999999999</v>
      </c>
    </row>
    <row r="39" spans="1:21" x14ac:dyDescent="0.25">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s="27">
        <v>35.414999999999999</v>
      </c>
    </row>
    <row r="40" spans="1:21" x14ac:dyDescent="0.25">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s="27">
        <v>-46.976399999999998</v>
      </c>
    </row>
    <row r="41" spans="1:21" x14ac:dyDescent="0.25">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s="27">
        <v>-15.147</v>
      </c>
    </row>
    <row r="42" spans="1:21" x14ac:dyDescent="0.25">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s="27">
        <v>41.756399999999999</v>
      </c>
    </row>
    <row r="43" spans="1:21" x14ac:dyDescent="0.25">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s="27">
        <v>16.5564</v>
      </c>
    </row>
    <row r="44" spans="1:21" x14ac:dyDescent="0.25">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s="27">
        <v>3.8940000000000001</v>
      </c>
    </row>
    <row r="45" spans="1:21" x14ac:dyDescent="0.25">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s="27">
        <v>9.5616000000000003</v>
      </c>
    </row>
    <row r="46" spans="1:21" x14ac:dyDescent="0.25">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s="27">
        <v>19.7714</v>
      </c>
    </row>
    <row r="47" spans="1:21" x14ac:dyDescent="0.25">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s="27">
        <v>8.2062000000000008</v>
      </c>
    </row>
    <row r="48" spans="1:21" x14ac:dyDescent="0.25">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s="27">
        <v>8.4784000000000006</v>
      </c>
    </row>
    <row r="49" spans="1:21" x14ac:dyDescent="0.25">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s="27">
        <v>4.95</v>
      </c>
    </row>
    <row r="50" spans="1:21" x14ac:dyDescent="0.25">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s="27">
        <v>6.1040000000000001</v>
      </c>
    </row>
    <row r="51" spans="1:21" x14ac:dyDescent="0.25">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s="27">
        <v>17.9634</v>
      </c>
    </row>
    <row r="52" spans="1:21" x14ac:dyDescent="0.25">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s="27">
        <v>35.334600000000002</v>
      </c>
    </row>
    <row r="53" spans="1:21" x14ac:dyDescent="0.25">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s="27">
        <v>2.9567999999999999</v>
      </c>
    </row>
    <row r="54" spans="1:21" x14ac:dyDescent="0.25">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s="27">
        <v>17.098099999999999</v>
      </c>
    </row>
    <row r="55" spans="1:21" x14ac:dyDescent="0.25">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s="27">
        <v>6.2565999999999997</v>
      </c>
    </row>
    <row r="56" spans="1:21" x14ac:dyDescent="0.25">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s="27">
        <v>298.68549999999999</v>
      </c>
    </row>
    <row r="57" spans="1:21" x14ac:dyDescent="0.25">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s="27">
        <v>52.14</v>
      </c>
    </row>
    <row r="58" spans="1:21" x14ac:dyDescent="0.25">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s="27">
        <v>15.552</v>
      </c>
    </row>
    <row r="59" spans="1:21" x14ac:dyDescent="0.25">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s="27">
        <v>7.0979999999999999</v>
      </c>
    </row>
    <row r="60" spans="1:21" x14ac:dyDescent="0.25">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s="27">
        <v>6.9888000000000003</v>
      </c>
    </row>
    <row r="61" spans="1:21" x14ac:dyDescent="0.25">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s="27">
        <v>3.3</v>
      </c>
    </row>
    <row r="62" spans="1:21" x14ac:dyDescent="0.25">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s="27">
        <v>16.361999999999998</v>
      </c>
    </row>
    <row r="63" spans="1:21" x14ac:dyDescent="0.25">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s="27">
        <v>0.84</v>
      </c>
    </row>
    <row r="64" spans="1:21" x14ac:dyDescent="0.25">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s="27">
        <v>6.1512000000000002</v>
      </c>
    </row>
    <row r="65" spans="1:21" x14ac:dyDescent="0.25">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s="27">
        <v>9.3612000000000002</v>
      </c>
    </row>
    <row r="66" spans="1:21" x14ac:dyDescent="0.25">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s="27">
        <v>68.963099999999997</v>
      </c>
    </row>
    <row r="67" spans="1:21" x14ac:dyDescent="0.25">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s="27">
        <v>22.332799999999999</v>
      </c>
    </row>
    <row r="68" spans="1:21" x14ac:dyDescent="0.25">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s="27">
        <v>-15.2225</v>
      </c>
    </row>
    <row r="69" spans="1:21" x14ac:dyDescent="0.25">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s="27">
        <v>111.30240000000001</v>
      </c>
    </row>
    <row r="70" spans="1:21" x14ac:dyDescent="0.25">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s="27">
        <v>62.988</v>
      </c>
    </row>
    <row r="71" spans="1:21" x14ac:dyDescent="0.25">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s="27">
        <v>35.663600000000002</v>
      </c>
    </row>
    <row r="72" spans="1:21" x14ac:dyDescent="0.25">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s="27">
        <v>1.7310000000000001</v>
      </c>
    </row>
    <row r="73" spans="1:21" x14ac:dyDescent="0.25">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s="27">
        <v>8.7629999999999999</v>
      </c>
    </row>
    <row r="74" spans="1:21" x14ac:dyDescent="0.25">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s="27">
        <v>-114.3912</v>
      </c>
    </row>
    <row r="75" spans="1:21" x14ac:dyDescent="0.25">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s="27">
        <v>1.2130000000000001</v>
      </c>
    </row>
    <row r="76" spans="1:21" x14ac:dyDescent="0.25">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s="27">
        <v>-18.196000000000002</v>
      </c>
    </row>
    <row r="77" spans="1:21" x14ac:dyDescent="0.25">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s="27">
        <v>-1.9343999999999999</v>
      </c>
    </row>
    <row r="78" spans="1:21" x14ac:dyDescent="0.25">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s="27">
        <v>-5.8247999999999998</v>
      </c>
    </row>
    <row r="79" spans="1:21" x14ac:dyDescent="0.25">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s="27">
        <v>2.7240000000000002</v>
      </c>
    </row>
    <row r="80" spans="1:21" x14ac:dyDescent="0.25">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s="27">
        <v>-14.475</v>
      </c>
    </row>
    <row r="81" spans="1:21" x14ac:dyDescent="0.25">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s="27">
        <v>56.203200000000002</v>
      </c>
    </row>
    <row r="82" spans="1:21" x14ac:dyDescent="0.25">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s="27">
        <v>8.0351999999999997</v>
      </c>
    </row>
    <row r="83" spans="1:21" x14ac:dyDescent="0.25">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s="27">
        <v>4.1719999999999997</v>
      </c>
    </row>
    <row r="84" spans="1:21" x14ac:dyDescent="0.25">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s="27">
        <v>6.2031000000000001</v>
      </c>
    </row>
    <row r="85" spans="1:21" x14ac:dyDescent="0.25">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s="27">
        <v>62.807499999999997</v>
      </c>
    </row>
    <row r="86" spans="1:21" x14ac:dyDescent="0.25">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s="27">
        <v>-48.954900000000002</v>
      </c>
    </row>
    <row r="87" spans="1:21" x14ac:dyDescent="0.25">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s="27">
        <v>33.215600000000002</v>
      </c>
    </row>
    <row r="88" spans="1:21" x14ac:dyDescent="0.25">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s="27">
        <v>6.7965999999999998</v>
      </c>
    </row>
    <row r="89" spans="1:21" x14ac:dyDescent="0.25">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s="27">
        <v>2.9567999999999999</v>
      </c>
    </row>
    <row r="90" spans="1:21" x14ac:dyDescent="0.25">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s="27">
        <v>13.857200000000001</v>
      </c>
    </row>
    <row r="91" spans="1:21" x14ac:dyDescent="0.25">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s="27">
        <v>6.633</v>
      </c>
    </row>
    <row r="92" spans="1:21" x14ac:dyDescent="0.25">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s="27">
        <v>8.2782</v>
      </c>
    </row>
    <row r="93" spans="1:21" x14ac:dyDescent="0.25">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s="27">
        <v>3.1103999999999998</v>
      </c>
    </row>
    <row r="94" spans="1:21" x14ac:dyDescent="0.25">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s="27">
        <v>6.2207999999999997</v>
      </c>
    </row>
    <row r="95" spans="1:21" x14ac:dyDescent="0.25">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s="27">
        <v>16.535399999999999</v>
      </c>
    </row>
    <row r="96" spans="1:21" x14ac:dyDescent="0.25">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s="27">
        <v>16.150400000000001</v>
      </c>
    </row>
    <row r="97" spans="1:21" x14ac:dyDescent="0.25">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s="27">
        <v>-3.7879999999999998</v>
      </c>
    </row>
    <row r="98" spans="1:21" x14ac:dyDescent="0.25">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s="27">
        <v>40.5426</v>
      </c>
    </row>
    <row r="99" spans="1:21" x14ac:dyDescent="0.25">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s="27">
        <v>17.959199999999999</v>
      </c>
    </row>
    <row r="100" spans="1:21" x14ac:dyDescent="0.25">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s="27">
        <v>22.5852</v>
      </c>
    </row>
    <row r="101" spans="1:21" x14ac:dyDescent="0.25">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s="27">
        <v>22.618400000000001</v>
      </c>
    </row>
    <row r="102" spans="1:21" x14ac:dyDescent="0.25">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s="27">
        <v>-10.7973</v>
      </c>
    </row>
    <row r="103" spans="1:21" x14ac:dyDescent="0.25">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s="27">
        <v>-3.0396000000000001</v>
      </c>
    </row>
    <row r="104" spans="1:21" x14ac:dyDescent="0.25">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s="27">
        <v>11.720800000000001</v>
      </c>
    </row>
    <row r="105" spans="1:21" x14ac:dyDescent="0.25">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s="27">
        <v>-26.875800000000002</v>
      </c>
    </row>
    <row r="106" spans="1:21" x14ac:dyDescent="0.25">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s="27">
        <v>-3.8384999999999998</v>
      </c>
    </row>
    <row r="107" spans="1:21" x14ac:dyDescent="0.25">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s="27">
        <v>-25.817399999999999</v>
      </c>
    </row>
    <row r="108" spans="1:21" x14ac:dyDescent="0.25">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s="27">
        <v>17.601600000000001</v>
      </c>
    </row>
    <row r="109" spans="1:21" x14ac:dyDescent="0.25">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s="27">
        <v>2.0994000000000002</v>
      </c>
    </row>
    <row r="110" spans="1:21" x14ac:dyDescent="0.25">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s="27">
        <v>1.0738000000000001</v>
      </c>
    </row>
    <row r="111" spans="1:21" x14ac:dyDescent="0.25">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s="27">
        <v>67.992000000000004</v>
      </c>
    </row>
    <row r="112" spans="1:21" x14ac:dyDescent="0.25">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s="27">
        <v>10.909599999999999</v>
      </c>
    </row>
    <row r="113" spans="1:21" x14ac:dyDescent="0.25">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s="27">
        <v>22.788</v>
      </c>
    </row>
    <row r="114" spans="1:21" x14ac:dyDescent="0.25">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s="27">
        <v>13.3476</v>
      </c>
    </row>
    <row r="115" spans="1:21" x14ac:dyDescent="0.25">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s="27">
        <v>14.534800000000001</v>
      </c>
    </row>
    <row r="116" spans="1:21" x14ac:dyDescent="0.25">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s="27">
        <v>1.6519999999999999</v>
      </c>
    </row>
    <row r="117" spans="1:21" x14ac:dyDescent="0.25">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s="27">
        <v>7.4924999999999997</v>
      </c>
    </row>
    <row r="118" spans="1:21" x14ac:dyDescent="0.25">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s="27">
        <v>44.031599999999997</v>
      </c>
    </row>
    <row r="119" spans="1:21" x14ac:dyDescent="0.25">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s="27">
        <v>165.38130000000001</v>
      </c>
    </row>
    <row r="120" spans="1:21" x14ac:dyDescent="0.25">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s="27">
        <v>-115.71559999999999</v>
      </c>
    </row>
    <row r="121" spans="1:21" x14ac:dyDescent="0.25">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s="27">
        <v>18.345600000000001</v>
      </c>
    </row>
    <row r="122" spans="1:21" x14ac:dyDescent="0.25">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s="27">
        <v>13.878</v>
      </c>
    </row>
    <row r="123" spans="1:21" x14ac:dyDescent="0.25">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s="27">
        <v>63.436799999999998</v>
      </c>
    </row>
    <row r="124" spans="1:21" x14ac:dyDescent="0.25">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s="27">
        <v>51.759</v>
      </c>
    </row>
    <row r="125" spans="1:21" x14ac:dyDescent="0.25">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s="27">
        <v>19.7316</v>
      </c>
    </row>
    <row r="126" spans="1:21" x14ac:dyDescent="0.25">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s="27">
        <v>-8.5793999999999997</v>
      </c>
    </row>
    <row r="127" spans="1:21" x14ac:dyDescent="0.25">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s="27">
        <v>-407.68200000000002</v>
      </c>
    </row>
    <row r="128" spans="1:21" x14ac:dyDescent="0.25">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s="27">
        <v>-1.8308</v>
      </c>
    </row>
    <row r="129" spans="1:21" x14ac:dyDescent="0.25">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s="27">
        <v>30.498999999999999</v>
      </c>
    </row>
    <row r="130" spans="1:21" x14ac:dyDescent="0.25">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s="27">
        <v>-9.1601999999999997</v>
      </c>
    </row>
    <row r="131" spans="1:21" x14ac:dyDescent="0.25">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s="27">
        <v>26.241599999999998</v>
      </c>
    </row>
    <row r="132" spans="1:21" x14ac:dyDescent="0.25">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s="27">
        <v>-11.994</v>
      </c>
    </row>
    <row r="133" spans="1:21" x14ac:dyDescent="0.25">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s="27">
        <v>29.364000000000001</v>
      </c>
    </row>
    <row r="134" spans="1:21" x14ac:dyDescent="0.25">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s="27">
        <v>6.9732000000000003</v>
      </c>
    </row>
    <row r="135" spans="1:21" x14ac:dyDescent="0.25">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s="27">
        <v>9.6191999999999993</v>
      </c>
    </row>
    <row r="136" spans="1:21" x14ac:dyDescent="0.25">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s="27">
        <v>16.6568</v>
      </c>
    </row>
    <row r="137" spans="1:21" x14ac:dyDescent="0.25">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s="27">
        <v>3.456</v>
      </c>
    </row>
    <row r="138" spans="1:21" x14ac:dyDescent="0.25">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s="27">
        <v>1.9698</v>
      </c>
    </row>
    <row r="139" spans="1:21" x14ac:dyDescent="0.25">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s="27">
        <v>26.6616</v>
      </c>
    </row>
    <row r="140" spans="1:21" x14ac:dyDescent="0.25">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s="27">
        <v>18.446400000000001</v>
      </c>
    </row>
    <row r="141" spans="1:21" x14ac:dyDescent="0.25">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s="27">
        <v>20.697600000000001</v>
      </c>
    </row>
    <row r="142" spans="1:21" x14ac:dyDescent="0.25">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s="27">
        <v>10.35</v>
      </c>
    </row>
    <row r="143" spans="1:21" x14ac:dyDescent="0.25">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s="27">
        <v>2.3814000000000002</v>
      </c>
    </row>
    <row r="144" spans="1:21" x14ac:dyDescent="0.25">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s="27">
        <v>5.1041999999999996</v>
      </c>
    </row>
    <row r="145" spans="1:21" x14ac:dyDescent="0.25">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s="27">
        <v>68.975999999999999</v>
      </c>
    </row>
    <row r="146" spans="1:21" x14ac:dyDescent="0.25">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s="27">
        <v>218.2518</v>
      </c>
    </row>
    <row r="147" spans="1:21" x14ac:dyDescent="0.25">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s="27">
        <v>20.157900000000001</v>
      </c>
    </row>
    <row r="148" spans="1:21" x14ac:dyDescent="0.25">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s="27">
        <v>12.909599999999999</v>
      </c>
    </row>
    <row r="149" spans="1:21" x14ac:dyDescent="0.25">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s="27">
        <v>103.8015</v>
      </c>
    </row>
    <row r="150" spans="1:21" x14ac:dyDescent="0.25">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s="27">
        <v>5.9988000000000001</v>
      </c>
    </row>
    <row r="151" spans="1:21" x14ac:dyDescent="0.25">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s="27">
        <v>585.55200000000002</v>
      </c>
    </row>
    <row r="152" spans="1:21" x14ac:dyDescent="0.25">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s="27">
        <v>80.628500000000003</v>
      </c>
    </row>
    <row r="153" spans="1:21" x14ac:dyDescent="0.25">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s="27">
        <v>17.765999999999998</v>
      </c>
    </row>
    <row r="154" spans="1:21" x14ac:dyDescent="0.25">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s="27">
        <v>15.238799999999999</v>
      </c>
    </row>
    <row r="155" spans="1:21" x14ac:dyDescent="0.25">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s="27">
        <v>26.271000000000001</v>
      </c>
    </row>
    <row r="156" spans="1:21" x14ac:dyDescent="0.25">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s="27">
        <v>48.539200000000001</v>
      </c>
    </row>
    <row r="157" spans="1:21" x14ac:dyDescent="0.25">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s="27">
        <v>21.0288</v>
      </c>
    </row>
    <row r="158" spans="1:21" x14ac:dyDescent="0.25">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s="27">
        <v>1.7901</v>
      </c>
    </row>
    <row r="159" spans="1:21" x14ac:dyDescent="0.25">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s="27">
        <v>51.476399999999998</v>
      </c>
    </row>
    <row r="160" spans="1:21" x14ac:dyDescent="0.25">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s="27">
        <v>6.8714000000000004</v>
      </c>
    </row>
    <row r="161" spans="1:21" x14ac:dyDescent="0.25">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s="27">
        <v>236.23249999999999</v>
      </c>
    </row>
    <row r="162" spans="1:21" x14ac:dyDescent="0.25">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s="27">
        <v>2.6909999999999998</v>
      </c>
    </row>
    <row r="163" spans="1:21" x14ac:dyDescent="0.25">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s="27">
        <v>1.3595999999999999</v>
      </c>
    </row>
    <row r="164" spans="1:21" x14ac:dyDescent="0.25">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s="27">
        <v>13.348000000000001</v>
      </c>
    </row>
    <row r="165" spans="1:21" x14ac:dyDescent="0.25">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s="27">
        <v>9.6880000000000006</v>
      </c>
    </row>
    <row r="166" spans="1:21" x14ac:dyDescent="0.25">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s="27">
        <v>2.7324000000000002</v>
      </c>
    </row>
    <row r="167" spans="1:21" x14ac:dyDescent="0.25">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s="27">
        <v>-1359.992</v>
      </c>
    </row>
    <row r="168" spans="1:21" x14ac:dyDescent="0.25">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s="27">
        <v>-58.634700000000002</v>
      </c>
    </row>
    <row r="169" spans="1:21" x14ac:dyDescent="0.25">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s="27">
        <v>-24.858000000000001</v>
      </c>
    </row>
    <row r="170" spans="1:21" x14ac:dyDescent="0.25">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s="27">
        <v>6.8136000000000001</v>
      </c>
    </row>
    <row r="171" spans="1:21" x14ac:dyDescent="0.25">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s="27">
        <v>-453.84899999999999</v>
      </c>
    </row>
    <row r="172" spans="1:21" x14ac:dyDescent="0.25">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s="27">
        <v>8.9984999999999999</v>
      </c>
    </row>
    <row r="173" spans="1:21" x14ac:dyDescent="0.25">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s="27">
        <v>9.8417999999999992</v>
      </c>
    </row>
    <row r="174" spans="1:21" x14ac:dyDescent="0.25">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s="27">
        <v>53.260800000000003</v>
      </c>
    </row>
    <row r="175" spans="1:21" x14ac:dyDescent="0.25">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s="27">
        <v>21.259</v>
      </c>
    </row>
    <row r="176" spans="1:21" x14ac:dyDescent="0.25">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s="27">
        <v>-131.12</v>
      </c>
    </row>
    <row r="177" spans="1:21" x14ac:dyDescent="0.25">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s="27">
        <v>6.5519999999999996</v>
      </c>
    </row>
    <row r="178" spans="1:21" x14ac:dyDescent="0.25">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s="27">
        <v>-243.16</v>
      </c>
    </row>
    <row r="179" spans="1:21" x14ac:dyDescent="0.25">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s="27">
        <v>-11.337199999999999</v>
      </c>
    </row>
    <row r="180" spans="1:21" x14ac:dyDescent="0.25">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s="27">
        <v>-3.7715000000000001</v>
      </c>
    </row>
    <row r="181" spans="1:21" x14ac:dyDescent="0.25">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s="27">
        <v>1.4104000000000001</v>
      </c>
    </row>
    <row r="182" spans="1:21" x14ac:dyDescent="0.25">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s="27">
        <v>1.8612</v>
      </c>
    </row>
    <row r="183" spans="1:21" x14ac:dyDescent="0.25">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s="27">
        <v>76.639499999999998</v>
      </c>
    </row>
    <row r="184" spans="1:21" x14ac:dyDescent="0.25">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s="27">
        <v>131.02959999999999</v>
      </c>
    </row>
    <row r="185" spans="1:21" x14ac:dyDescent="0.25">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s="27">
        <v>41.985999999999997</v>
      </c>
    </row>
    <row r="186" spans="1:21" x14ac:dyDescent="0.25">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s="27">
        <v>7.25</v>
      </c>
    </row>
    <row r="187" spans="1:21" x14ac:dyDescent="0.25">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s="27">
        <v>3.4367999999999999</v>
      </c>
    </row>
    <row r="188" spans="1:21" x14ac:dyDescent="0.25">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s="27">
        <v>22.984000000000002</v>
      </c>
    </row>
    <row r="189" spans="1:21" x14ac:dyDescent="0.25">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s="27">
        <v>3.7223999999999999</v>
      </c>
    </row>
    <row r="190" spans="1:21" x14ac:dyDescent="0.25">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s="27">
        <v>6.2549999999999999</v>
      </c>
    </row>
    <row r="191" spans="1:21" x14ac:dyDescent="0.25">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s="27">
        <v>112.392</v>
      </c>
    </row>
    <row r="192" spans="1:21" x14ac:dyDescent="0.25">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s="27">
        <v>20.0928</v>
      </c>
    </row>
    <row r="193" spans="1:21" x14ac:dyDescent="0.25">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s="27">
        <v>24.883199999999999</v>
      </c>
    </row>
    <row r="194" spans="1:21" x14ac:dyDescent="0.25">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s="27">
        <v>46.976399999999998</v>
      </c>
    </row>
    <row r="195" spans="1:21" x14ac:dyDescent="0.25">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s="27">
        <v>6.5670000000000002</v>
      </c>
    </row>
    <row r="196" spans="1:21" x14ac:dyDescent="0.25">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s="27">
        <v>6.7115999999999998</v>
      </c>
    </row>
    <row r="197" spans="1:21" x14ac:dyDescent="0.25">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s="27">
        <v>1.2038</v>
      </c>
    </row>
    <row r="198" spans="1:21" x14ac:dyDescent="0.25">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s="27">
        <v>1.5875999999999999</v>
      </c>
    </row>
    <row r="199" spans="1:21" x14ac:dyDescent="0.25">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s="27">
        <v>12.0276</v>
      </c>
    </row>
    <row r="200" spans="1:21" x14ac:dyDescent="0.25">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s="27">
        <v>-2.2585999999999999</v>
      </c>
    </row>
    <row r="201" spans="1:21" x14ac:dyDescent="0.25">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s="27">
        <v>5.8202999999999996</v>
      </c>
    </row>
    <row r="202" spans="1:21" x14ac:dyDescent="0.25">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s="27">
        <v>6.7949999999999999</v>
      </c>
    </row>
    <row r="203" spans="1:21" x14ac:dyDescent="0.25">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s="27">
        <v>-161.875</v>
      </c>
    </row>
    <row r="204" spans="1:21" x14ac:dyDescent="0.25">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s="27">
        <v>0.29249999999999998</v>
      </c>
    </row>
    <row r="205" spans="1:21" x14ac:dyDescent="0.25">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s="27">
        <v>-178.96680000000001</v>
      </c>
    </row>
    <row r="206" spans="1:21" x14ac:dyDescent="0.25">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s="27">
        <v>9.6712000000000007</v>
      </c>
    </row>
    <row r="207" spans="1:21" x14ac:dyDescent="0.25">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s="27">
        <v>44.476799999999997</v>
      </c>
    </row>
    <row r="208" spans="1:21" x14ac:dyDescent="0.25">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s="27">
        <v>5.8743999999999996</v>
      </c>
    </row>
    <row r="209" spans="1:21" x14ac:dyDescent="0.25">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s="27">
        <v>35.634599999999999</v>
      </c>
    </row>
    <row r="210" spans="1:21" x14ac:dyDescent="0.25">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s="27">
        <v>7.4824000000000002</v>
      </c>
    </row>
    <row r="211" spans="1:21" x14ac:dyDescent="0.25">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s="27">
        <v>16.209900000000001</v>
      </c>
    </row>
    <row r="212" spans="1:21" x14ac:dyDescent="0.25">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s="27">
        <v>3.6796000000000002</v>
      </c>
    </row>
    <row r="213" spans="1:21" x14ac:dyDescent="0.25">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s="27">
        <v>6.5</v>
      </c>
    </row>
    <row r="214" spans="1:21" x14ac:dyDescent="0.25">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s="27">
        <v>8.8800000000000008</v>
      </c>
    </row>
    <row r="215" spans="1:21" x14ac:dyDescent="0.25">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s="27">
        <v>-244.32300000000001</v>
      </c>
    </row>
    <row r="216" spans="1:21" x14ac:dyDescent="0.25">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s="27">
        <v>-14.6958</v>
      </c>
    </row>
    <row r="217" spans="1:21" x14ac:dyDescent="0.25">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s="27">
        <v>-950.4</v>
      </c>
    </row>
    <row r="218" spans="1:21" x14ac:dyDescent="0.25">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s="27">
        <v>4.4791999999999996</v>
      </c>
    </row>
    <row r="219" spans="1:21" x14ac:dyDescent="0.25">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s="27">
        <v>26.056799999999999</v>
      </c>
    </row>
    <row r="220" spans="1:21" x14ac:dyDescent="0.25">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s="27">
        <v>22.6782</v>
      </c>
    </row>
    <row r="221" spans="1:21" x14ac:dyDescent="0.25">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s="27">
        <v>1.8148</v>
      </c>
    </row>
    <row r="222" spans="1:21" x14ac:dyDescent="0.25">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s="27">
        <v>8.2302</v>
      </c>
    </row>
    <row r="223" spans="1:21" x14ac:dyDescent="0.25">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s="27">
        <v>-13.8432</v>
      </c>
    </row>
    <row r="224" spans="1:21" x14ac:dyDescent="0.25">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s="27">
        <v>19.084800000000001</v>
      </c>
    </row>
    <row r="225" spans="1:21" x14ac:dyDescent="0.25">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s="27">
        <v>-383.99040000000002</v>
      </c>
    </row>
    <row r="226" spans="1:21" x14ac:dyDescent="0.25">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s="27">
        <v>2.7168000000000001</v>
      </c>
    </row>
    <row r="227" spans="1:21" x14ac:dyDescent="0.25">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s="27">
        <v>0.96799999999999997</v>
      </c>
    </row>
    <row r="228" spans="1:21" x14ac:dyDescent="0.25">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s="27">
        <v>136.93899999999999</v>
      </c>
    </row>
    <row r="229" spans="1:21" x14ac:dyDescent="0.25">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s="27">
        <v>0.2198</v>
      </c>
    </row>
    <row r="230" spans="1:21" x14ac:dyDescent="0.25">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s="27">
        <v>-28.2744</v>
      </c>
    </row>
    <row r="231" spans="1:21" x14ac:dyDescent="0.25">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s="27">
        <v>43.840800000000002</v>
      </c>
    </row>
    <row r="232" spans="1:21" x14ac:dyDescent="0.25">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s="27">
        <v>-12.432</v>
      </c>
    </row>
    <row r="233" spans="1:21" x14ac:dyDescent="0.25">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s="27">
        <v>-102.048</v>
      </c>
    </row>
    <row r="234" spans="1:21" x14ac:dyDescent="0.25">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s="27">
        <v>-248.2458</v>
      </c>
    </row>
    <row r="235" spans="1:21" x14ac:dyDescent="0.25">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s="27">
        <v>-3.552</v>
      </c>
    </row>
    <row r="236" spans="1:21" x14ac:dyDescent="0.25">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s="27">
        <v>0</v>
      </c>
    </row>
    <row r="237" spans="1:21" x14ac:dyDescent="0.25">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s="27">
        <v>-7.7247000000000003</v>
      </c>
    </row>
    <row r="238" spans="1:21" x14ac:dyDescent="0.25">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s="27">
        <v>4.7519999999999998</v>
      </c>
    </row>
    <row r="239" spans="1:21" x14ac:dyDescent="0.25">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s="27">
        <v>9.3960000000000008</v>
      </c>
    </row>
    <row r="240" spans="1:21" x14ac:dyDescent="0.25">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s="27">
        <v>-356.72800000000001</v>
      </c>
    </row>
    <row r="241" spans="1:21" x14ac:dyDescent="0.25">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s="27">
        <v>-4.6752000000000002</v>
      </c>
    </row>
    <row r="242" spans="1:21" x14ac:dyDescent="0.25">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s="27">
        <v>11.1944</v>
      </c>
    </row>
    <row r="243" spans="1:21" x14ac:dyDescent="0.25">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s="27">
        <v>-120.51300000000001</v>
      </c>
    </row>
    <row r="244" spans="1:21" x14ac:dyDescent="0.25">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s="27">
        <v>-2.8308</v>
      </c>
    </row>
    <row r="245" spans="1:21" x14ac:dyDescent="0.25">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s="27">
        <v>1.2038</v>
      </c>
    </row>
    <row r="246" spans="1:21" x14ac:dyDescent="0.25">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s="27">
        <v>580.5394</v>
      </c>
    </row>
    <row r="247" spans="1:21" x14ac:dyDescent="0.25">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s="27">
        <v>41.68</v>
      </c>
    </row>
    <row r="248" spans="1:21" x14ac:dyDescent="0.25">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s="27">
        <v>23.94</v>
      </c>
    </row>
    <row r="249" spans="1:21" x14ac:dyDescent="0.25">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s="27">
        <v>496.07249999999999</v>
      </c>
    </row>
    <row r="250" spans="1:21" x14ac:dyDescent="0.25">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s="27">
        <v>12.441599999999999</v>
      </c>
    </row>
    <row r="251" spans="1:21" x14ac:dyDescent="0.25">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s="27">
        <v>28.1372</v>
      </c>
    </row>
    <row r="252" spans="1:21" x14ac:dyDescent="0.25">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s="27">
        <v>3.5767000000000002</v>
      </c>
    </row>
    <row r="253" spans="1:21" x14ac:dyDescent="0.25">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s="27">
        <v>636.00030000000004</v>
      </c>
    </row>
    <row r="254" spans="1:21" x14ac:dyDescent="0.25">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s="27">
        <v>22.5624</v>
      </c>
    </row>
    <row r="255" spans="1:21" x14ac:dyDescent="0.25">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s="27">
        <v>162.864</v>
      </c>
    </row>
    <row r="256" spans="1:21" x14ac:dyDescent="0.25">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s="27">
        <v>-8.4923999999999999</v>
      </c>
    </row>
    <row r="257" spans="1:21" x14ac:dyDescent="0.25">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s="27">
        <v>-19.5624</v>
      </c>
    </row>
    <row r="258" spans="1:21" x14ac:dyDescent="0.25">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s="27">
        <v>4.0439999999999996</v>
      </c>
    </row>
    <row r="259" spans="1:21" x14ac:dyDescent="0.25">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s="27">
        <v>56.691600000000001</v>
      </c>
    </row>
    <row r="260" spans="1:21" x14ac:dyDescent="0.25">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s="27">
        <v>6.9257999999999997</v>
      </c>
    </row>
    <row r="261" spans="1:21" x14ac:dyDescent="0.25">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s="27">
        <v>6.6464999999999996</v>
      </c>
    </row>
    <row r="262" spans="1:21" x14ac:dyDescent="0.25">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s="27">
        <v>6.1319999999999997</v>
      </c>
    </row>
    <row r="263" spans="1:21" x14ac:dyDescent="0.25">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s="27">
        <v>-4.4660000000000002</v>
      </c>
    </row>
    <row r="264" spans="1:21" x14ac:dyDescent="0.25">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s="27">
        <v>-509.99700000000001</v>
      </c>
    </row>
    <row r="265" spans="1:21" x14ac:dyDescent="0.25">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s="27">
        <v>-251.9958</v>
      </c>
    </row>
    <row r="266" spans="1:21" x14ac:dyDescent="0.25">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s="27">
        <v>28.7196</v>
      </c>
    </row>
    <row r="267" spans="1:21" x14ac:dyDescent="0.25">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s="27">
        <v>35.155999999999999</v>
      </c>
    </row>
    <row r="268" spans="1:21" x14ac:dyDescent="0.25">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s="27">
        <v>4.7304000000000004</v>
      </c>
    </row>
    <row r="269" spans="1:21" x14ac:dyDescent="0.25">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s="27">
        <v>0.3024</v>
      </c>
    </row>
    <row r="270" spans="1:21" x14ac:dyDescent="0.25">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s="27">
        <v>-7.4416000000000002</v>
      </c>
    </row>
    <row r="271" spans="1:21" x14ac:dyDescent="0.25">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s="27">
        <v>21.591000000000001</v>
      </c>
    </row>
    <row r="272" spans="1:21" x14ac:dyDescent="0.25">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s="27">
        <v>210.49359999999999</v>
      </c>
    </row>
    <row r="273" spans="1:21" x14ac:dyDescent="0.25">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s="27">
        <v>92.369200000000006</v>
      </c>
    </row>
    <row r="274" spans="1:21" x14ac:dyDescent="0.25">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s="27">
        <v>2.3231999999999999</v>
      </c>
    </row>
    <row r="275" spans="1:21" x14ac:dyDescent="0.25">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s="27">
        <v>4.0949999999999998</v>
      </c>
    </row>
    <row r="276" spans="1:21" x14ac:dyDescent="0.25">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s="27">
        <v>4.0571999999999999</v>
      </c>
    </row>
    <row r="277" spans="1:21" x14ac:dyDescent="0.25">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s="27">
        <v>1.5548</v>
      </c>
    </row>
    <row r="278" spans="1:21" x14ac:dyDescent="0.25">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s="27">
        <v>4.0768000000000004</v>
      </c>
    </row>
    <row r="279" spans="1:21" x14ac:dyDescent="0.25">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s="27">
        <v>5.9071999999999996</v>
      </c>
    </row>
    <row r="280" spans="1:21" x14ac:dyDescent="0.25">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s="27">
        <v>5.9711999999999996</v>
      </c>
    </row>
    <row r="281" spans="1:21" x14ac:dyDescent="0.25">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s="27">
        <v>8.6940000000000008</v>
      </c>
    </row>
    <row r="282" spans="1:21" x14ac:dyDescent="0.25">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s="27">
        <v>-3.4319999999999999</v>
      </c>
    </row>
    <row r="283" spans="1:21" x14ac:dyDescent="0.25">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s="27">
        <v>376.11</v>
      </c>
    </row>
    <row r="284" spans="1:21" x14ac:dyDescent="0.25">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s="27">
        <v>51.942</v>
      </c>
    </row>
    <row r="285" spans="1:21" x14ac:dyDescent="0.25">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s="27">
        <v>47.844000000000001</v>
      </c>
    </row>
    <row r="286" spans="1:21" x14ac:dyDescent="0.25">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s="27">
        <v>47.96</v>
      </c>
    </row>
    <row r="287" spans="1:21" x14ac:dyDescent="0.25">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s="27">
        <v>10.8864</v>
      </c>
    </row>
    <row r="288" spans="1:21" x14ac:dyDescent="0.25">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s="27">
        <v>-169.37200000000001</v>
      </c>
    </row>
    <row r="289" spans="1:21" x14ac:dyDescent="0.25">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s="27">
        <v>24.315999999999999</v>
      </c>
    </row>
    <row r="290" spans="1:21" x14ac:dyDescent="0.25">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s="27">
        <v>-204.31450000000001</v>
      </c>
    </row>
    <row r="291" spans="1:21" x14ac:dyDescent="0.25">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s="27">
        <v>6.6836000000000002</v>
      </c>
    </row>
    <row r="292" spans="1:21" x14ac:dyDescent="0.25">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s="27">
        <v>6.2423999999999999</v>
      </c>
    </row>
    <row r="293" spans="1:21" x14ac:dyDescent="0.25">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s="27">
        <v>54.396599999999999</v>
      </c>
    </row>
    <row r="294" spans="1:21" x14ac:dyDescent="0.25">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s="27">
        <v>-48.703200000000002</v>
      </c>
    </row>
    <row r="295" spans="1:21" x14ac:dyDescent="0.25">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s="27">
        <v>78.859200000000001</v>
      </c>
    </row>
    <row r="296" spans="1:21" x14ac:dyDescent="0.25">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s="27">
        <v>20.155799999999999</v>
      </c>
    </row>
    <row r="297" spans="1:21" x14ac:dyDescent="0.25">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s="27">
        <v>-24.564599999999999</v>
      </c>
    </row>
    <row r="298" spans="1:21" x14ac:dyDescent="0.25">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s="27">
        <v>-62.88</v>
      </c>
    </row>
    <row r="299" spans="1:21" x14ac:dyDescent="0.25">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s="27">
        <v>9.2988</v>
      </c>
    </row>
    <row r="300" spans="1:21" x14ac:dyDescent="0.25">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s="27">
        <v>15.552</v>
      </c>
    </row>
    <row r="301" spans="1:21" x14ac:dyDescent="0.25">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s="27">
        <v>10.8248</v>
      </c>
    </row>
    <row r="302" spans="1:21" x14ac:dyDescent="0.25">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s="27">
        <v>27.316800000000001</v>
      </c>
    </row>
    <row r="303" spans="1:21" x14ac:dyDescent="0.25">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s="27">
        <v>38.024000000000001</v>
      </c>
    </row>
    <row r="304" spans="1:21" x14ac:dyDescent="0.25">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s="27">
        <v>6.5688000000000004</v>
      </c>
    </row>
    <row r="305" spans="1:21" x14ac:dyDescent="0.25">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s="27">
        <v>-131.44499999999999</v>
      </c>
    </row>
    <row r="306" spans="1:21" x14ac:dyDescent="0.25">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s="27">
        <v>12.864000000000001</v>
      </c>
    </row>
    <row r="307" spans="1:21" x14ac:dyDescent="0.25">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s="27">
        <v>2.8536000000000001</v>
      </c>
    </row>
    <row r="308" spans="1:21" x14ac:dyDescent="0.25">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s="27">
        <v>20.9208</v>
      </c>
    </row>
    <row r="309" spans="1:21" x14ac:dyDescent="0.25">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s="27">
        <v>83.867999999999995</v>
      </c>
    </row>
    <row r="310" spans="1:21" x14ac:dyDescent="0.25">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s="27">
        <v>2.0049000000000001</v>
      </c>
    </row>
    <row r="311" spans="1:21" x14ac:dyDescent="0.25">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s="27">
        <v>3.5948000000000002</v>
      </c>
    </row>
    <row r="312" spans="1:21" x14ac:dyDescent="0.25">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s="27">
        <v>52.511400000000002</v>
      </c>
    </row>
    <row r="313" spans="1:21" x14ac:dyDescent="0.25">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s="27">
        <v>1.7136</v>
      </c>
    </row>
    <row r="314" spans="1:21" x14ac:dyDescent="0.25">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s="27">
        <v>2.0358000000000001</v>
      </c>
    </row>
    <row r="315" spans="1:21" x14ac:dyDescent="0.25">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s="27">
        <v>37.642200000000003</v>
      </c>
    </row>
    <row r="316" spans="1:21" x14ac:dyDescent="0.25">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s="27">
        <v>22.297999999999998</v>
      </c>
    </row>
    <row r="317" spans="1:21" x14ac:dyDescent="0.25">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s="27">
        <v>5.4432</v>
      </c>
    </row>
    <row r="318" spans="1:21" x14ac:dyDescent="0.25">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s="27">
        <v>8.6744000000000003</v>
      </c>
    </row>
    <row r="319" spans="1:21" x14ac:dyDescent="0.25">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s="27">
        <v>24.1568</v>
      </c>
    </row>
    <row r="320" spans="1:21" x14ac:dyDescent="0.25">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s="27">
        <v>1995.99</v>
      </c>
    </row>
    <row r="321" spans="1:21" x14ac:dyDescent="0.25">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s="27">
        <v>80.022599999999997</v>
      </c>
    </row>
    <row r="322" spans="1:21" x14ac:dyDescent="0.25">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s="27">
        <v>129.6</v>
      </c>
    </row>
    <row r="323" spans="1:21" x14ac:dyDescent="0.25">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s="27">
        <v>13.071</v>
      </c>
    </row>
    <row r="324" spans="1:21" x14ac:dyDescent="0.25">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s="27">
        <v>3.58</v>
      </c>
    </row>
    <row r="325" spans="1:21" x14ac:dyDescent="0.25">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s="27">
        <v>81.744</v>
      </c>
    </row>
    <row r="326" spans="1:21" x14ac:dyDescent="0.25">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s="27">
        <v>34.996499999999997</v>
      </c>
    </row>
    <row r="327" spans="1:21" x14ac:dyDescent="0.25">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s="27">
        <v>0.99950000000000006</v>
      </c>
    </row>
    <row r="328" spans="1:21" x14ac:dyDescent="0.25">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s="27">
        <v>-67.876199999999997</v>
      </c>
    </row>
    <row r="329" spans="1:21" x14ac:dyDescent="0.25">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s="27">
        <v>3.3889999999999998</v>
      </c>
    </row>
    <row r="330" spans="1:21" x14ac:dyDescent="0.25">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s="27">
        <v>-258.5016</v>
      </c>
    </row>
    <row r="331" spans="1:21" x14ac:dyDescent="0.25">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s="27">
        <v>33.831000000000003</v>
      </c>
    </row>
    <row r="332" spans="1:21" x14ac:dyDescent="0.25">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s="27">
        <v>-27.6936</v>
      </c>
    </row>
    <row r="333" spans="1:21" x14ac:dyDescent="0.25">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s="27">
        <v>-20.7</v>
      </c>
    </row>
    <row r="334" spans="1:21" x14ac:dyDescent="0.25">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s="27">
        <v>-13.816000000000001</v>
      </c>
    </row>
    <row r="335" spans="1:21" x14ac:dyDescent="0.25">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s="27">
        <v>-3.4272</v>
      </c>
    </row>
    <row r="336" spans="1:21" x14ac:dyDescent="0.25">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s="27">
        <v>1.6037999999999999</v>
      </c>
    </row>
    <row r="337" spans="1:21" x14ac:dyDescent="0.25">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s="27">
        <v>335.99439999999998</v>
      </c>
    </row>
    <row r="338" spans="1:21" x14ac:dyDescent="0.25">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s="27">
        <v>4.49</v>
      </c>
    </row>
    <row r="339" spans="1:21" x14ac:dyDescent="0.25">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s="27">
        <v>2.7955999999999999</v>
      </c>
    </row>
    <row r="340" spans="1:21" x14ac:dyDescent="0.25">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s="27">
        <v>-17.4588</v>
      </c>
    </row>
    <row r="341" spans="1:21" x14ac:dyDescent="0.25">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s="27">
        <v>2.3311999999999999</v>
      </c>
    </row>
    <row r="342" spans="1:21" x14ac:dyDescent="0.25">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s="27">
        <v>1.1160000000000001</v>
      </c>
    </row>
    <row r="343" spans="1:21" x14ac:dyDescent="0.25">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s="27">
        <v>-407.976</v>
      </c>
    </row>
    <row r="344" spans="1:21" x14ac:dyDescent="0.25">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s="27">
        <v>10.0724</v>
      </c>
    </row>
    <row r="345" spans="1:21" x14ac:dyDescent="0.25">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s="27">
        <v>8.3916000000000004</v>
      </c>
    </row>
    <row r="346" spans="1:21" x14ac:dyDescent="0.25">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s="27">
        <v>-2.2200000000000002</v>
      </c>
    </row>
    <row r="347" spans="1:21" x14ac:dyDescent="0.25">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s="27">
        <v>4.7976000000000001</v>
      </c>
    </row>
    <row r="348" spans="1:21" x14ac:dyDescent="0.25">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s="27">
        <v>3.0996000000000001</v>
      </c>
    </row>
    <row r="349" spans="1:21" x14ac:dyDescent="0.25">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s="27">
        <v>11.543200000000001</v>
      </c>
    </row>
    <row r="350" spans="1:21" x14ac:dyDescent="0.25">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s="27">
        <v>4.1471999999999998</v>
      </c>
    </row>
    <row r="351" spans="1:21" x14ac:dyDescent="0.25">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s="27">
        <v>2.3086000000000002</v>
      </c>
    </row>
    <row r="352" spans="1:21" x14ac:dyDescent="0.25">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s="27">
        <v>11.543200000000001</v>
      </c>
    </row>
    <row r="353" spans="1:21" x14ac:dyDescent="0.25">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s="27">
        <v>1.0668</v>
      </c>
    </row>
    <row r="354" spans="1:21" x14ac:dyDescent="0.25">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s="27">
        <v>23.086400000000001</v>
      </c>
    </row>
    <row r="355" spans="1:21" x14ac:dyDescent="0.25">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s="27">
        <v>1415.4295999999999</v>
      </c>
    </row>
    <row r="356" spans="1:21" x14ac:dyDescent="0.25">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s="27">
        <v>-4.8587999999999996</v>
      </c>
    </row>
    <row r="357" spans="1:21" x14ac:dyDescent="0.25">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s="27">
        <v>3.7995999999999999</v>
      </c>
    </row>
    <row r="358" spans="1:21" x14ac:dyDescent="0.25">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s="27">
        <v>6.9863999999999997</v>
      </c>
    </row>
    <row r="359" spans="1:21" x14ac:dyDescent="0.25">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s="27">
        <v>15.824</v>
      </c>
    </row>
    <row r="360" spans="1:21" x14ac:dyDescent="0.25">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s="27">
        <v>11.324999999999999</v>
      </c>
    </row>
    <row r="361" spans="1:21" x14ac:dyDescent="0.25">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s="27">
        <v>168.4384</v>
      </c>
    </row>
    <row r="362" spans="1:21" x14ac:dyDescent="0.25">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s="27">
        <v>9.9359999999999999</v>
      </c>
    </row>
    <row r="363" spans="1:21" x14ac:dyDescent="0.25">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s="27">
        <v>9.9359999999999999</v>
      </c>
    </row>
    <row r="364" spans="1:21" x14ac:dyDescent="0.25">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s="27">
        <v>86.870400000000004</v>
      </c>
    </row>
    <row r="365" spans="1:21" x14ac:dyDescent="0.25">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s="27">
        <v>1.4456</v>
      </c>
    </row>
    <row r="366" spans="1:21" x14ac:dyDescent="0.25">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s="27">
        <v>20.732800000000001</v>
      </c>
    </row>
    <row r="367" spans="1:21" x14ac:dyDescent="0.25">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s="27">
        <v>8.4784000000000006</v>
      </c>
    </row>
    <row r="368" spans="1:21" x14ac:dyDescent="0.25">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s="27">
        <v>10.44</v>
      </c>
    </row>
    <row r="369" spans="1:21" x14ac:dyDescent="0.25">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s="27">
        <v>0.1472</v>
      </c>
    </row>
    <row r="370" spans="1:21" x14ac:dyDescent="0.25">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s="27">
        <v>29.341200000000001</v>
      </c>
    </row>
    <row r="371" spans="1:21" x14ac:dyDescent="0.25">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s="27">
        <v>271.41919999999999</v>
      </c>
    </row>
    <row r="372" spans="1:21" x14ac:dyDescent="0.25">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s="27">
        <v>9.3960000000000008</v>
      </c>
    </row>
    <row r="373" spans="1:21" x14ac:dyDescent="0.25">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s="27">
        <v>4.6745999999999999</v>
      </c>
    </row>
    <row r="374" spans="1:21" x14ac:dyDescent="0.25">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s="27">
        <v>-5.7119999999999997</v>
      </c>
    </row>
    <row r="375" spans="1:21" x14ac:dyDescent="0.25">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s="27">
        <v>179.18879999999999</v>
      </c>
    </row>
    <row r="376" spans="1:21" x14ac:dyDescent="0.25">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s="27">
        <v>0.92400000000000004</v>
      </c>
    </row>
    <row r="377" spans="1:21" x14ac:dyDescent="0.25">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s="27">
        <v>-29.94</v>
      </c>
    </row>
    <row r="378" spans="1:21" x14ac:dyDescent="0.25">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s="27">
        <v>30.98</v>
      </c>
    </row>
    <row r="379" spans="1:21" x14ac:dyDescent="0.25">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s="27">
        <v>-297.6848</v>
      </c>
    </row>
    <row r="380" spans="1:21" x14ac:dyDescent="0.25">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s="27">
        <v>-20.3322</v>
      </c>
    </row>
    <row r="381" spans="1:21" x14ac:dyDescent="0.25">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s="27">
        <v>2.6810999999999998</v>
      </c>
    </row>
    <row r="382" spans="1:21" x14ac:dyDescent="0.25">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s="27">
        <v>-18.872800000000002</v>
      </c>
    </row>
    <row r="383" spans="1:21" x14ac:dyDescent="0.25">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s="27">
        <v>25.48</v>
      </c>
    </row>
    <row r="384" spans="1:21" x14ac:dyDescent="0.25">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s="27">
        <v>17.337599999999998</v>
      </c>
    </row>
    <row r="385" spans="1:21" x14ac:dyDescent="0.25">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s="27">
        <v>8.7989999999999995</v>
      </c>
    </row>
    <row r="386" spans="1:21" x14ac:dyDescent="0.25">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s="27">
        <v>-157.0095</v>
      </c>
    </row>
    <row r="387" spans="1:21" x14ac:dyDescent="0.25">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s="27">
        <v>-1.0497000000000001</v>
      </c>
    </row>
    <row r="388" spans="1:21" x14ac:dyDescent="0.25">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s="27">
        <v>-337.63799999999998</v>
      </c>
    </row>
    <row r="389" spans="1:21" x14ac:dyDescent="0.25">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s="27">
        <v>0.77700000000000002</v>
      </c>
    </row>
    <row r="390" spans="1:21" x14ac:dyDescent="0.25">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s="27">
        <v>0.4264</v>
      </c>
    </row>
    <row r="391" spans="1:21" x14ac:dyDescent="0.25">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s="27">
        <v>7.8840000000000003</v>
      </c>
    </row>
    <row r="392" spans="1:21" x14ac:dyDescent="0.25">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s="27">
        <v>13.5932</v>
      </c>
    </row>
    <row r="393" spans="1:21" x14ac:dyDescent="0.25">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s="27">
        <v>27.7182</v>
      </c>
    </row>
    <row r="394" spans="1:21" x14ac:dyDescent="0.25">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s="27">
        <v>701.98829999999998</v>
      </c>
    </row>
    <row r="395" spans="1:21" x14ac:dyDescent="0.25">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s="27">
        <v>-20.5623</v>
      </c>
    </row>
    <row r="396" spans="1:21" x14ac:dyDescent="0.25">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s="27">
        <v>25.579799999999999</v>
      </c>
    </row>
    <row r="397" spans="1:21" x14ac:dyDescent="0.25">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s="27">
        <v>9.4923999999999999</v>
      </c>
    </row>
    <row r="398" spans="1:21" x14ac:dyDescent="0.25">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s="27">
        <v>6.2207999999999997</v>
      </c>
    </row>
    <row r="399" spans="1:21" x14ac:dyDescent="0.25">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s="27">
        <v>21.036000000000001</v>
      </c>
    </row>
    <row r="400" spans="1:21" x14ac:dyDescent="0.25">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s="27">
        <v>3.5952000000000002</v>
      </c>
    </row>
    <row r="401" spans="1:21" x14ac:dyDescent="0.25">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s="27">
        <v>-317.15280000000001</v>
      </c>
    </row>
    <row r="402" spans="1:21" x14ac:dyDescent="0.25">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s="27">
        <v>-32.783999999999999</v>
      </c>
    </row>
    <row r="403" spans="1:21" x14ac:dyDescent="0.25">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s="27">
        <v>0.7198</v>
      </c>
    </row>
    <row r="404" spans="1:21" x14ac:dyDescent="0.25">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s="27">
        <v>3.4683999999999999</v>
      </c>
    </row>
    <row r="405" spans="1:21" x14ac:dyDescent="0.25">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s="27">
        <v>9.7680000000000007</v>
      </c>
    </row>
    <row r="406" spans="1:21" x14ac:dyDescent="0.25">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s="27">
        <v>9.6957000000000004</v>
      </c>
    </row>
    <row r="407" spans="1:21" x14ac:dyDescent="0.25">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s="27">
        <v>37.789499999999997</v>
      </c>
    </row>
    <row r="408" spans="1:21" x14ac:dyDescent="0.25">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s="27">
        <v>434.99130000000002</v>
      </c>
    </row>
    <row r="409" spans="1:21" x14ac:dyDescent="0.25">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s="27">
        <v>13.3035</v>
      </c>
    </row>
    <row r="410" spans="1:21" x14ac:dyDescent="0.25">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s="27">
        <v>-112.95269999999999</v>
      </c>
    </row>
    <row r="411" spans="1:21" x14ac:dyDescent="0.25">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s="27">
        <v>4.6463999999999999</v>
      </c>
    </row>
    <row r="412" spans="1:21" x14ac:dyDescent="0.25">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s="27">
        <v>13.608000000000001</v>
      </c>
    </row>
    <row r="413" spans="1:21" x14ac:dyDescent="0.25">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s="27">
        <v>27.430199999999999</v>
      </c>
    </row>
    <row r="414" spans="1:21" x14ac:dyDescent="0.25">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s="27">
        <v>31.454799999999999</v>
      </c>
    </row>
    <row r="415" spans="1:21" x14ac:dyDescent="0.25">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s="27">
        <v>-18.454799999999999</v>
      </c>
    </row>
    <row r="416" spans="1:21" x14ac:dyDescent="0.25">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s="27">
        <v>65.734200000000001</v>
      </c>
    </row>
    <row r="417" spans="1:21" x14ac:dyDescent="0.25">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s="27">
        <v>26.874400000000001</v>
      </c>
    </row>
    <row r="418" spans="1:21" x14ac:dyDescent="0.25">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s="27">
        <v>25.898399999999999</v>
      </c>
    </row>
    <row r="419" spans="1:21" x14ac:dyDescent="0.25">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s="27">
        <v>38.380000000000003</v>
      </c>
    </row>
    <row r="420" spans="1:21" x14ac:dyDescent="0.25">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s="27">
        <v>2.8321999999999998</v>
      </c>
    </row>
    <row r="421" spans="1:21" x14ac:dyDescent="0.25">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s="27">
        <v>2.7027999999999999</v>
      </c>
    </row>
    <row r="422" spans="1:21" x14ac:dyDescent="0.25">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s="27">
        <v>7.0149999999999997</v>
      </c>
    </row>
    <row r="423" spans="1:21" x14ac:dyDescent="0.25">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s="27">
        <v>56.566200000000002</v>
      </c>
    </row>
    <row r="424" spans="1:21" x14ac:dyDescent="0.25">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s="27">
        <v>14.7056</v>
      </c>
    </row>
    <row r="425" spans="1:21" x14ac:dyDescent="0.25">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s="27">
        <v>8.5020000000000007</v>
      </c>
    </row>
    <row r="426" spans="1:21" x14ac:dyDescent="0.25">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s="27">
        <v>225.26400000000001</v>
      </c>
    </row>
    <row r="427" spans="1:21" x14ac:dyDescent="0.25">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s="27">
        <v>11.076000000000001</v>
      </c>
    </row>
    <row r="428" spans="1:21" x14ac:dyDescent="0.25">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s="27">
        <v>138.20160000000001</v>
      </c>
    </row>
    <row r="429" spans="1:21" x14ac:dyDescent="0.25">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s="27">
        <v>30.095700000000001</v>
      </c>
    </row>
    <row r="430" spans="1:21" x14ac:dyDescent="0.25">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s="27">
        <v>0.50039999999999996</v>
      </c>
    </row>
    <row r="431" spans="1:21" x14ac:dyDescent="0.25">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s="27">
        <v>-145.35079999999999</v>
      </c>
    </row>
    <row r="432" spans="1:21" x14ac:dyDescent="0.25">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s="27">
        <v>76.639499999999998</v>
      </c>
    </row>
    <row r="433" spans="1:21" x14ac:dyDescent="0.25">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s="27">
        <v>54.7425</v>
      </c>
    </row>
    <row r="434" spans="1:21" x14ac:dyDescent="0.25">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s="27">
        <v>-0.77480000000000004</v>
      </c>
    </row>
    <row r="435" spans="1:21" x14ac:dyDescent="0.25">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s="27">
        <v>207.14699999999999</v>
      </c>
    </row>
    <row r="436" spans="1:21" x14ac:dyDescent="0.25">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s="27">
        <v>-3.6892</v>
      </c>
    </row>
    <row r="437" spans="1:21" x14ac:dyDescent="0.25">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s="27">
        <v>-18.585000000000001</v>
      </c>
    </row>
    <row r="438" spans="1:21" x14ac:dyDescent="0.25">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s="27">
        <v>43.199100000000001</v>
      </c>
    </row>
    <row r="439" spans="1:21" x14ac:dyDescent="0.25">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s="27">
        <v>113.63939999999999</v>
      </c>
    </row>
    <row r="440" spans="1:21" x14ac:dyDescent="0.25">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s="27">
        <v>11.553599999999999</v>
      </c>
    </row>
    <row r="441" spans="1:21" x14ac:dyDescent="0.25">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s="27">
        <v>2.3094000000000001</v>
      </c>
    </row>
    <row r="442" spans="1:21" x14ac:dyDescent="0.25">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s="27">
        <v>3.6659999999999999</v>
      </c>
    </row>
    <row r="443" spans="1:21" x14ac:dyDescent="0.25">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s="27">
        <v>23.392800000000001</v>
      </c>
    </row>
    <row r="444" spans="1:21" x14ac:dyDescent="0.25">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s="27">
        <v>20.575500000000002</v>
      </c>
    </row>
    <row r="445" spans="1:21" x14ac:dyDescent="0.25">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s="27">
        <v>42.025599999999997</v>
      </c>
    </row>
    <row r="446" spans="1:21" x14ac:dyDescent="0.25">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s="27">
        <v>29.152799999999999</v>
      </c>
    </row>
    <row r="447" spans="1:21" x14ac:dyDescent="0.25">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s="27">
        <v>10.584</v>
      </c>
    </row>
    <row r="448" spans="1:21" x14ac:dyDescent="0.25">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s="27">
        <v>1.3676999999999999</v>
      </c>
    </row>
    <row r="449" spans="1:21" x14ac:dyDescent="0.25">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s="27">
        <v>15.475199999999999</v>
      </c>
    </row>
    <row r="450" spans="1:21" x14ac:dyDescent="0.25">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s="27">
        <v>9.7164000000000001</v>
      </c>
    </row>
    <row r="451" spans="1:21" x14ac:dyDescent="0.25">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s="27">
        <v>71.247600000000006</v>
      </c>
    </row>
    <row r="452" spans="1:21" x14ac:dyDescent="0.25">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s="27">
        <v>7.9248000000000003</v>
      </c>
    </row>
    <row r="453" spans="1:21" x14ac:dyDescent="0.25">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s="27">
        <v>2.8536000000000001</v>
      </c>
    </row>
    <row r="454" spans="1:21" x14ac:dyDescent="0.25">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s="27">
        <v>9.1311999999999998</v>
      </c>
    </row>
    <row r="455" spans="1:21" x14ac:dyDescent="0.25">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s="27">
        <v>-75.830399999999997</v>
      </c>
    </row>
    <row r="456" spans="1:21" x14ac:dyDescent="0.25">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s="27">
        <v>66.540800000000004</v>
      </c>
    </row>
    <row r="457" spans="1:21" x14ac:dyDescent="0.25">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s="27">
        <v>24.9132</v>
      </c>
    </row>
    <row r="458" spans="1:21" x14ac:dyDescent="0.25">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s="27">
        <v>-24.294</v>
      </c>
    </row>
    <row r="459" spans="1:21" x14ac:dyDescent="0.25">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s="27">
        <v>-96.114599999999996</v>
      </c>
    </row>
    <row r="460" spans="1:21" x14ac:dyDescent="0.25">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s="27">
        <v>3.3479999999999999</v>
      </c>
    </row>
    <row r="461" spans="1:21" x14ac:dyDescent="0.25">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s="27">
        <v>36.372</v>
      </c>
    </row>
    <row r="462" spans="1:21" x14ac:dyDescent="0.25">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s="27">
        <v>377.9622</v>
      </c>
    </row>
    <row r="463" spans="1:21" x14ac:dyDescent="0.25">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s="27">
        <v>18.6006</v>
      </c>
    </row>
    <row r="464" spans="1:21" x14ac:dyDescent="0.25">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s="27">
        <v>7.0679999999999996</v>
      </c>
    </row>
    <row r="465" spans="1:21" x14ac:dyDescent="0.25">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s="27">
        <v>-814.48320000000001</v>
      </c>
    </row>
    <row r="466" spans="1:21" x14ac:dyDescent="0.25">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s="27">
        <v>-20.888999999999999</v>
      </c>
    </row>
    <row r="467" spans="1:21" x14ac:dyDescent="0.25">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s="27">
        <v>-34.758000000000003</v>
      </c>
    </row>
    <row r="468" spans="1:21" x14ac:dyDescent="0.25">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s="27">
        <v>5.8704000000000001</v>
      </c>
    </row>
    <row r="469" spans="1:21" x14ac:dyDescent="0.25">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s="27">
        <v>-312.06139999999999</v>
      </c>
    </row>
    <row r="470" spans="1:21" x14ac:dyDescent="0.25">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s="27">
        <v>-36.235199999999999</v>
      </c>
    </row>
    <row r="471" spans="1:21" x14ac:dyDescent="0.25">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s="27">
        <v>-7.9001999999999999</v>
      </c>
    </row>
    <row r="472" spans="1:21" x14ac:dyDescent="0.25">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s="27">
        <v>26.630400000000002</v>
      </c>
    </row>
    <row r="473" spans="1:21" x14ac:dyDescent="0.25">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s="27">
        <v>3.4091999999999998</v>
      </c>
    </row>
    <row r="474" spans="1:21" x14ac:dyDescent="0.25">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s="27">
        <v>10.478400000000001</v>
      </c>
    </row>
    <row r="475" spans="1:21" x14ac:dyDescent="0.25">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s="27">
        <v>87.995999999999995</v>
      </c>
    </row>
    <row r="476" spans="1:21" x14ac:dyDescent="0.25">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s="27">
        <v>24.980399999999999</v>
      </c>
    </row>
    <row r="477" spans="1:21" x14ac:dyDescent="0.25">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s="27">
        <v>28.818999999999999</v>
      </c>
    </row>
    <row r="478" spans="1:21" x14ac:dyDescent="0.25">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s="27">
        <v>45.527999999999999</v>
      </c>
    </row>
    <row r="479" spans="1:21" x14ac:dyDescent="0.25">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s="27">
        <v>7.1820000000000004</v>
      </c>
    </row>
    <row r="480" spans="1:21" x14ac:dyDescent="0.25">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s="27">
        <v>19.295999999999999</v>
      </c>
    </row>
    <row r="481" spans="1:21" x14ac:dyDescent="0.25">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s="27">
        <v>6.6150000000000002</v>
      </c>
    </row>
    <row r="482" spans="1:21" x14ac:dyDescent="0.25">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s="27">
        <v>84.51</v>
      </c>
    </row>
    <row r="483" spans="1:21" x14ac:dyDescent="0.25">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s="27">
        <v>1.9089</v>
      </c>
    </row>
    <row r="484" spans="1:21" x14ac:dyDescent="0.25">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s="27">
        <v>1.6688000000000001</v>
      </c>
    </row>
    <row r="485" spans="1:21" x14ac:dyDescent="0.25">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s="27">
        <v>57.592799999999997</v>
      </c>
    </row>
    <row r="486" spans="1:21" x14ac:dyDescent="0.25">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s="27">
        <v>14.8</v>
      </c>
    </row>
    <row r="487" spans="1:21" x14ac:dyDescent="0.25">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s="27">
        <v>-30.245000000000001</v>
      </c>
    </row>
    <row r="488" spans="1:21" x14ac:dyDescent="0.25">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s="27">
        <v>17.497499999999999</v>
      </c>
    </row>
    <row r="489" spans="1:21" x14ac:dyDescent="0.25">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s="27">
        <v>341.99400000000003</v>
      </c>
    </row>
    <row r="490" spans="1:21" x14ac:dyDescent="0.25">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s="27">
        <v>0.59940000000000004</v>
      </c>
    </row>
    <row r="491" spans="1:21" x14ac:dyDescent="0.25">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s="27">
        <v>10.397399999999999</v>
      </c>
    </row>
    <row r="492" spans="1:21" x14ac:dyDescent="0.25">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s="27">
        <v>6.1571999999999996</v>
      </c>
    </row>
    <row r="493" spans="1:21" x14ac:dyDescent="0.25">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s="27">
        <v>8.9830000000000005</v>
      </c>
    </row>
    <row r="494" spans="1:21" x14ac:dyDescent="0.25">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s="27">
        <v>5.0922000000000001</v>
      </c>
    </row>
    <row r="495" spans="1:21" x14ac:dyDescent="0.25">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s="27">
        <v>13.1572</v>
      </c>
    </row>
    <row r="496" spans="1:21" x14ac:dyDescent="0.25">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s="27">
        <v>-94.941000000000003</v>
      </c>
    </row>
    <row r="497" spans="1:21" x14ac:dyDescent="0.25">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s="27">
        <v>51.655799999999999</v>
      </c>
    </row>
    <row r="498" spans="1:21" x14ac:dyDescent="0.25">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s="27">
        <v>40.370399999999997</v>
      </c>
    </row>
    <row r="499" spans="1:21" x14ac:dyDescent="0.25">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s="27">
        <v>81.843199999999996</v>
      </c>
    </row>
    <row r="500" spans="1:21" x14ac:dyDescent="0.25">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s="27">
        <v>18.117599999999999</v>
      </c>
    </row>
    <row r="501" spans="1:21" x14ac:dyDescent="0.25">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s="27">
        <v>22.869</v>
      </c>
    </row>
    <row r="502" spans="1:21" x14ac:dyDescent="0.25">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s="27">
        <v>-15.08</v>
      </c>
    </row>
    <row r="503" spans="1:21" x14ac:dyDescent="0.25">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s="27">
        <v>-11.961600000000001</v>
      </c>
    </row>
    <row r="504" spans="1:21" x14ac:dyDescent="0.25">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s="27">
        <v>50.097999999999999</v>
      </c>
    </row>
    <row r="505" spans="1:21" x14ac:dyDescent="0.25">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s="27">
        <v>-1.9008</v>
      </c>
    </row>
    <row r="506" spans="1:21" x14ac:dyDescent="0.25">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s="27">
        <v>11.8871</v>
      </c>
    </row>
    <row r="507" spans="1:21" x14ac:dyDescent="0.25">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s="27">
        <v>5.3730000000000002</v>
      </c>
    </row>
    <row r="508" spans="1:21" x14ac:dyDescent="0.25">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s="27">
        <v>0.73980000000000001</v>
      </c>
    </row>
    <row r="509" spans="1:21" x14ac:dyDescent="0.25">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s="27">
        <v>2.1684000000000001</v>
      </c>
    </row>
    <row r="510" spans="1:21" x14ac:dyDescent="0.25">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s="27">
        <v>11.685</v>
      </c>
    </row>
    <row r="511" spans="1:21" x14ac:dyDescent="0.25">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s="27">
        <v>3177.4749999999999</v>
      </c>
    </row>
    <row r="512" spans="1:21" x14ac:dyDescent="0.25">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s="27">
        <v>40.415999999999997</v>
      </c>
    </row>
    <row r="513" spans="1:21" x14ac:dyDescent="0.25">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s="27">
        <v>12.172800000000001</v>
      </c>
    </row>
    <row r="514" spans="1:21" x14ac:dyDescent="0.25">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s="27">
        <v>0.71519999999999995</v>
      </c>
    </row>
    <row r="515" spans="1:21" x14ac:dyDescent="0.25">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s="27">
        <v>1.7901</v>
      </c>
    </row>
    <row r="516" spans="1:21" x14ac:dyDescent="0.25">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s="27">
        <v>1.7052</v>
      </c>
    </row>
    <row r="517" spans="1:21" x14ac:dyDescent="0.25">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s="27">
        <v>1379.9770000000001</v>
      </c>
    </row>
    <row r="518" spans="1:21" x14ac:dyDescent="0.25">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s="27">
        <v>13.891500000000001</v>
      </c>
    </row>
    <row r="519" spans="1:21" x14ac:dyDescent="0.25">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s="27">
        <v>5.3819999999999997</v>
      </c>
    </row>
    <row r="520" spans="1:21" x14ac:dyDescent="0.25">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s="27">
        <v>56.301000000000002</v>
      </c>
    </row>
    <row r="521" spans="1:21" x14ac:dyDescent="0.25">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s="27">
        <v>5.2877000000000001</v>
      </c>
    </row>
    <row r="522" spans="1:21" x14ac:dyDescent="0.25">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s="27">
        <v>-25.913599999999999</v>
      </c>
    </row>
    <row r="523" spans="1:21" x14ac:dyDescent="0.25">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s="27">
        <v>-21.167999999999999</v>
      </c>
    </row>
    <row r="524" spans="1:21" x14ac:dyDescent="0.25">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s="27">
        <v>21.097999999999999</v>
      </c>
    </row>
    <row r="525" spans="1:21" x14ac:dyDescent="0.25">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s="27">
        <v>-12.4146</v>
      </c>
    </row>
    <row r="526" spans="1:21" x14ac:dyDescent="0.25">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s="27">
        <v>27.166599999999999</v>
      </c>
    </row>
    <row r="527" spans="1:21" x14ac:dyDescent="0.25">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s="27">
        <v>10.433999999999999</v>
      </c>
    </row>
    <row r="528" spans="1:21" x14ac:dyDescent="0.25">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s="27">
        <v>42.747</v>
      </c>
    </row>
    <row r="529" spans="1:21" x14ac:dyDescent="0.25">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s="27">
        <v>5.1407999999999996</v>
      </c>
    </row>
    <row r="530" spans="1:21" x14ac:dyDescent="0.25">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s="27">
        <v>-7.2671999999999999</v>
      </c>
    </row>
    <row r="531" spans="1:21" x14ac:dyDescent="0.25">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s="27">
        <v>-149.9058</v>
      </c>
    </row>
    <row r="532" spans="1:21" x14ac:dyDescent="0.25">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s="27">
        <v>19.692</v>
      </c>
    </row>
    <row r="533" spans="1:21" x14ac:dyDescent="0.25">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s="27">
        <v>11.92</v>
      </c>
    </row>
    <row r="534" spans="1:21" x14ac:dyDescent="0.25">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s="27">
        <v>2.3969999999999998</v>
      </c>
    </row>
    <row r="535" spans="1:21" x14ac:dyDescent="0.25">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s="27">
        <v>274.38600000000002</v>
      </c>
    </row>
    <row r="536" spans="1:21" x14ac:dyDescent="0.25">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s="27">
        <v>11.375</v>
      </c>
    </row>
    <row r="537" spans="1:21" x14ac:dyDescent="0.25">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s="27">
        <v>1.4672000000000001</v>
      </c>
    </row>
    <row r="538" spans="1:21" x14ac:dyDescent="0.25">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s="27">
        <v>-68.185599999999994</v>
      </c>
    </row>
    <row r="539" spans="1:21" x14ac:dyDescent="0.25">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s="27">
        <v>3.36</v>
      </c>
    </row>
    <row r="540" spans="1:21" x14ac:dyDescent="0.25">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s="27">
        <v>41.293799999999997</v>
      </c>
    </row>
    <row r="541" spans="1:21" x14ac:dyDescent="0.25">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s="27">
        <v>70.98</v>
      </c>
    </row>
    <row r="542" spans="1:21" x14ac:dyDescent="0.25">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s="27">
        <v>206.316</v>
      </c>
    </row>
    <row r="543" spans="1:21" x14ac:dyDescent="0.25">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s="27">
        <v>38.086399999999998</v>
      </c>
    </row>
    <row r="544" spans="1:21" x14ac:dyDescent="0.25">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s="27">
        <v>-145.52459999999999</v>
      </c>
    </row>
    <row r="545" spans="1:21" x14ac:dyDescent="0.25">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s="27">
        <v>7.2640000000000002</v>
      </c>
    </row>
    <row r="546" spans="1:21" x14ac:dyDescent="0.25">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s="27">
        <v>6.2995000000000001</v>
      </c>
    </row>
    <row r="547" spans="1:21" x14ac:dyDescent="0.25">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s="27">
        <v>-84.2928</v>
      </c>
    </row>
    <row r="548" spans="1:21" x14ac:dyDescent="0.25">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s="27">
        <v>13.932</v>
      </c>
    </row>
    <row r="549" spans="1:21" x14ac:dyDescent="0.25">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s="27">
        <v>6.4127999999999998</v>
      </c>
    </row>
    <row r="550" spans="1:21" x14ac:dyDescent="0.25">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s="27">
        <v>15.641999999999999</v>
      </c>
    </row>
    <row r="551" spans="1:21" x14ac:dyDescent="0.25">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s="27">
        <v>-17.045999999999999</v>
      </c>
    </row>
    <row r="552" spans="1:21" x14ac:dyDescent="0.25">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s="27">
        <v>-1.744</v>
      </c>
    </row>
    <row r="553" spans="1:21" x14ac:dyDescent="0.25">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s="27">
        <v>0</v>
      </c>
    </row>
    <row r="554" spans="1:21" x14ac:dyDescent="0.25">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s="27">
        <v>6.0381999999999998</v>
      </c>
    </row>
    <row r="555" spans="1:21" x14ac:dyDescent="0.25">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s="27">
        <v>2.5707</v>
      </c>
    </row>
    <row r="556" spans="1:21" x14ac:dyDescent="0.25">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s="27">
        <v>310.98719999999997</v>
      </c>
    </row>
    <row r="557" spans="1:21" x14ac:dyDescent="0.25">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s="27">
        <v>3.4047999999999998</v>
      </c>
    </row>
    <row r="558" spans="1:21" x14ac:dyDescent="0.25">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s="27">
        <v>9.9359999999999999</v>
      </c>
    </row>
    <row r="559" spans="1:21" x14ac:dyDescent="0.25">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s="27">
        <v>-217.048</v>
      </c>
    </row>
    <row r="560" spans="1:21" x14ac:dyDescent="0.25">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s="27">
        <v>15.552</v>
      </c>
    </row>
    <row r="561" spans="1:21" x14ac:dyDescent="0.25">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s="27">
        <v>16.614000000000001</v>
      </c>
    </row>
    <row r="562" spans="1:21" x14ac:dyDescent="0.25">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s="27">
        <v>27.318200000000001</v>
      </c>
    </row>
    <row r="563" spans="1:21" x14ac:dyDescent="0.25">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s="27">
        <v>1.3</v>
      </c>
    </row>
    <row r="564" spans="1:21" x14ac:dyDescent="0.25">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s="27">
        <v>3.7743000000000002</v>
      </c>
    </row>
    <row r="565" spans="1:21" x14ac:dyDescent="0.25">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s="27">
        <v>0</v>
      </c>
    </row>
    <row r="566" spans="1:21" x14ac:dyDescent="0.25">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s="27">
        <v>1.2005999999999999</v>
      </c>
    </row>
    <row r="567" spans="1:21" x14ac:dyDescent="0.25">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s="27">
        <v>46.796999999999997</v>
      </c>
    </row>
    <row r="568" spans="1:21" x14ac:dyDescent="0.25">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s="27">
        <v>45.001600000000003</v>
      </c>
    </row>
    <row r="569" spans="1:21" x14ac:dyDescent="0.25">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s="27">
        <v>27.3672</v>
      </c>
    </row>
    <row r="570" spans="1:21" x14ac:dyDescent="0.25">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s="27">
        <v>9.3312000000000008</v>
      </c>
    </row>
    <row r="571" spans="1:21" x14ac:dyDescent="0.25">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s="27">
        <v>0</v>
      </c>
    </row>
    <row r="572" spans="1:21" x14ac:dyDescent="0.25">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s="27">
        <v>34.776000000000003</v>
      </c>
    </row>
    <row r="573" spans="1:21" x14ac:dyDescent="0.25">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s="27">
        <v>6.4215999999999998</v>
      </c>
    </row>
    <row r="574" spans="1:21" x14ac:dyDescent="0.25">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s="27">
        <v>11.226599999999999</v>
      </c>
    </row>
    <row r="575" spans="1:21" x14ac:dyDescent="0.25">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s="27">
        <v>4.0095000000000001</v>
      </c>
    </row>
    <row r="576" spans="1:21" x14ac:dyDescent="0.25">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s="27">
        <v>2.3814000000000002</v>
      </c>
    </row>
    <row r="577" spans="1:21" x14ac:dyDescent="0.25">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s="27">
        <v>78.752799999999993</v>
      </c>
    </row>
    <row r="578" spans="1:21" x14ac:dyDescent="0.25">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s="27">
        <v>9.7607999999999997</v>
      </c>
    </row>
    <row r="579" spans="1:21" x14ac:dyDescent="0.25">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s="27">
        <v>2.19</v>
      </c>
    </row>
    <row r="580" spans="1:21" x14ac:dyDescent="0.25">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s="27">
        <v>8.7140000000000004</v>
      </c>
    </row>
    <row r="581" spans="1:21" x14ac:dyDescent="0.25">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s="27">
        <v>-5.7148000000000003</v>
      </c>
    </row>
    <row r="582" spans="1:21" x14ac:dyDescent="0.25">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s="27">
        <v>1.5456000000000001</v>
      </c>
    </row>
    <row r="583" spans="1:21" x14ac:dyDescent="0.25">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s="27">
        <v>52.917299999999997</v>
      </c>
    </row>
    <row r="584" spans="1:21" x14ac:dyDescent="0.25">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s="27">
        <v>9.2385999999999999</v>
      </c>
    </row>
    <row r="585" spans="1:21" x14ac:dyDescent="0.25">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s="27">
        <v>3.5045999999999999</v>
      </c>
    </row>
    <row r="586" spans="1:21" x14ac:dyDescent="0.25">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s="27">
        <v>-4.7481</v>
      </c>
    </row>
    <row r="587" spans="1:21" x14ac:dyDescent="0.25">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s="27">
        <v>30.477599999999999</v>
      </c>
    </row>
    <row r="588" spans="1:21" x14ac:dyDescent="0.25">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s="27">
        <v>4.9686000000000003</v>
      </c>
    </row>
    <row r="589" spans="1:21" x14ac:dyDescent="0.25">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s="27">
        <v>144.51570000000001</v>
      </c>
    </row>
    <row r="590" spans="1:21" x14ac:dyDescent="0.25">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s="27">
        <v>-20.136199999999999</v>
      </c>
    </row>
    <row r="591" spans="1:21" x14ac:dyDescent="0.25">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s="27">
        <v>7.2576000000000001</v>
      </c>
    </row>
    <row r="592" spans="1:21" x14ac:dyDescent="0.25">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s="27">
        <v>-12.896100000000001</v>
      </c>
    </row>
    <row r="593" spans="1:21" x14ac:dyDescent="0.25">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s="27">
        <v>3.6288</v>
      </c>
    </row>
    <row r="594" spans="1:21" x14ac:dyDescent="0.25">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s="27">
        <v>1.1679999999999999</v>
      </c>
    </row>
    <row r="595" spans="1:21" x14ac:dyDescent="0.25">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s="27">
        <v>9.75</v>
      </c>
    </row>
    <row r="596" spans="1:21" x14ac:dyDescent="0.25">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s="27">
        <v>22.0748</v>
      </c>
    </row>
    <row r="597" spans="1:21" x14ac:dyDescent="0.25">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s="27">
        <v>434.99130000000002</v>
      </c>
    </row>
    <row r="598" spans="1:21" x14ac:dyDescent="0.25">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s="27">
        <v>55.744999999999997</v>
      </c>
    </row>
    <row r="599" spans="1:21" x14ac:dyDescent="0.25">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s="27">
        <v>91.772800000000004</v>
      </c>
    </row>
    <row r="600" spans="1:21" x14ac:dyDescent="0.25">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s="27">
        <v>1.0178</v>
      </c>
    </row>
    <row r="601" spans="1:21" x14ac:dyDescent="0.25">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s="27">
        <v>-28.796399999999998</v>
      </c>
    </row>
    <row r="602" spans="1:21" x14ac:dyDescent="0.25">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s="27">
        <v>-115.3544</v>
      </c>
    </row>
    <row r="603" spans="1:21" x14ac:dyDescent="0.25">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s="27">
        <v>0.73</v>
      </c>
    </row>
    <row r="604" spans="1:21" x14ac:dyDescent="0.25">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s="27">
        <v>17.847000000000001</v>
      </c>
    </row>
    <row r="605" spans="1:21" x14ac:dyDescent="0.25">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s="27">
        <v>5.1407999999999996</v>
      </c>
    </row>
    <row r="606" spans="1:21" x14ac:dyDescent="0.25">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s="27">
        <v>-5.5338000000000003</v>
      </c>
    </row>
    <row r="607" spans="1:21" x14ac:dyDescent="0.25">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s="27">
        <v>-31.671199999999999</v>
      </c>
    </row>
    <row r="608" spans="1:21" x14ac:dyDescent="0.25">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s="27">
        <v>47.815199999999997</v>
      </c>
    </row>
    <row r="609" spans="1:21" x14ac:dyDescent="0.25">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s="27">
        <v>-2.6255999999999999</v>
      </c>
    </row>
    <row r="610" spans="1:21" x14ac:dyDescent="0.25">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s="27">
        <v>2.3814000000000002</v>
      </c>
    </row>
    <row r="611" spans="1:21" x14ac:dyDescent="0.25">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s="27">
        <v>-10.117800000000001</v>
      </c>
    </row>
    <row r="612" spans="1:21" x14ac:dyDescent="0.25">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s="27">
        <v>41.577300000000001</v>
      </c>
    </row>
    <row r="613" spans="1:21" x14ac:dyDescent="0.25">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s="27">
        <v>5.6955999999999998</v>
      </c>
    </row>
    <row r="614" spans="1:21" x14ac:dyDescent="0.25">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s="27">
        <v>2.64</v>
      </c>
    </row>
    <row r="615" spans="1:21" x14ac:dyDescent="0.25">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s="27">
        <v>-157.9383</v>
      </c>
    </row>
    <row r="616" spans="1:21" x14ac:dyDescent="0.25">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s="27">
        <v>15.992000000000001</v>
      </c>
    </row>
    <row r="617" spans="1:21" x14ac:dyDescent="0.25">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s="27">
        <v>-2.7968000000000002</v>
      </c>
    </row>
    <row r="618" spans="1:21" x14ac:dyDescent="0.25">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s="27">
        <v>15.7872</v>
      </c>
    </row>
    <row r="619" spans="1:21" x14ac:dyDescent="0.25">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s="27">
        <v>3.0813999999999999</v>
      </c>
    </row>
    <row r="620" spans="1:21" x14ac:dyDescent="0.25">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s="27">
        <v>33.57</v>
      </c>
    </row>
    <row r="621" spans="1:21" x14ac:dyDescent="0.25">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s="27">
        <v>10.9939</v>
      </c>
    </row>
    <row r="622" spans="1:21" x14ac:dyDescent="0.25">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s="27">
        <v>27.286200000000001</v>
      </c>
    </row>
    <row r="623" spans="1:21" x14ac:dyDescent="0.25">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s="27">
        <v>-14.773</v>
      </c>
    </row>
    <row r="624" spans="1:21" x14ac:dyDescent="0.25">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s="27">
        <v>87.568399999999997</v>
      </c>
    </row>
    <row r="625" spans="1:21" x14ac:dyDescent="0.25">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s="27">
        <v>178.90100000000001</v>
      </c>
    </row>
    <row r="626" spans="1:21" x14ac:dyDescent="0.25">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s="27">
        <v>130.87</v>
      </c>
    </row>
    <row r="627" spans="1:21" x14ac:dyDescent="0.25">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s="27">
        <v>46.927799999999998</v>
      </c>
    </row>
    <row r="628" spans="1:21" x14ac:dyDescent="0.25">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s="27">
        <v>12.090400000000001</v>
      </c>
    </row>
    <row r="629" spans="1:21" x14ac:dyDescent="0.25">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s="27">
        <v>28.176400000000001</v>
      </c>
    </row>
    <row r="630" spans="1:21" x14ac:dyDescent="0.25">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s="27">
        <v>5.1435000000000004</v>
      </c>
    </row>
    <row r="631" spans="1:21" x14ac:dyDescent="0.25">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s="27">
        <v>6.0857999999999999</v>
      </c>
    </row>
    <row r="632" spans="1:21" x14ac:dyDescent="0.25">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s="27">
        <v>-51.719099999999997</v>
      </c>
    </row>
    <row r="633" spans="1:21" x14ac:dyDescent="0.25">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s="27">
        <v>29.95</v>
      </c>
    </row>
    <row r="634" spans="1:21" x14ac:dyDescent="0.25">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s="27">
        <v>30.076799999999999</v>
      </c>
    </row>
    <row r="635" spans="1:21" x14ac:dyDescent="0.25">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s="27">
        <v>2.4584999999999999</v>
      </c>
    </row>
    <row r="636" spans="1:21" x14ac:dyDescent="0.25">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s="27">
        <v>85.529700000000005</v>
      </c>
    </row>
    <row r="637" spans="1:21" x14ac:dyDescent="0.25">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s="27">
        <v>43.223399999999998</v>
      </c>
    </row>
    <row r="638" spans="1:21" x14ac:dyDescent="0.25">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s="27">
        <v>-13.8468</v>
      </c>
    </row>
    <row r="639" spans="1:21" x14ac:dyDescent="0.25">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s="27">
        <v>12.232799999999999</v>
      </c>
    </row>
    <row r="640" spans="1:21" x14ac:dyDescent="0.25">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s="27">
        <v>272.79199999999997</v>
      </c>
    </row>
    <row r="641" spans="1:21" x14ac:dyDescent="0.25">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s="27">
        <v>5.0128000000000004</v>
      </c>
    </row>
    <row r="642" spans="1:21" x14ac:dyDescent="0.25">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s="27">
        <v>6.0288000000000004</v>
      </c>
    </row>
    <row r="643" spans="1:21" x14ac:dyDescent="0.25">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s="27">
        <v>85.903999999999996</v>
      </c>
    </row>
    <row r="644" spans="1:21" x14ac:dyDescent="0.25">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s="27">
        <v>12.6</v>
      </c>
    </row>
    <row r="645" spans="1:21" x14ac:dyDescent="0.25">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s="27">
        <v>54.333199999999998</v>
      </c>
    </row>
    <row r="646" spans="1:21" x14ac:dyDescent="0.25">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s="27">
        <v>3.1751999999999998</v>
      </c>
    </row>
    <row r="647" spans="1:21" x14ac:dyDescent="0.25">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s="27">
        <v>56.511000000000003</v>
      </c>
    </row>
    <row r="648" spans="1:21" x14ac:dyDescent="0.25">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s="27">
        <v>9.8625000000000007</v>
      </c>
    </row>
    <row r="649" spans="1:21" x14ac:dyDescent="0.25">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s="27">
        <v>3.0144000000000002</v>
      </c>
    </row>
    <row r="650" spans="1:21" x14ac:dyDescent="0.25">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s="27">
        <v>6.0679999999999996</v>
      </c>
    </row>
    <row r="651" spans="1:21" x14ac:dyDescent="0.25">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s="27">
        <v>22.6782</v>
      </c>
    </row>
    <row r="652" spans="1:21" x14ac:dyDescent="0.25">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s="27">
        <v>31.6</v>
      </c>
    </row>
    <row r="653" spans="1:21" x14ac:dyDescent="0.25">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s="27">
        <v>178.31800000000001</v>
      </c>
    </row>
    <row r="654" spans="1:21" x14ac:dyDescent="0.25">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s="27">
        <v>45.9754</v>
      </c>
    </row>
    <row r="655" spans="1:21" x14ac:dyDescent="0.25">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s="27">
        <v>10.311999999999999</v>
      </c>
    </row>
    <row r="656" spans="1:21" x14ac:dyDescent="0.25">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s="27">
        <v>8.5164000000000009</v>
      </c>
    </row>
    <row r="657" spans="1:21" x14ac:dyDescent="0.25">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s="27">
        <v>-2.6543999999999999</v>
      </c>
    </row>
    <row r="658" spans="1:21" x14ac:dyDescent="0.25">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s="27">
        <v>45.322200000000002</v>
      </c>
    </row>
    <row r="659" spans="1:21" x14ac:dyDescent="0.25">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s="27">
        <v>-50.097999999999999</v>
      </c>
    </row>
    <row r="660" spans="1:21" x14ac:dyDescent="0.25">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s="27">
        <v>-3.4620000000000002</v>
      </c>
    </row>
    <row r="661" spans="1:21" x14ac:dyDescent="0.25">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s="27">
        <v>124.929</v>
      </c>
    </row>
    <row r="662" spans="1:21" x14ac:dyDescent="0.25">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s="27">
        <v>-135.76499999999999</v>
      </c>
    </row>
    <row r="663" spans="1:21" x14ac:dyDescent="0.25">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s="27">
        <v>-118.12949999999999</v>
      </c>
    </row>
    <row r="664" spans="1:21" x14ac:dyDescent="0.25">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s="27">
        <v>-4.2222</v>
      </c>
    </row>
    <row r="665" spans="1:21" x14ac:dyDescent="0.25">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s="27">
        <v>18.398</v>
      </c>
    </row>
    <row r="666" spans="1:21" x14ac:dyDescent="0.25">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s="27">
        <v>5.2625999999999999</v>
      </c>
    </row>
    <row r="667" spans="1:21" x14ac:dyDescent="0.25">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s="27">
        <v>2.0790000000000002</v>
      </c>
    </row>
    <row r="668" spans="1:21" x14ac:dyDescent="0.25">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s="27">
        <v>28.706399999999999</v>
      </c>
    </row>
    <row r="669" spans="1:21" x14ac:dyDescent="0.25">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s="27">
        <v>28.618200000000002</v>
      </c>
    </row>
    <row r="670" spans="1:21" x14ac:dyDescent="0.25">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s="27">
        <v>8.7285000000000004</v>
      </c>
    </row>
    <row r="671" spans="1:21" x14ac:dyDescent="0.25">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s="27">
        <v>-14.3856</v>
      </c>
    </row>
    <row r="672" spans="1:21" x14ac:dyDescent="0.25">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s="27">
        <v>-71.890500000000003</v>
      </c>
    </row>
    <row r="673" spans="1:21" x14ac:dyDescent="0.25">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s="27">
        <v>11.36</v>
      </c>
    </row>
    <row r="674" spans="1:21" x14ac:dyDescent="0.25">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s="27">
        <v>1.7115</v>
      </c>
    </row>
    <row r="675" spans="1:21" x14ac:dyDescent="0.25">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s="27">
        <v>16.588799999999999</v>
      </c>
    </row>
    <row r="676" spans="1:21" x14ac:dyDescent="0.25">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s="27">
        <v>17.504999999999999</v>
      </c>
    </row>
    <row r="677" spans="1:21" x14ac:dyDescent="0.25">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s="27">
        <v>40.749899999999997</v>
      </c>
    </row>
    <row r="678" spans="1:21" x14ac:dyDescent="0.25">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s="27">
        <v>-7.3920000000000003</v>
      </c>
    </row>
    <row r="679" spans="1:21" x14ac:dyDescent="0.25">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s="27">
        <v>4.5201000000000002</v>
      </c>
    </row>
    <row r="680" spans="1:21" x14ac:dyDescent="0.25">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s="27">
        <v>-41.262</v>
      </c>
    </row>
    <row r="681" spans="1:21" x14ac:dyDescent="0.25">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s="27">
        <v>-320.23950000000002</v>
      </c>
    </row>
    <row r="682" spans="1:21" x14ac:dyDescent="0.25">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s="27">
        <v>4.6643999999999997</v>
      </c>
    </row>
    <row r="683" spans="1:21" x14ac:dyDescent="0.25">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s="27">
        <v>2.5983999999999998</v>
      </c>
    </row>
    <row r="684" spans="1:21" x14ac:dyDescent="0.25">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s="27">
        <v>18.521999999999998</v>
      </c>
    </row>
    <row r="685" spans="1:21" x14ac:dyDescent="0.25">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s="27">
        <v>-3839.9904000000001</v>
      </c>
    </row>
    <row r="686" spans="1:21" x14ac:dyDescent="0.25">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s="27">
        <v>14.651</v>
      </c>
    </row>
    <row r="687" spans="1:21" x14ac:dyDescent="0.25">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s="27">
        <v>163.18979999999999</v>
      </c>
    </row>
    <row r="688" spans="1:21" x14ac:dyDescent="0.25">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s="27">
        <v>6.8714000000000004</v>
      </c>
    </row>
    <row r="689" spans="1:21" x14ac:dyDescent="0.25">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s="27">
        <v>9.3312000000000008</v>
      </c>
    </row>
    <row r="690" spans="1:21" x14ac:dyDescent="0.25">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s="27">
        <v>4.7995999999999999</v>
      </c>
    </row>
    <row r="691" spans="1:21" x14ac:dyDescent="0.25">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s="27">
        <v>14.561400000000001</v>
      </c>
    </row>
    <row r="692" spans="1:21" x14ac:dyDescent="0.25">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s="27">
        <v>74.053200000000004</v>
      </c>
    </row>
    <row r="693" spans="1:21" x14ac:dyDescent="0.25">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s="27">
        <v>10.315200000000001</v>
      </c>
    </row>
    <row r="694" spans="1:21" x14ac:dyDescent="0.25">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s="27">
        <v>24.936</v>
      </c>
    </row>
    <row r="695" spans="1:21" x14ac:dyDescent="0.25">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s="27">
        <v>16.032</v>
      </c>
    </row>
    <row r="696" spans="1:21" x14ac:dyDescent="0.25">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s="27">
        <v>17.348800000000001</v>
      </c>
    </row>
    <row r="697" spans="1:21" x14ac:dyDescent="0.25">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s="27">
        <v>17.760000000000002</v>
      </c>
    </row>
    <row r="698" spans="1:21" x14ac:dyDescent="0.25">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s="27">
        <v>62.807499999999997</v>
      </c>
    </row>
    <row r="699" spans="1:21" x14ac:dyDescent="0.25">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s="27">
        <v>31.751200000000001</v>
      </c>
    </row>
    <row r="700" spans="1:21" x14ac:dyDescent="0.25">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s="27">
        <v>0.80879999999999996</v>
      </c>
    </row>
    <row r="701" spans="1:21" x14ac:dyDescent="0.25">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s="27">
        <v>-13.6312</v>
      </c>
    </row>
    <row r="702" spans="1:21" x14ac:dyDescent="0.25">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s="27">
        <v>-3.4272</v>
      </c>
    </row>
    <row r="703" spans="1:21" x14ac:dyDescent="0.25">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s="27">
        <v>4.1448</v>
      </c>
    </row>
    <row r="704" spans="1:21" x14ac:dyDescent="0.25">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s="27">
        <v>35.679600000000001</v>
      </c>
    </row>
    <row r="705" spans="1:21" x14ac:dyDescent="0.25">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s="27">
        <v>-13.871700000000001</v>
      </c>
    </row>
    <row r="706" spans="1:21" x14ac:dyDescent="0.25">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s="27">
        <v>3.6288</v>
      </c>
    </row>
    <row r="707" spans="1:21" x14ac:dyDescent="0.25">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s="27">
        <v>18.769500000000001</v>
      </c>
    </row>
    <row r="708" spans="1:21" x14ac:dyDescent="0.25">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s="27">
        <v>2.2824</v>
      </c>
    </row>
    <row r="709" spans="1:21" x14ac:dyDescent="0.25">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s="27">
        <v>52.782400000000003</v>
      </c>
    </row>
    <row r="710" spans="1:21" x14ac:dyDescent="0.25">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s="27">
        <v>-110.49</v>
      </c>
    </row>
    <row r="711" spans="1:21" x14ac:dyDescent="0.25">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s="27">
        <v>15.768000000000001</v>
      </c>
    </row>
    <row r="712" spans="1:21" x14ac:dyDescent="0.25">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s="27">
        <v>26.630400000000002</v>
      </c>
    </row>
    <row r="713" spans="1:21" x14ac:dyDescent="0.25">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s="27">
        <v>8.8623999999999992</v>
      </c>
    </row>
    <row r="714" spans="1:21" x14ac:dyDescent="0.25">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s="27">
        <v>109.7226</v>
      </c>
    </row>
    <row r="715" spans="1:21" x14ac:dyDescent="0.25">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s="27">
        <v>89.3142</v>
      </c>
    </row>
    <row r="716" spans="1:21" x14ac:dyDescent="0.25">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s="27">
        <v>113.98860000000001</v>
      </c>
    </row>
    <row r="717" spans="1:21" x14ac:dyDescent="0.25">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s="27">
        <v>6.9720000000000004</v>
      </c>
    </row>
    <row r="718" spans="1:21" x14ac:dyDescent="0.25">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s="27">
        <v>3.0813999999999999</v>
      </c>
    </row>
    <row r="719" spans="1:21" x14ac:dyDescent="0.25">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s="27">
        <v>24.4758</v>
      </c>
    </row>
    <row r="720" spans="1:21" x14ac:dyDescent="0.25">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s="27">
        <v>19.4376</v>
      </c>
    </row>
    <row r="721" spans="1:21" x14ac:dyDescent="0.25">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s="27">
        <v>21.995999999999999</v>
      </c>
    </row>
    <row r="722" spans="1:21" x14ac:dyDescent="0.25">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s="27">
        <v>73.41</v>
      </c>
    </row>
    <row r="723" spans="1:21" x14ac:dyDescent="0.25">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s="27">
        <v>231.41159999999999</v>
      </c>
    </row>
    <row r="724" spans="1:21" x14ac:dyDescent="0.25">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s="27">
        <v>80.019900000000007</v>
      </c>
    </row>
    <row r="725" spans="1:21" x14ac:dyDescent="0.25">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s="27">
        <v>21.111999999999998</v>
      </c>
    </row>
    <row r="726" spans="1:21" x14ac:dyDescent="0.25">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s="27">
        <v>5.1281999999999996</v>
      </c>
    </row>
    <row r="727" spans="1:21" x14ac:dyDescent="0.25">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s="27">
        <v>6.3684000000000003</v>
      </c>
    </row>
    <row r="728" spans="1:21" x14ac:dyDescent="0.25">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s="27">
        <v>5.5991999999999997</v>
      </c>
    </row>
    <row r="729" spans="1:21" x14ac:dyDescent="0.25">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s="27">
        <v>84.051199999999994</v>
      </c>
    </row>
    <row r="730" spans="1:21" x14ac:dyDescent="0.25">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s="27">
        <v>-153.34559999999999</v>
      </c>
    </row>
    <row r="731" spans="1:21" x14ac:dyDescent="0.25">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s="27">
        <v>10.089</v>
      </c>
    </row>
    <row r="732" spans="1:21" x14ac:dyDescent="0.25">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s="27">
        <v>102.49979999999999</v>
      </c>
    </row>
    <row r="733" spans="1:21" x14ac:dyDescent="0.25">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s="27">
        <v>3.024</v>
      </c>
    </row>
    <row r="734" spans="1:21" x14ac:dyDescent="0.25">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s="27">
        <v>9.7175999999999991</v>
      </c>
    </row>
    <row r="735" spans="1:21" x14ac:dyDescent="0.25">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s="27">
        <v>86.385599999999997</v>
      </c>
    </row>
    <row r="736" spans="1:21" x14ac:dyDescent="0.25">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s="27">
        <v>33.647399999999998</v>
      </c>
    </row>
    <row r="737" spans="1:21" x14ac:dyDescent="0.25">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s="27">
        <v>9.4283999999999999</v>
      </c>
    </row>
    <row r="738" spans="1:21" x14ac:dyDescent="0.25">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s="27">
        <v>18.695599999999999</v>
      </c>
    </row>
    <row r="739" spans="1:21" x14ac:dyDescent="0.25">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s="27">
        <v>6.5519999999999996</v>
      </c>
    </row>
    <row r="740" spans="1:21" x14ac:dyDescent="0.25">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s="27">
        <v>8.4966000000000008</v>
      </c>
    </row>
    <row r="741" spans="1:21" x14ac:dyDescent="0.25">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s="27">
        <v>4.2717000000000001</v>
      </c>
    </row>
    <row r="742" spans="1:21" x14ac:dyDescent="0.25">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s="27">
        <v>-64.774799999999999</v>
      </c>
    </row>
    <row r="743" spans="1:21" x14ac:dyDescent="0.25">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s="27">
        <v>-5.4870000000000001</v>
      </c>
    </row>
    <row r="744" spans="1:21" x14ac:dyDescent="0.25">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s="27">
        <v>-10.948</v>
      </c>
    </row>
    <row r="745" spans="1:21" x14ac:dyDescent="0.25">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s="27">
        <v>1.1466000000000001</v>
      </c>
    </row>
    <row r="746" spans="1:21" x14ac:dyDescent="0.25">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s="27">
        <v>1.6761999999999999</v>
      </c>
    </row>
    <row r="747" spans="1:21" x14ac:dyDescent="0.25">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s="27">
        <v>6.2064000000000004</v>
      </c>
    </row>
    <row r="748" spans="1:21" x14ac:dyDescent="0.25">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s="27">
        <v>-28.356000000000002</v>
      </c>
    </row>
    <row r="749" spans="1:21" x14ac:dyDescent="0.25">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s="27">
        <v>7.1863999999999999</v>
      </c>
    </row>
    <row r="750" spans="1:21" x14ac:dyDescent="0.25">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s="27">
        <v>0.89939999999999998</v>
      </c>
    </row>
    <row r="751" spans="1:21" x14ac:dyDescent="0.25">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s="27">
        <v>26.702999999999999</v>
      </c>
    </row>
    <row r="752" spans="1:21" x14ac:dyDescent="0.25">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s="27">
        <v>56.7864</v>
      </c>
    </row>
    <row r="753" spans="1:21" x14ac:dyDescent="0.25">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s="27">
        <v>22.792000000000002</v>
      </c>
    </row>
    <row r="754" spans="1:21" x14ac:dyDescent="0.25">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s="27">
        <v>1.4112</v>
      </c>
    </row>
    <row r="755" spans="1:21" x14ac:dyDescent="0.25">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s="27">
        <v>374.99250000000001</v>
      </c>
    </row>
    <row r="756" spans="1:21" x14ac:dyDescent="0.25">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s="27">
        <v>28.7712</v>
      </c>
    </row>
    <row r="757" spans="1:21" x14ac:dyDescent="0.25">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s="27">
        <v>-167.3184</v>
      </c>
    </row>
    <row r="758" spans="1:21" x14ac:dyDescent="0.25">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s="27">
        <v>6.8768000000000002</v>
      </c>
    </row>
    <row r="759" spans="1:21" x14ac:dyDescent="0.25">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s="27">
        <v>47.92</v>
      </c>
    </row>
    <row r="760" spans="1:21" x14ac:dyDescent="0.25">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s="27">
        <v>4.2666000000000004</v>
      </c>
    </row>
    <row r="761" spans="1:21" x14ac:dyDescent="0.25">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s="27">
        <v>10.224</v>
      </c>
    </row>
    <row r="762" spans="1:21" x14ac:dyDescent="0.25">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s="27">
        <v>27.993600000000001</v>
      </c>
    </row>
    <row r="763" spans="1:21" x14ac:dyDescent="0.25">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s="27">
        <v>5.6993999999999998</v>
      </c>
    </row>
    <row r="764" spans="1:21" x14ac:dyDescent="0.25">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s="27">
        <v>-26.9955</v>
      </c>
    </row>
    <row r="765" spans="1:21" x14ac:dyDescent="0.25">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s="27">
        <v>5.3391999999999999</v>
      </c>
    </row>
    <row r="766" spans="1:21" x14ac:dyDescent="0.25">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s="27">
        <v>25.47</v>
      </c>
    </row>
    <row r="767" spans="1:21" x14ac:dyDescent="0.25">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s="27">
        <v>258.69600000000003</v>
      </c>
    </row>
    <row r="768" spans="1:21" x14ac:dyDescent="0.25">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s="27">
        <v>2.7071999999999998</v>
      </c>
    </row>
    <row r="769" spans="1:21" x14ac:dyDescent="0.25">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s="27">
        <v>34.354799999999997</v>
      </c>
    </row>
    <row r="770" spans="1:21" x14ac:dyDescent="0.25">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s="27">
        <v>23.315999999999999</v>
      </c>
    </row>
    <row r="771" spans="1:21" x14ac:dyDescent="0.25">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s="27">
        <v>179.74879999999999</v>
      </c>
    </row>
    <row r="772" spans="1:21" x14ac:dyDescent="0.25">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s="27">
        <v>9.14</v>
      </c>
    </row>
    <row r="773" spans="1:21" x14ac:dyDescent="0.25">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s="27">
        <v>51.75</v>
      </c>
    </row>
    <row r="774" spans="1:21" x14ac:dyDescent="0.25">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s="27">
        <v>16.175000000000001</v>
      </c>
    </row>
    <row r="775" spans="1:21" x14ac:dyDescent="0.25">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s="27">
        <v>3.4695</v>
      </c>
    </row>
    <row r="776" spans="1:21" x14ac:dyDescent="0.25">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s="27">
        <v>10.881</v>
      </c>
    </row>
    <row r="777" spans="1:21" x14ac:dyDescent="0.25">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s="27">
        <v>14.5236</v>
      </c>
    </row>
    <row r="778" spans="1:21" x14ac:dyDescent="0.25">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s="27">
        <v>3.6855000000000002</v>
      </c>
    </row>
    <row r="779" spans="1:21" x14ac:dyDescent="0.25">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s="27">
        <v>40.800600000000003</v>
      </c>
    </row>
    <row r="780" spans="1:21" x14ac:dyDescent="0.25">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s="27">
        <v>28.171800000000001</v>
      </c>
    </row>
    <row r="781" spans="1:21" x14ac:dyDescent="0.25">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s="27">
        <v>11.720800000000001</v>
      </c>
    </row>
    <row r="782" spans="1:21" x14ac:dyDescent="0.25">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s="27">
        <v>1.9259999999999999</v>
      </c>
    </row>
    <row r="783" spans="1:21" x14ac:dyDescent="0.25">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s="27">
        <v>-22.449000000000002</v>
      </c>
    </row>
    <row r="784" spans="1:21" x14ac:dyDescent="0.25">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s="27">
        <v>-2.7</v>
      </c>
    </row>
    <row r="785" spans="1:21" x14ac:dyDescent="0.25">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s="27">
        <v>-15.615600000000001</v>
      </c>
    </row>
    <row r="786" spans="1:21" x14ac:dyDescent="0.25">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s="27">
        <v>0.5998</v>
      </c>
    </row>
    <row r="787" spans="1:21" x14ac:dyDescent="0.25">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s="27">
        <v>87.744299999999996</v>
      </c>
    </row>
    <row r="788" spans="1:21" x14ac:dyDescent="0.25">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s="27">
        <v>5.8914</v>
      </c>
    </row>
    <row r="789" spans="1:21" x14ac:dyDescent="0.25">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s="27">
        <v>34.892800000000001</v>
      </c>
    </row>
    <row r="790" spans="1:21" x14ac:dyDescent="0.25">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s="27">
        <v>69.100800000000007</v>
      </c>
    </row>
    <row r="791" spans="1:21" x14ac:dyDescent="0.25">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s="27">
        <v>4.1634000000000002</v>
      </c>
    </row>
    <row r="792" spans="1:21" x14ac:dyDescent="0.25">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s="27">
        <v>21.089600000000001</v>
      </c>
    </row>
    <row r="793" spans="1:21" x14ac:dyDescent="0.25">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s="27">
        <v>79.905600000000007</v>
      </c>
    </row>
    <row r="794" spans="1:21" x14ac:dyDescent="0.25">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s="27">
        <v>85.247500000000002</v>
      </c>
    </row>
    <row r="795" spans="1:21" x14ac:dyDescent="0.25">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s="27">
        <v>4.5815999999999999</v>
      </c>
    </row>
    <row r="796" spans="1:21" x14ac:dyDescent="0.25">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s="27">
        <v>10.642799999999999</v>
      </c>
    </row>
    <row r="797" spans="1:21" x14ac:dyDescent="0.25">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s="27">
        <v>9.8783999999999992</v>
      </c>
    </row>
    <row r="798" spans="1:21" x14ac:dyDescent="0.25">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s="27">
        <v>63.739199999999997</v>
      </c>
    </row>
    <row r="799" spans="1:21" x14ac:dyDescent="0.25">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s="27">
        <v>6.2207999999999997</v>
      </c>
    </row>
    <row r="800" spans="1:21" x14ac:dyDescent="0.25">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s="27">
        <v>10.348800000000001</v>
      </c>
    </row>
    <row r="801" spans="1:21" x14ac:dyDescent="0.25">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s="27">
        <v>17.745000000000001</v>
      </c>
    </row>
    <row r="802" spans="1:21" x14ac:dyDescent="0.25">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s="27">
        <v>7.3358999999999996</v>
      </c>
    </row>
    <row r="803" spans="1:21" x14ac:dyDescent="0.25">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s="27">
        <v>18.897200000000002</v>
      </c>
    </row>
    <row r="804" spans="1:21" x14ac:dyDescent="0.25">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s="27">
        <v>99.489599999999996</v>
      </c>
    </row>
    <row r="805" spans="1:21" x14ac:dyDescent="0.25">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s="27">
        <v>6.2207999999999997</v>
      </c>
    </row>
    <row r="806" spans="1:21" x14ac:dyDescent="0.25">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s="27">
        <v>6.2152000000000003</v>
      </c>
    </row>
    <row r="807" spans="1:21" x14ac:dyDescent="0.25">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s="27">
        <v>4.3175999999999997</v>
      </c>
    </row>
    <row r="808" spans="1:21" x14ac:dyDescent="0.25">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s="27">
        <v>247.99600000000001</v>
      </c>
    </row>
    <row r="809" spans="1:21" x14ac:dyDescent="0.25">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s="27">
        <v>11.076000000000001</v>
      </c>
    </row>
    <row r="810" spans="1:21" x14ac:dyDescent="0.25">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s="27">
        <v>50.989800000000002</v>
      </c>
    </row>
    <row r="811" spans="1:21" x14ac:dyDescent="0.25">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s="27">
        <v>3.2256</v>
      </c>
    </row>
    <row r="812" spans="1:21" x14ac:dyDescent="0.25">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s="27">
        <v>311.65199999999999</v>
      </c>
    </row>
    <row r="813" spans="1:21" x14ac:dyDescent="0.25">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s="27">
        <v>62.036799999999999</v>
      </c>
    </row>
    <row r="814" spans="1:21" x14ac:dyDescent="0.25">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s="27">
        <v>2.5779999999999998</v>
      </c>
    </row>
    <row r="815" spans="1:21" x14ac:dyDescent="0.25">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s="27">
        <v>6.2152000000000003</v>
      </c>
    </row>
    <row r="816" spans="1:21" x14ac:dyDescent="0.25">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s="27">
        <v>601.96990000000005</v>
      </c>
    </row>
    <row r="817" spans="1:21" x14ac:dyDescent="0.25">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s="27">
        <v>24.883199999999999</v>
      </c>
    </row>
    <row r="818" spans="1:21" x14ac:dyDescent="0.25">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s="27">
        <v>1.8704000000000001</v>
      </c>
    </row>
    <row r="819" spans="1:21" x14ac:dyDescent="0.25">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s="27">
        <v>14.5152</v>
      </c>
    </row>
    <row r="820" spans="1:21" x14ac:dyDescent="0.25">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s="27">
        <v>-2.4287999999999998</v>
      </c>
    </row>
    <row r="821" spans="1:21" x14ac:dyDescent="0.25">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s="27">
        <v>0</v>
      </c>
    </row>
    <row r="822" spans="1:21" x14ac:dyDescent="0.25">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s="27">
        <v>-22.796399999999998</v>
      </c>
    </row>
    <row r="823" spans="1:21" x14ac:dyDescent="0.25">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s="27">
        <v>117.432</v>
      </c>
    </row>
    <row r="824" spans="1:21" x14ac:dyDescent="0.25">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s="27">
        <v>71.991</v>
      </c>
    </row>
    <row r="825" spans="1:21" x14ac:dyDescent="0.25">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s="27">
        <v>4.8117999999999999</v>
      </c>
    </row>
    <row r="826" spans="1:21" x14ac:dyDescent="0.25">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s="27">
        <v>4.0679999999999996</v>
      </c>
    </row>
    <row r="827" spans="1:21" x14ac:dyDescent="0.25">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s="27">
        <v>40.312800000000003</v>
      </c>
    </row>
    <row r="828" spans="1:21" x14ac:dyDescent="0.25">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s="27">
        <v>16.8</v>
      </c>
    </row>
    <row r="829" spans="1:21" x14ac:dyDescent="0.25">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s="27">
        <v>10.7996</v>
      </c>
    </row>
    <row r="830" spans="1:21" x14ac:dyDescent="0.25">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s="27">
        <v>7.4871999999999996</v>
      </c>
    </row>
    <row r="831" spans="1:21" x14ac:dyDescent="0.25">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s="27">
        <v>90.587999999999994</v>
      </c>
    </row>
    <row r="832" spans="1:21" x14ac:dyDescent="0.25">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s="27">
        <v>50.584800000000001</v>
      </c>
    </row>
    <row r="833" spans="1:21" x14ac:dyDescent="0.25">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s="27">
        <v>51.834600000000002</v>
      </c>
    </row>
    <row r="834" spans="1:21" x14ac:dyDescent="0.25">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s="27">
        <v>17.157399999999999</v>
      </c>
    </row>
    <row r="835" spans="1:21" x14ac:dyDescent="0.25">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s="27">
        <v>2.6412</v>
      </c>
    </row>
    <row r="836" spans="1:21" x14ac:dyDescent="0.25">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s="27">
        <v>6.5164</v>
      </c>
    </row>
    <row r="837" spans="1:21" x14ac:dyDescent="0.25">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s="27">
        <v>-111.4995</v>
      </c>
    </row>
    <row r="838" spans="1:21" x14ac:dyDescent="0.25">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s="27">
        <v>-79.3352</v>
      </c>
    </row>
    <row r="839" spans="1:21" x14ac:dyDescent="0.25">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s="27">
        <v>3.2616000000000001</v>
      </c>
    </row>
    <row r="840" spans="1:21" x14ac:dyDescent="0.25">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s="27">
        <v>1.5804</v>
      </c>
    </row>
    <row r="841" spans="1:21" x14ac:dyDescent="0.25">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s="27">
        <v>16.3215</v>
      </c>
    </row>
    <row r="842" spans="1:21" x14ac:dyDescent="0.25">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s="27">
        <v>3.3408000000000002</v>
      </c>
    </row>
    <row r="843" spans="1:21" x14ac:dyDescent="0.25">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s="27">
        <v>9.3024000000000004</v>
      </c>
    </row>
    <row r="844" spans="1:21" x14ac:dyDescent="0.25">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s="27">
        <v>11.7</v>
      </c>
    </row>
    <row r="845" spans="1:21" x14ac:dyDescent="0.25">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s="27">
        <v>8.7672000000000008</v>
      </c>
    </row>
    <row r="846" spans="1:21" x14ac:dyDescent="0.25">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s="27">
        <v>3.2944</v>
      </c>
    </row>
    <row r="847" spans="1:21" x14ac:dyDescent="0.25">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s="27">
        <v>6.8714000000000004</v>
      </c>
    </row>
    <row r="848" spans="1:21" x14ac:dyDescent="0.25">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s="27">
        <v>23.441600000000001</v>
      </c>
    </row>
    <row r="849" spans="1:21" x14ac:dyDescent="0.25">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s="27">
        <v>77.743799999999993</v>
      </c>
    </row>
    <row r="850" spans="1:21" x14ac:dyDescent="0.25">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s="27">
        <v>8.5568000000000008</v>
      </c>
    </row>
    <row r="851" spans="1:21" x14ac:dyDescent="0.25">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s="27">
        <v>49.604799999999997</v>
      </c>
    </row>
    <row r="852" spans="1:21" x14ac:dyDescent="0.25">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s="27">
        <v>1.3415999999999999</v>
      </c>
    </row>
    <row r="853" spans="1:21" x14ac:dyDescent="0.25">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s="27">
        <v>18.662400000000002</v>
      </c>
    </row>
    <row r="854" spans="1:21" x14ac:dyDescent="0.25">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s="27">
        <v>50.187600000000003</v>
      </c>
    </row>
    <row r="855" spans="1:21" x14ac:dyDescent="0.25">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s="27">
        <v>14.671799999999999</v>
      </c>
    </row>
    <row r="856" spans="1:21" x14ac:dyDescent="0.25">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s="27">
        <v>9.7175999999999991</v>
      </c>
    </row>
    <row r="857" spans="1:21" x14ac:dyDescent="0.25">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s="27">
        <v>18.781199999999998</v>
      </c>
    </row>
    <row r="858" spans="1:21" x14ac:dyDescent="0.25">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s="27">
        <v>26.597999999999999</v>
      </c>
    </row>
    <row r="859" spans="1:21" x14ac:dyDescent="0.25">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s="27">
        <v>5.7671999999999999</v>
      </c>
    </row>
    <row r="860" spans="1:21" x14ac:dyDescent="0.25">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s="27">
        <v>3.5767000000000002</v>
      </c>
    </row>
    <row r="861" spans="1:21" x14ac:dyDescent="0.25">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s="27">
        <v>3.58</v>
      </c>
    </row>
    <row r="862" spans="1:21" x14ac:dyDescent="0.25">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s="27">
        <v>0.1472</v>
      </c>
    </row>
    <row r="863" spans="1:21" x14ac:dyDescent="0.25">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s="27">
        <v>10.625999999999999</v>
      </c>
    </row>
    <row r="864" spans="1:21" x14ac:dyDescent="0.25">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s="27">
        <v>40.687800000000003</v>
      </c>
    </row>
    <row r="865" spans="1:21" x14ac:dyDescent="0.25">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s="27">
        <v>0.59040000000000004</v>
      </c>
    </row>
    <row r="866" spans="1:21" x14ac:dyDescent="0.25">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s="27">
        <v>5.1786000000000003</v>
      </c>
    </row>
    <row r="867" spans="1:21" x14ac:dyDescent="0.25">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s="27">
        <v>1.3583000000000001</v>
      </c>
    </row>
    <row r="868" spans="1:21" x14ac:dyDescent="0.25">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s="27">
        <v>21.295400000000001</v>
      </c>
    </row>
    <row r="869" spans="1:21" x14ac:dyDescent="0.25">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s="27">
        <v>5.1791999999999998</v>
      </c>
    </row>
    <row r="870" spans="1:21" x14ac:dyDescent="0.25">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s="27">
        <v>-35.927999999999997</v>
      </c>
    </row>
    <row r="871" spans="1:21" x14ac:dyDescent="0.25">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s="27">
        <v>-760.98</v>
      </c>
    </row>
    <row r="872" spans="1:21" x14ac:dyDescent="0.25">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s="27">
        <v>-46.796999999999997</v>
      </c>
    </row>
    <row r="873" spans="1:21" x14ac:dyDescent="0.25">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s="27">
        <v>17.22</v>
      </c>
    </row>
    <row r="874" spans="1:21" x14ac:dyDescent="0.25">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s="27">
        <v>5.2256</v>
      </c>
    </row>
    <row r="875" spans="1:21" x14ac:dyDescent="0.25">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s="27">
        <v>37.220399999999998</v>
      </c>
    </row>
    <row r="876" spans="1:21" x14ac:dyDescent="0.25">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s="27">
        <v>67.256</v>
      </c>
    </row>
    <row r="877" spans="1:21" x14ac:dyDescent="0.25">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s="27">
        <v>64.518000000000001</v>
      </c>
    </row>
    <row r="878" spans="1:21" x14ac:dyDescent="0.25">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s="27">
        <v>13.195600000000001</v>
      </c>
    </row>
    <row r="879" spans="1:21" x14ac:dyDescent="0.25">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s="27">
        <v>66.954599999999999</v>
      </c>
    </row>
    <row r="880" spans="1:21" x14ac:dyDescent="0.25">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s="27">
        <v>-4.1243999999999996</v>
      </c>
    </row>
    <row r="881" spans="1:21" x14ac:dyDescent="0.25">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s="27">
        <v>23.109300000000001</v>
      </c>
    </row>
    <row r="882" spans="1:21" x14ac:dyDescent="0.25">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s="27">
        <v>262.39</v>
      </c>
    </row>
    <row r="883" spans="1:21" x14ac:dyDescent="0.25">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s="27">
        <v>8.3268000000000004</v>
      </c>
    </row>
    <row r="884" spans="1:21" x14ac:dyDescent="0.25">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s="27">
        <v>5.9311999999999996</v>
      </c>
    </row>
    <row r="885" spans="1:21" x14ac:dyDescent="0.25">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s="27">
        <v>10.048</v>
      </c>
    </row>
    <row r="886" spans="1:21" x14ac:dyDescent="0.25">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s="27">
        <v>5.9363999999999999</v>
      </c>
    </row>
    <row r="887" spans="1:21" x14ac:dyDescent="0.25">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s="27">
        <v>4.5317999999999996</v>
      </c>
    </row>
    <row r="888" spans="1:21" x14ac:dyDescent="0.25">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s="27">
        <v>1.6752</v>
      </c>
    </row>
    <row r="889" spans="1:21" x14ac:dyDescent="0.25">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s="27">
        <v>18.453399999999998</v>
      </c>
    </row>
    <row r="890" spans="1:21" x14ac:dyDescent="0.25">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s="27">
        <v>16.993200000000002</v>
      </c>
    </row>
    <row r="891" spans="1:21" x14ac:dyDescent="0.25">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s="27">
        <v>14.994999999999999</v>
      </c>
    </row>
    <row r="892" spans="1:21" x14ac:dyDescent="0.25">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s="27">
        <v>18.6006</v>
      </c>
    </row>
    <row r="893" spans="1:21" x14ac:dyDescent="0.25">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s="27">
        <v>2.0430000000000001</v>
      </c>
    </row>
    <row r="894" spans="1:21" x14ac:dyDescent="0.25">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s="27">
        <v>5.4127999999999998</v>
      </c>
    </row>
    <row r="895" spans="1:21" x14ac:dyDescent="0.25">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s="27">
        <v>135.97999999999999</v>
      </c>
    </row>
    <row r="896" spans="1:21" x14ac:dyDescent="0.25">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s="27">
        <v>42.071399999999997</v>
      </c>
    </row>
    <row r="897" spans="1:21" x14ac:dyDescent="0.25">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s="27">
        <v>24.502800000000001</v>
      </c>
    </row>
    <row r="898" spans="1:21" x14ac:dyDescent="0.25">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s="27">
        <v>5.0856000000000003</v>
      </c>
    </row>
    <row r="899" spans="1:21" x14ac:dyDescent="0.25">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s="27">
        <v>51.8</v>
      </c>
    </row>
    <row r="900" spans="1:21" x14ac:dyDescent="0.25">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s="27">
        <v>22.540800000000001</v>
      </c>
    </row>
    <row r="901" spans="1:21" x14ac:dyDescent="0.25">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s="27">
        <v>-6.5296000000000003</v>
      </c>
    </row>
    <row r="902" spans="1:21" x14ac:dyDescent="0.25">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s="27">
        <v>3.3929999999999998</v>
      </c>
    </row>
    <row r="903" spans="1:21" x14ac:dyDescent="0.25">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s="27">
        <v>-32.088000000000001</v>
      </c>
    </row>
    <row r="904" spans="1:21" x14ac:dyDescent="0.25">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s="27">
        <v>20.2485</v>
      </c>
    </row>
    <row r="905" spans="1:21" x14ac:dyDescent="0.25">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s="27">
        <v>9.6191999999999993</v>
      </c>
    </row>
    <row r="906" spans="1:21" x14ac:dyDescent="0.25">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s="27">
        <v>2.5983999999999998</v>
      </c>
    </row>
    <row r="907" spans="1:21" x14ac:dyDescent="0.25">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s="27">
        <v>6.2207999999999997</v>
      </c>
    </row>
    <row r="908" spans="1:21" x14ac:dyDescent="0.25">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s="27">
        <v>12.117599999999999</v>
      </c>
    </row>
    <row r="909" spans="1:21" x14ac:dyDescent="0.25">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s="27">
        <v>2.7279</v>
      </c>
    </row>
    <row r="910" spans="1:21" x14ac:dyDescent="0.25">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s="27">
        <v>19.791</v>
      </c>
    </row>
    <row r="911" spans="1:21" x14ac:dyDescent="0.25">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s="27">
        <v>323.94600000000003</v>
      </c>
    </row>
    <row r="912" spans="1:21" x14ac:dyDescent="0.25">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s="27">
        <v>829.37540000000001</v>
      </c>
    </row>
    <row r="913" spans="1:21" x14ac:dyDescent="0.25">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s="27">
        <v>81.047399999999996</v>
      </c>
    </row>
    <row r="914" spans="1:21" x14ac:dyDescent="0.25">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s="27">
        <v>9.1020000000000003</v>
      </c>
    </row>
    <row r="915" spans="1:21" x14ac:dyDescent="0.25">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s="27">
        <v>19.2454</v>
      </c>
    </row>
    <row r="916" spans="1:21" x14ac:dyDescent="0.25">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s="27">
        <v>56.054699999999997</v>
      </c>
    </row>
    <row r="917" spans="1:21" x14ac:dyDescent="0.25">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s="27">
        <v>-18.5562</v>
      </c>
    </row>
    <row r="918" spans="1:21" x14ac:dyDescent="0.25">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s="27">
        <v>-56.996000000000002</v>
      </c>
    </row>
    <row r="919" spans="1:21" x14ac:dyDescent="0.25">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s="27">
        <v>-14.5656</v>
      </c>
    </row>
    <row r="920" spans="1:21" x14ac:dyDescent="0.25">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s="27">
        <v>50.406300000000002</v>
      </c>
    </row>
    <row r="921" spans="1:21" x14ac:dyDescent="0.25">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s="27">
        <v>-0.81200000000000006</v>
      </c>
    </row>
    <row r="922" spans="1:21" x14ac:dyDescent="0.25">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s="27">
        <v>6.8768000000000002</v>
      </c>
    </row>
    <row r="923" spans="1:21" x14ac:dyDescent="0.25">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s="27">
        <v>34.907400000000003</v>
      </c>
    </row>
    <row r="924" spans="1:21" x14ac:dyDescent="0.25">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s="27">
        <v>10.555199999999999</v>
      </c>
    </row>
    <row r="925" spans="1:21" x14ac:dyDescent="0.25">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s="27">
        <v>113.848</v>
      </c>
    </row>
    <row r="926" spans="1:21" x14ac:dyDescent="0.25">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s="27">
        <v>294.54880000000003</v>
      </c>
    </row>
    <row r="927" spans="1:21" x14ac:dyDescent="0.25">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s="27">
        <v>5.4432</v>
      </c>
    </row>
    <row r="928" spans="1:21" x14ac:dyDescent="0.25">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s="27">
        <v>53.55</v>
      </c>
    </row>
    <row r="929" spans="1:21" x14ac:dyDescent="0.25">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s="27">
        <v>12.936</v>
      </c>
    </row>
    <row r="930" spans="1:21" x14ac:dyDescent="0.25">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s="27">
        <v>9.5172000000000008</v>
      </c>
    </row>
    <row r="931" spans="1:21" x14ac:dyDescent="0.25">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s="27">
        <v>2.5535999999999999</v>
      </c>
    </row>
    <row r="932" spans="1:21" x14ac:dyDescent="0.25">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s="27">
        <v>21.340800000000002</v>
      </c>
    </row>
    <row r="933" spans="1:21" x14ac:dyDescent="0.25">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s="27">
        <v>5.0286</v>
      </c>
    </row>
    <row r="934" spans="1:21" x14ac:dyDescent="0.25">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s="27">
        <v>4.1147999999999998</v>
      </c>
    </row>
    <row r="935" spans="1:21" x14ac:dyDescent="0.25">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s="27">
        <v>15.2064</v>
      </c>
    </row>
    <row r="936" spans="1:21" x14ac:dyDescent="0.25">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s="27">
        <v>-21.793199999999999</v>
      </c>
    </row>
    <row r="937" spans="1:21" x14ac:dyDescent="0.25">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s="27">
        <v>5.4432</v>
      </c>
    </row>
    <row r="938" spans="1:21" x14ac:dyDescent="0.25">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s="27">
        <v>33.577199999999998</v>
      </c>
    </row>
    <row r="939" spans="1:21" x14ac:dyDescent="0.25">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s="27">
        <v>54.396599999999999</v>
      </c>
    </row>
    <row r="940" spans="1:21" x14ac:dyDescent="0.25">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s="27">
        <v>6.2207999999999997</v>
      </c>
    </row>
    <row r="941" spans="1:21" x14ac:dyDescent="0.25">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s="27">
        <v>34.964799999999997</v>
      </c>
    </row>
    <row r="942" spans="1:21" x14ac:dyDescent="0.25">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s="27">
        <v>8.0464000000000002</v>
      </c>
    </row>
    <row r="943" spans="1:21" x14ac:dyDescent="0.25">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s="27">
        <v>2.2098</v>
      </c>
    </row>
    <row r="944" spans="1:21" x14ac:dyDescent="0.25">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s="27">
        <v>41.785200000000003</v>
      </c>
    </row>
    <row r="945" spans="1:21" x14ac:dyDescent="0.25">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s="27">
        <v>15.552</v>
      </c>
    </row>
    <row r="946" spans="1:21" x14ac:dyDescent="0.25">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s="27">
        <v>140.54820000000001</v>
      </c>
    </row>
    <row r="947" spans="1:21" x14ac:dyDescent="0.25">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s="27">
        <v>62.91</v>
      </c>
    </row>
    <row r="948" spans="1:21" x14ac:dyDescent="0.25">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s="27">
        <v>-204.44579999999999</v>
      </c>
    </row>
    <row r="949" spans="1:21" x14ac:dyDescent="0.25">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s="27">
        <v>-12.9122</v>
      </c>
    </row>
    <row r="950" spans="1:21" x14ac:dyDescent="0.25">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s="27">
        <v>75.542400000000001</v>
      </c>
    </row>
    <row r="951" spans="1:21" x14ac:dyDescent="0.25">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s="27">
        <v>-619.596</v>
      </c>
    </row>
    <row r="952" spans="1:21" x14ac:dyDescent="0.25">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s="27">
        <v>5.4432</v>
      </c>
    </row>
    <row r="953" spans="1:21" x14ac:dyDescent="0.25">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s="27">
        <v>7.92</v>
      </c>
    </row>
    <row r="954" spans="1:21" x14ac:dyDescent="0.25">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s="27">
        <v>7.6416000000000004</v>
      </c>
    </row>
    <row r="955" spans="1:21" x14ac:dyDescent="0.25">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s="27">
        <v>2.7168000000000001</v>
      </c>
    </row>
    <row r="956" spans="1:21" x14ac:dyDescent="0.25">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s="27">
        <v>-11.596</v>
      </c>
    </row>
    <row r="957" spans="1:21" x14ac:dyDescent="0.25">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s="27">
        <v>43.45</v>
      </c>
    </row>
    <row r="958" spans="1:21" x14ac:dyDescent="0.25">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s="27">
        <v>2.5893000000000002</v>
      </c>
    </row>
    <row r="959" spans="1:21" x14ac:dyDescent="0.25">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s="27">
        <v>-3.1680000000000001</v>
      </c>
    </row>
    <row r="960" spans="1:21" x14ac:dyDescent="0.25">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s="27">
        <v>5.6375999999999999</v>
      </c>
    </row>
    <row r="961" spans="1:21" x14ac:dyDescent="0.25">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s="27">
        <v>53.195999999999998</v>
      </c>
    </row>
    <row r="962" spans="1:21" x14ac:dyDescent="0.25">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s="27">
        <v>28.1372</v>
      </c>
    </row>
    <row r="963" spans="1:21" x14ac:dyDescent="0.25">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s="27">
        <v>3.0575999999999999</v>
      </c>
    </row>
    <row r="964" spans="1:21" x14ac:dyDescent="0.25">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s="27">
        <v>10.94</v>
      </c>
    </row>
    <row r="965" spans="1:21" x14ac:dyDescent="0.25">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s="27">
        <v>1.6704000000000001</v>
      </c>
    </row>
    <row r="966" spans="1:21" x14ac:dyDescent="0.25">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s="27">
        <v>4.8117999999999999</v>
      </c>
    </row>
    <row r="967" spans="1:21" x14ac:dyDescent="0.25">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s="27">
        <v>9.7119</v>
      </c>
    </row>
    <row r="968" spans="1:21" x14ac:dyDescent="0.25">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s="27">
        <v>6.2207999999999997</v>
      </c>
    </row>
    <row r="969" spans="1:21" x14ac:dyDescent="0.25">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s="27">
        <v>91.968000000000004</v>
      </c>
    </row>
    <row r="970" spans="1:21" x14ac:dyDescent="0.25">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s="27">
        <v>4.2336</v>
      </c>
    </row>
    <row r="971" spans="1:21" x14ac:dyDescent="0.25">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s="27">
        <v>0</v>
      </c>
    </row>
    <row r="972" spans="1:21" x14ac:dyDescent="0.25">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s="27">
        <v>28.598400000000002</v>
      </c>
    </row>
    <row r="973" spans="1:21" x14ac:dyDescent="0.25">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s="27">
        <v>-31.05</v>
      </c>
    </row>
    <row r="974" spans="1:21" x14ac:dyDescent="0.25">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s="27">
        <v>-13.6312</v>
      </c>
    </row>
    <row r="975" spans="1:21" x14ac:dyDescent="0.25">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s="27">
        <v>10.1493</v>
      </c>
    </row>
    <row r="976" spans="1:21" x14ac:dyDescent="0.25">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s="27">
        <v>3.2185999999999999</v>
      </c>
    </row>
    <row r="977" spans="1:21" x14ac:dyDescent="0.25">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s="27">
        <v>25.579799999999999</v>
      </c>
    </row>
    <row r="978" spans="1:21" x14ac:dyDescent="0.25">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s="27">
        <v>-0.79200000000000004</v>
      </c>
    </row>
    <row r="979" spans="1:21" x14ac:dyDescent="0.25">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s="27">
        <v>679.99599999999998</v>
      </c>
    </row>
    <row r="980" spans="1:21" x14ac:dyDescent="0.25">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s="27">
        <v>-2.6255999999999999</v>
      </c>
    </row>
    <row r="981" spans="1:21" x14ac:dyDescent="0.25">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s="27">
        <v>16.669799999999999</v>
      </c>
    </row>
    <row r="982" spans="1:21" x14ac:dyDescent="0.25">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s="27">
        <v>93.223200000000006</v>
      </c>
    </row>
    <row r="983" spans="1:21" x14ac:dyDescent="0.25">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s="27">
        <v>0.80559999999999998</v>
      </c>
    </row>
    <row r="984" spans="1:21" x14ac:dyDescent="0.25">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s="27">
        <v>55.998399999999997</v>
      </c>
    </row>
    <row r="985" spans="1:21" x14ac:dyDescent="0.25">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s="27">
        <v>75.489999999999995</v>
      </c>
    </row>
    <row r="986" spans="1:21" x14ac:dyDescent="0.25">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s="27">
        <v>2.5895999999999999</v>
      </c>
    </row>
    <row r="987" spans="1:21" x14ac:dyDescent="0.25">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s="27">
        <v>9.4391999999999996</v>
      </c>
    </row>
    <row r="988" spans="1:21" x14ac:dyDescent="0.25">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s="27">
        <v>44.868000000000002</v>
      </c>
    </row>
    <row r="989" spans="1:21" x14ac:dyDescent="0.25">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s="27">
        <v>-1.8904000000000001</v>
      </c>
    </row>
    <row r="990" spans="1:21" x14ac:dyDescent="0.25">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s="27">
        <v>72.807000000000002</v>
      </c>
    </row>
    <row r="991" spans="1:21" x14ac:dyDescent="0.25">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s="27">
        <v>5.2112999999999996</v>
      </c>
    </row>
    <row r="992" spans="1:21" x14ac:dyDescent="0.25">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s="27">
        <v>131.27850000000001</v>
      </c>
    </row>
    <row r="993" spans="1:21" x14ac:dyDescent="0.25">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s="27">
        <v>5.484</v>
      </c>
    </row>
    <row r="994" spans="1:21" x14ac:dyDescent="0.25">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s="27">
        <v>4.9104000000000001</v>
      </c>
    </row>
    <row r="995" spans="1:21" x14ac:dyDescent="0.25">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s="27">
        <v>69.704999999999998</v>
      </c>
    </row>
    <row r="996" spans="1:21" x14ac:dyDescent="0.25">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s="27">
        <v>1276.4871000000001</v>
      </c>
    </row>
    <row r="997" spans="1:21" x14ac:dyDescent="0.25">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s="27">
        <v>173.0316</v>
      </c>
    </row>
    <row r="998" spans="1:21" x14ac:dyDescent="0.25">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s="27">
        <v>4.9081999999999999</v>
      </c>
    </row>
    <row r="999" spans="1:21" x14ac:dyDescent="0.25">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s="27">
        <v>9.8901000000000003</v>
      </c>
    </row>
    <row r="1000" spans="1:21" x14ac:dyDescent="0.25">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s="27">
        <v>9.1579999999999995</v>
      </c>
    </row>
    <row r="1001" spans="1:21" x14ac:dyDescent="0.25">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s="27">
        <v>12.9129</v>
      </c>
    </row>
    <row r="1002" spans="1:21" x14ac:dyDescent="0.25">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s="27">
        <v>11.4452</v>
      </c>
    </row>
    <row r="1003" spans="1:21" x14ac:dyDescent="0.25">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s="27">
        <v>762.18449999999996</v>
      </c>
    </row>
    <row r="1004" spans="1:21" x14ac:dyDescent="0.25">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s="27">
        <v>-290.87520000000001</v>
      </c>
    </row>
    <row r="1005" spans="1:21" x14ac:dyDescent="0.25">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s="27">
        <v>9.3312000000000008</v>
      </c>
    </row>
    <row r="1006" spans="1:21" x14ac:dyDescent="0.25">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s="27">
        <v>92.083500000000001</v>
      </c>
    </row>
    <row r="1007" spans="1:21" x14ac:dyDescent="0.25">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s="27">
        <v>40.3536</v>
      </c>
    </row>
    <row r="1008" spans="1:21" x14ac:dyDescent="0.25">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s="27">
        <v>2.4780000000000002</v>
      </c>
    </row>
    <row r="1009" spans="1:21" x14ac:dyDescent="0.25">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s="27">
        <v>-3.5207999999999999</v>
      </c>
    </row>
    <row r="1010" spans="1:21" x14ac:dyDescent="0.25">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s="27">
        <v>20.585000000000001</v>
      </c>
    </row>
    <row r="1011" spans="1:21" x14ac:dyDescent="0.25">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s="27">
        <v>5.9989999999999997</v>
      </c>
    </row>
    <row r="1012" spans="1:21" x14ac:dyDescent="0.25">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s="27">
        <v>27.3096</v>
      </c>
    </row>
    <row r="1013" spans="1:21" x14ac:dyDescent="0.25">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s="27">
        <v>46.575000000000003</v>
      </c>
    </row>
    <row r="1014" spans="1:21" x14ac:dyDescent="0.25">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s="27">
        <v>4.0686999999999998</v>
      </c>
    </row>
    <row r="1015" spans="1:21" x14ac:dyDescent="0.25">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s="27">
        <v>356.04140000000001</v>
      </c>
    </row>
    <row r="1016" spans="1:21" x14ac:dyDescent="0.25">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s="27">
        <v>36.851999999999997</v>
      </c>
    </row>
    <row r="1017" spans="1:21" x14ac:dyDescent="0.25">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s="27">
        <v>15.552</v>
      </c>
    </row>
    <row r="1018" spans="1:21" x14ac:dyDescent="0.25">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s="27">
        <v>6.7008000000000001</v>
      </c>
    </row>
    <row r="1019" spans="1:21" x14ac:dyDescent="0.25">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s="27">
        <v>63.886200000000002</v>
      </c>
    </row>
    <row r="1020" spans="1:21" x14ac:dyDescent="0.25">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s="27">
        <v>2.4990000000000001</v>
      </c>
    </row>
    <row r="1021" spans="1:21" x14ac:dyDescent="0.25">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s="27">
        <v>156.429</v>
      </c>
    </row>
    <row r="1022" spans="1:21" x14ac:dyDescent="0.25">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s="27">
        <v>8.8686000000000007</v>
      </c>
    </row>
    <row r="1023" spans="1:21" x14ac:dyDescent="0.25">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s="27">
        <v>316.88249999999999</v>
      </c>
    </row>
    <row r="1024" spans="1:21" x14ac:dyDescent="0.25">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s="27">
        <v>648.56240000000003</v>
      </c>
    </row>
    <row r="1025" spans="1:21" x14ac:dyDescent="0.25">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s="27">
        <v>2.1728000000000001</v>
      </c>
    </row>
    <row r="1026" spans="1:21" x14ac:dyDescent="0.25">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s="27">
        <v>4.2804000000000002</v>
      </c>
    </row>
    <row r="1027" spans="1:21" x14ac:dyDescent="0.25">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s="27">
        <v>5.4432</v>
      </c>
    </row>
    <row r="1028" spans="1:21" x14ac:dyDescent="0.25">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s="27">
        <v>20.5764</v>
      </c>
    </row>
    <row r="1029" spans="1:21" x14ac:dyDescent="0.25">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s="27">
        <v>-9.8724000000000007</v>
      </c>
    </row>
    <row r="1030" spans="1:21" x14ac:dyDescent="0.25">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s="27">
        <v>83.284000000000006</v>
      </c>
    </row>
    <row r="1031" spans="1:21" x14ac:dyDescent="0.25">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s="27">
        <v>57.411299999999997</v>
      </c>
    </row>
    <row r="1032" spans="1:21" x14ac:dyDescent="0.25">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s="27">
        <v>213.73500000000001</v>
      </c>
    </row>
    <row r="1033" spans="1:21" x14ac:dyDescent="0.25">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s="27">
        <v>52.126199999999997</v>
      </c>
    </row>
    <row r="1034" spans="1:21" x14ac:dyDescent="0.25">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s="27">
        <v>7.056</v>
      </c>
    </row>
    <row r="1035" spans="1:21" x14ac:dyDescent="0.25">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s="27">
        <v>5.1012000000000004</v>
      </c>
    </row>
    <row r="1036" spans="1:21" x14ac:dyDescent="0.25">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s="27">
        <v>-1.9272</v>
      </c>
    </row>
    <row r="1037" spans="1:21" x14ac:dyDescent="0.25">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s="27">
        <v>-10.579800000000001</v>
      </c>
    </row>
    <row r="1038" spans="1:21" x14ac:dyDescent="0.25">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s="27">
        <v>8.6620000000000008</v>
      </c>
    </row>
    <row r="1039" spans="1:21" x14ac:dyDescent="0.25">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s="27">
        <v>13.734</v>
      </c>
    </row>
    <row r="1040" spans="1:21" x14ac:dyDescent="0.25">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s="27">
        <v>2.6964000000000001</v>
      </c>
    </row>
    <row r="1041" spans="1:21" x14ac:dyDescent="0.25">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s="27">
        <v>1.7955000000000001</v>
      </c>
    </row>
    <row r="1042" spans="1:21" x14ac:dyDescent="0.25">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s="27">
        <v>146.40360000000001</v>
      </c>
    </row>
    <row r="1043" spans="1:21" x14ac:dyDescent="0.25">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s="27">
        <v>11.151</v>
      </c>
    </row>
    <row r="1044" spans="1:21" x14ac:dyDescent="0.25">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s="27">
        <v>90.293999999999997</v>
      </c>
    </row>
    <row r="1045" spans="1:21" x14ac:dyDescent="0.25">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s="27">
        <v>2.9834999999999998</v>
      </c>
    </row>
    <row r="1046" spans="1:21" x14ac:dyDescent="0.25">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s="27">
        <v>-146.16</v>
      </c>
    </row>
    <row r="1047" spans="1:21" x14ac:dyDescent="0.25">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s="27">
        <v>-18.186</v>
      </c>
    </row>
    <row r="1048" spans="1:21" x14ac:dyDescent="0.25">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s="27">
        <v>85.247500000000002</v>
      </c>
    </row>
    <row r="1049" spans="1:21" x14ac:dyDescent="0.25">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s="27">
        <v>-3.8384999999999998</v>
      </c>
    </row>
    <row r="1050" spans="1:21" x14ac:dyDescent="0.25">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s="27">
        <v>125.2692</v>
      </c>
    </row>
    <row r="1051" spans="1:21" x14ac:dyDescent="0.25">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s="27">
        <v>37.996200000000002</v>
      </c>
    </row>
    <row r="1052" spans="1:21" x14ac:dyDescent="0.25">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s="27">
        <v>-29.481200000000001</v>
      </c>
    </row>
    <row r="1053" spans="1:21" x14ac:dyDescent="0.25">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s="27">
        <v>2.4359999999999999</v>
      </c>
    </row>
    <row r="1054" spans="1:21" x14ac:dyDescent="0.25">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s="27">
        <v>56.577599999999997</v>
      </c>
    </row>
    <row r="1055" spans="1:21" x14ac:dyDescent="0.25">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s="27">
        <v>4.3524000000000003</v>
      </c>
    </row>
    <row r="1056" spans="1:21" x14ac:dyDescent="0.25">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s="27">
        <v>22.763999999999999</v>
      </c>
    </row>
    <row r="1057" spans="1:21" x14ac:dyDescent="0.25">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s="27">
        <v>27.7911</v>
      </c>
    </row>
    <row r="1058" spans="1:21" x14ac:dyDescent="0.25">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s="27">
        <v>3.2944</v>
      </c>
    </row>
    <row r="1059" spans="1:21" x14ac:dyDescent="0.25">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s="27">
        <v>7.2267999999999999</v>
      </c>
    </row>
    <row r="1060" spans="1:21" x14ac:dyDescent="0.25">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s="27">
        <v>22.948799999999999</v>
      </c>
    </row>
    <row r="1061" spans="1:21" x14ac:dyDescent="0.25">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s="27">
        <v>1.6008</v>
      </c>
    </row>
    <row r="1062" spans="1:21" x14ac:dyDescent="0.25">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s="27">
        <v>-29.252400000000002</v>
      </c>
    </row>
    <row r="1063" spans="1:21" x14ac:dyDescent="0.25">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s="27">
        <v>4.5216000000000003</v>
      </c>
    </row>
    <row r="1064" spans="1:21" x14ac:dyDescent="0.25">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s="27">
        <v>-2.2134</v>
      </c>
    </row>
    <row r="1065" spans="1:21" x14ac:dyDescent="0.25">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s="27">
        <v>1.2791999999999999</v>
      </c>
    </row>
    <row r="1066" spans="1:21" x14ac:dyDescent="0.25">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s="27">
        <v>-27.715800000000002</v>
      </c>
    </row>
    <row r="1067" spans="1:21" x14ac:dyDescent="0.25">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s="27">
        <v>0.23530000000000001</v>
      </c>
    </row>
    <row r="1068" spans="1:21" x14ac:dyDescent="0.25">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s="27">
        <v>-46.225000000000001</v>
      </c>
    </row>
    <row r="1069" spans="1:21" x14ac:dyDescent="0.25">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s="27">
        <v>12.178000000000001</v>
      </c>
    </row>
    <row r="1070" spans="1:21" x14ac:dyDescent="0.25">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s="27">
        <v>-0.3488</v>
      </c>
    </row>
    <row r="1071" spans="1:21" x14ac:dyDescent="0.25">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s="27">
        <v>-18.462399999999999</v>
      </c>
    </row>
    <row r="1072" spans="1:21" x14ac:dyDescent="0.25">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s="27">
        <v>5.0595999999999997</v>
      </c>
    </row>
    <row r="1073" spans="1:21" x14ac:dyDescent="0.25">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s="27">
        <v>9.9467999999999996</v>
      </c>
    </row>
    <row r="1074" spans="1:21" x14ac:dyDescent="0.25">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s="27">
        <v>3.024</v>
      </c>
    </row>
    <row r="1075" spans="1:21" x14ac:dyDescent="0.25">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s="27">
        <v>-4.5979999999999999</v>
      </c>
    </row>
    <row r="1076" spans="1:21" x14ac:dyDescent="0.25">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s="27">
        <v>-3.3488000000000002</v>
      </c>
    </row>
    <row r="1077" spans="1:21" x14ac:dyDescent="0.25">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s="27">
        <v>1.9990000000000001</v>
      </c>
    </row>
    <row r="1078" spans="1:21" x14ac:dyDescent="0.25">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s="27">
        <v>10.6288</v>
      </c>
    </row>
    <row r="1079" spans="1:21" x14ac:dyDescent="0.25">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s="27">
        <v>33.588799999999999</v>
      </c>
    </row>
    <row r="1080" spans="1:21" x14ac:dyDescent="0.25">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s="27">
        <v>8.4887999999999995</v>
      </c>
    </row>
    <row r="1081" spans="1:21" x14ac:dyDescent="0.25">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s="27">
        <v>2.3220000000000001</v>
      </c>
    </row>
    <row r="1082" spans="1:21" x14ac:dyDescent="0.25">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s="27">
        <v>9.3623999999999992</v>
      </c>
    </row>
    <row r="1083" spans="1:21" x14ac:dyDescent="0.25">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s="27">
        <v>121.76009999999999</v>
      </c>
    </row>
    <row r="1084" spans="1:21" x14ac:dyDescent="0.25">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s="27">
        <v>-264.92079999999999</v>
      </c>
    </row>
    <row r="1085" spans="1:21" x14ac:dyDescent="0.25">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s="27">
        <v>12.1348</v>
      </c>
    </row>
    <row r="1086" spans="1:21" x14ac:dyDescent="0.25">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s="27">
        <v>105.24679999999999</v>
      </c>
    </row>
    <row r="1087" spans="1:21" x14ac:dyDescent="0.25">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s="27">
        <v>2400.9657000000002</v>
      </c>
    </row>
    <row r="1088" spans="1:21" x14ac:dyDescent="0.25">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s="27">
        <v>3.1103999999999998</v>
      </c>
    </row>
    <row r="1089" spans="1:21" x14ac:dyDescent="0.25">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s="27">
        <v>7.1976000000000004</v>
      </c>
    </row>
    <row r="1090" spans="1:21" x14ac:dyDescent="0.25">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s="27">
        <v>1.512</v>
      </c>
    </row>
    <row r="1091" spans="1:21" x14ac:dyDescent="0.25">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s="27">
        <v>1.9990000000000001</v>
      </c>
    </row>
    <row r="1092" spans="1:21" x14ac:dyDescent="0.25">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s="27">
        <v>25.194400000000002</v>
      </c>
    </row>
    <row r="1093" spans="1:21" x14ac:dyDescent="0.25">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s="27">
        <v>33.642000000000003</v>
      </c>
    </row>
    <row r="1094" spans="1:21" x14ac:dyDescent="0.25">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s="27">
        <v>19.178599999999999</v>
      </c>
    </row>
    <row r="1095" spans="1:21" x14ac:dyDescent="0.25">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s="27">
        <v>14.161</v>
      </c>
    </row>
    <row r="1096" spans="1:21" x14ac:dyDescent="0.25">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s="27">
        <v>103.22839999999999</v>
      </c>
    </row>
    <row r="1097" spans="1:21" x14ac:dyDescent="0.25">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s="27">
        <v>30.4682</v>
      </c>
    </row>
    <row r="1098" spans="1:21" x14ac:dyDescent="0.25">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s="27">
        <v>-28.627199999999998</v>
      </c>
    </row>
    <row r="1099" spans="1:21" x14ac:dyDescent="0.25">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s="27">
        <v>11.196</v>
      </c>
    </row>
    <row r="1100" spans="1:21" x14ac:dyDescent="0.25">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s="27">
        <v>2.0415999999999999</v>
      </c>
    </row>
    <row r="1101" spans="1:21" x14ac:dyDescent="0.25">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s="27">
        <v>4.1031000000000004</v>
      </c>
    </row>
    <row r="1102" spans="1:21" x14ac:dyDescent="0.25">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s="27">
        <v>9.6656999999999993</v>
      </c>
    </row>
    <row r="1103" spans="1:21" x14ac:dyDescent="0.25">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s="27">
        <v>2.5055999999999998</v>
      </c>
    </row>
    <row r="1104" spans="1:21" x14ac:dyDescent="0.25">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s="27">
        <v>-4.7145000000000001</v>
      </c>
    </row>
    <row r="1105" spans="1:21" x14ac:dyDescent="0.25">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s="27">
        <v>-4.9878</v>
      </c>
    </row>
    <row r="1106" spans="1:21" x14ac:dyDescent="0.25">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s="27">
        <v>11.2308</v>
      </c>
    </row>
    <row r="1107" spans="1:21" x14ac:dyDescent="0.25">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s="27">
        <v>-16.3644</v>
      </c>
    </row>
    <row r="1108" spans="1:21" x14ac:dyDescent="0.25">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s="27">
        <v>-0.75660000000000005</v>
      </c>
    </row>
    <row r="1109" spans="1:21" x14ac:dyDescent="0.25">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s="27">
        <v>-17.248000000000001</v>
      </c>
    </row>
    <row r="1110" spans="1:21" x14ac:dyDescent="0.25">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s="27">
        <v>21.888000000000002</v>
      </c>
    </row>
    <row r="1111" spans="1:21" x14ac:dyDescent="0.25">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s="27">
        <v>13.826700000000001</v>
      </c>
    </row>
    <row r="1112" spans="1:21" x14ac:dyDescent="0.25">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s="27">
        <v>25.186</v>
      </c>
    </row>
    <row r="1113" spans="1:21" x14ac:dyDescent="0.25">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s="27">
        <v>3.6288</v>
      </c>
    </row>
    <row r="1114" spans="1:21" x14ac:dyDescent="0.25">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s="27">
        <v>-2.0264000000000002</v>
      </c>
    </row>
    <row r="1115" spans="1:21" x14ac:dyDescent="0.25">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s="27">
        <v>16.3352</v>
      </c>
    </row>
    <row r="1116" spans="1:21" x14ac:dyDescent="0.25">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s="27">
        <v>-12.6882</v>
      </c>
    </row>
    <row r="1117" spans="1:21" x14ac:dyDescent="0.25">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s="27">
        <v>57.590400000000002</v>
      </c>
    </row>
    <row r="1118" spans="1:21" x14ac:dyDescent="0.25">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s="27">
        <v>3.024</v>
      </c>
    </row>
    <row r="1119" spans="1:21" x14ac:dyDescent="0.25">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s="27">
        <v>137.15100000000001</v>
      </c>
    </row>
    <row r="1120" spans="1:21" x14ac:dyDescent="0.25">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s="27">
        <v>111.59099999999999</v>
      </c>
    </row>
    <row r="1121" spans="1:21" x14ac:dyDescent="0.25">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s="27">
        <v>2.0491999999999999</v>
      </c>
    </row>
    <row r="1122" spans="1:21" x14ac:dyDescent="0.25">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s="27">
        <v>7.4871999999999996</v>
      </c>
    </row>
    <row r="1123" spans="1:21" x14ac:dyDescent="0.25">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s="27">
        <v>181.98179999999999</v>
      </c>
    </row>
    <row r="1124" spans="1:21" x14ac:dyDescent="0.25">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s="27">
        <v>6.6584000000000003</v>
      </c>
    </row>
    <row r="1125" spans="1:21" x14ac:dyDescent="0.25">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s="27">
        <v>11.58</v>
      </c>
    </row>
    <row r="1126" spans="1:21" x14ac:dyDescent="0.25">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s="27">
        <v>1.7901</v>
      </c>
    </row>
    <row r="1127" spans="1:21" x14ac:dyDescent="0.25">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s="27">
        <v>10.969799999999999</v>
      </c>
    </row>
    <row r="1128" spans="1:21" x14ac:dyDescent="0.25">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s="27">
        <v>224.26740000000001</v>
      </c>
    </row>
    <row r="1129" spans="1:21" x14ac:dyDescent="0.25">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s="27">
        <v>2.6415999999999999</v>
      </c>
    </row>
    <row r="1130" spans="1:21" x14ac:dyDescent="0.25">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s="27">
        <v>50.94</v>
      </c>
    </row>
    <row r="1131" spans="1:21" x14ac:dyDescent="0.25">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s="27">
        <v>75.662400000000005</v>
      </c>
    </row>
    <row r="1132" spans="1:21" x14ac:dyDescent="0.25">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s="27">
        <v>20.085100000000001</v>
      </c>
    </row>
    <row r="1133" spans="1:21" x14ac:dyDescent="0.25">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s="27">
        <v>28.754999999999999</v>
      </c>
    </row>
    <row r="1134" spans="1:21" x14ac:dyDescent="0.25">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s="27">
        <v>9.3312000000000008</v>
      </c>
    </row>
    <row r="1135" spans="1:21" x14ac:dyDescent="0.25">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s="27">
        <v>-23.364000000000001</v>
      </c>
    </row>
    <row r="1136" spans="1:21" x14ac:dyDescent="0.25">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s="27">
        <v>2.6459999999999999</v>
      </c>
    </row>
    <row r="1137" spans="1:21" x14ac:dyDescent="0.25">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s="27">
        <v>7.4570999999999996</v>
      </c>
    </row>
    <row r="1138" spans="1:21" x14ac:dyDescent="0.25">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s="27">
        <v>129.38399999999999</v>
      </c>
    </row>
    <row r="1139" spans="1:21" x14ac:dyDescent="0.25">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s="27">
        <v>10.5504</v>
      </c>
    </row>
    <row r="1140" spans="1:21" x14ac:dyDescent="0.25">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s="27">
        <v>8.9909999999999997</v>
      </c>
    </row>
    <row r="1141" spans="1:21" x14ac:dyDescent="0.25">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s="27">
        <v>5.5566000000000004</v>
      </c>
    </row>
    <row r="1142" spans="1:21" x14ac:dyDescent="0.25">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s="27">
        <v>8.69</v>
      </c>
    </row>
    <row r="1143" spans="1:21" x14ac:dyDescent="0.25">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s="27">
        <v>53.195999999999998</v>
      </c>
    </row>
    <row r="1144" spans="1:21" x14ac:dyDescent="0.25">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s="27">
        <v>2.8776000000000002</v>
      </c>
    </row>
    <row r="1145" spans="1:21" x14ac:dyDescent="0.25">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s="27">
        <v>3.1103999999999998</v>
      </c>
    </row>
    <row r="1146" spans="1:21" x14ac:dyDescent="0.25">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s="27">
        <v>223.054</v>
      </c>
    </row>
    <row r="1147" spans="1:21" x14ac:dyDescent="0.25">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s="27">
        <v>16.788599999999999</v>
      </c>
    </row>
    <row r="1148" spans="1:21" x14ac:dyDescent="0.25">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s="27">
        <v>107.346</v>
      </c>
    </row>
    <row r="1149" spans="1:21" x14ac:dyDescent="0.25">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s="27">
        <v>2.6280000000000001</v>
      </c>
    </row>
    <row r="1150" spans="1:21" x14ac:dyDescent="0.25">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s="27">
        <v>5.8696000000000002</v>
      </c>
    </row>
    <row r="1151" spans="1:21" x14ac:dyDescent="0.25">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s="27">
        <v>0.438</v>
      </c>
    </row>
    <row r="1152" spans="1:21" x14ac:dyDescent="0.25">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s="27">
        <v>209.99299999999999</v>
      </c>
    </row>
    <row r="1153" spans="1:21" x14ac:dyDescent="0.25">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s="27">
        <v>1.2527999999999999</v>
      </c>
    </row>
    <row r="1154" spans="1:21" x14ac:dyDescent="0.25">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s="27">
        <v>1.6379999999999999</v>
      </c>
    </row>
    <row r="1155" spans="1:21" x14ac:dyDescent="0.25">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s="27">
        <v>53.921700000000001</v>
      </c>
    </row>
    <row r="1156" spans="1:21" x14ac:dyDescent="0.25">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s="27">
        <v>0</v>
      </c>
    </row>
    <row r="1157" spans="1:21" x14ac:dyDescent="0.25">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s="27">
        <v>493.78559999999999</v>
      </c>
    </row>
    <row r="1158" spans="1:21" x14ac:dyDescent="0.25">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s="27">
        <v>29.285699999999999</v>
      </c>
    </row>
    <row r="1159" spans="1:21" x14ac:dyDescent="0.25">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s="27">
        <v>100.122</v>
      </c>
    </row>
    <row r="1160" spans="1:21" x14ac:dyDescent="0.25">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s="27">
        <v>19.5184</v>
      </c>
    </row>
    <row r="1161" spans="1:21" x14ac:dyDescent="0.25">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s="27">
        <v>90.734999999999999</v>
      </c>
    </row>
    <row r="1162" spans="1:21" x14ac:dyDescent="0.25">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s="27">
        <v>5.77</v>
      </c>
    </row>
    <row r="1163" spans="1:21" x14ac:dyDescent="0.25">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s="27">
        <v>15.6426</v>
      </c>
    </row>
    <row r="1164" spans="1:21" x14ac:dyDescent="0.25">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s="27">
        <v>4.5953999999999997</v>
      </c>
    </row>
    <row r="1165" spans="1:21" x14ac:dyDescent="0.25">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s="27">
        <v>40.872</v>
      </c>
    </row>
    <row r="1166" spans="1:21" x14ac:dyDescent="0.25">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s="27">
        <v>9.1784999999999997</v>
      </c>
    </row>
    <row r="1167" spans="1:21" x14ac:dyDescent="0.25">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s="27">
        <v>21.06</v>
      </c>
    </row>
    <row r="1168" spans="1:21" x14ac:dyDescent="0.25">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s="27">
        <v>49.272300000000001</v>
      </c>
    </row>
    <row r="1169" spans="1:21" x14ac:dyDescent="0.25">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s="27">
        <v>33.938800000000001</v>
      </c>
    </row>
    <row r="1170" spans="1:21" x14ac:dyDescent="0.25">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s="27">
        <v>0</v>
      </c>
    </row>
    <row r="1171" spans="1:21" x14ac:dyDescent="0.25">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s="27">
        <v>9.3312000000000008</v>
      </c>
    </row>
    <row r="1172" spans="1:21" x14ac:dyDescent="0.25">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s="27">
        <v>8.2992000000000008</v>
      </c>
    </row>
    <row r="1173" spans="1:21" x14ac:dyDescent="0.25">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s="27">
        <v>10.7424</v>
      </c>
    </row>
    <row r="1174" spans="1:21" x14ac:dyDescent="0.25">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s="27">
        <v>5.5754999999999999</v>
      </c>
    </row>
    <row r="1175" spans="1:21" x14ac:dyDescent="0.25">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s="27">
        <v>-7.7640000000000002</v>
      </c>
    </row>
    <row r="1176" spans="1:21" x14ac:dyDescent="0.25">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s="27">
        <v>16.2864</v>
      </c>
    </row>
    <row r="1177" spans="1:21" x14ac:dyDescent="0.25">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s="27">
        <v>8.0997000000000003</v>
      </c>
    </row>
    <row r="1178" spans="1:21" x14ac:dyDescent="0.25">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s="27">
        <v>5.4332000000000003</v>
      </c>
    </row>
    <row r="1179" spans="1:21" x14ac:dyDescent="0.25">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s="27">
        <v>51.75</v>
      </c>
    </row>
    <row r="1180" spans="1:21" x14ac:dyDescent="0.25">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s="27">
        <v>44.9925</v>
      </c>
    </row>
    <row r="1181" spans="1:21" x14ac:dyDescent="0.25">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s="27">
        <v>64.674000000000007</v>
      </c>
    </row>
    <row r="1182" spans="1:21" x14ac:dyDescent="0.25">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s="27">
        <v>357.19110000000001</v>
      </c>
    </row>
    <row r="1183" spans="1:21" x14ac:dyDescent="0.25">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s="27">
        <v>1.0904</v>
      </c>
    </row>
    <row r="1184" spans="1:21" x14ac:dyDescent="0.25">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s="27">
        <v>7.3385999999999996</v>
      </c>
    </row>
    <row r="1185" spans="1:21" x14ac:dyDescent="0.25">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s="27">
        <v>0.69299999999999995</v>
      </c>
    </row>
    <row r="1186" spans="1:21" x14ac:dyDescent="0.25">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s="27">
        <v>4.2336</v>
      </c>
    </row>
    <row r="1187" spans="1:21" x14ac:dyDescent="0.25">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s="27">
        <v>9.7175999999999991</v>
      </c>
    </row>
    <row r="1188" spans="1:21" x14ac:dyDescent="0.25">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s="27">
        <v>12.441599999999999</v>
      </c>
    </row>
    <row r="1189" spans="1:21" x14ac:dyDescent="0.25">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s="27">
        <v>53.346600000000002</v>
      </c>
    </row>
    <row r="1190" spans="1:21" x14ac:dyDescent="0.25">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s="27">
        <v>22.118400000000001</v>
      </c>
    </row>
    <row r="1191" spans="1:21" x14ac:dyDescent="0.25">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s="27">
        <v>66.715199999999996</v>
      </c>
    </row>
    <row r="1192" spans="1:21" x14ac:dyDescent="0.25">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s="27">
        <v>89.222399999999993</v>
      </c>
    </row>
    <row r="1193" spans="1:21" x14ac:dyDescent="0.25">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s="27">
        <v>109.7208</v>
      </c>
    </row>
    <row r="1194" spans="1:21" x14ac:dyDescent="0.25">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s="27">
        <v>11.328799999999999</v>
      </c>
    </row>
    <row r="1195" spans="1:21" x14ac:dyDescent="0.25">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s="27">
        <v>5.4432</v>
      </c>
    </row>
    <row r="1196" spans="1:21" x14ac:dyDescent="0.25">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s="27">
        <v>2.5531999999999999</v>
      </c>
    </row>
    <row r="1197" spans="1:21" x14ac:dyDescent="0.25">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s="27">
        <v>2.1587999999999998</v>
      </c>
    </row>
    <row r="1198" spans="1:21" x14ac:dyDescent="0.25">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s="27">
        <v>-2.0988000000000002</v>
      </c>
    </row>
    <row r="1199" spans="1:21" x14ac:dyDescent="0.25">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s="27">
        <v>64.789199999999994</v>
      </c>
    </row>
    <row r="1200" spans="1:21" x14ac:dyDescent="0.25">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s="27">
        <v>-4.1135999999999999</v>
      </c>
    </row>
    <row r="1201" spans="1:21" x14ac:dyDescent="0.25">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s="27">
        <v>-1850.9464</v>
      </c>
    </row>
    <row r="1202" spans="1:21" x14ac:dyDescent="0.25">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s="27">
        <v>40.800600000000003</v>
      </c>
    </row>
    <row r="1203" spans="1:21" x14ac:dyDescent="0.25">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s="27">
        <v>-1.4352</v>
      </c>
    </row>
    <row r="1204" spans="1:21" x14ac:dyDescent="0.25">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s="27">
        <v>10.679399999999999</v>
      </c>
    </row>
    <row r="1205" spans="1:21" x14ac:dyDescent="0.25">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s="27">
        <v>0</v>
      </c>
    </row>
    <row r="1206" spans="1:21" x14ac:dyDescent="0.25">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s="27">
        <v>-33.804000000000002</v>
      </c>
    </row>
    <row r="1207" spans="1:21" x14ac:dyDescent="0.25">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s="27">
        <v>16.997499999999999</v>
      </c>
    </row>
    <row r="1208" spans="1:21" x14ac:dyDescent="0.25">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s="27">
        <v>3.363</v>
      </c>
    </row>
    <row r="1209" spans="1:21" x14ac:dyDescent="0.25">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s="27">
        <v>3.2004000000000001</v>
      </c>
    </row>
    <row r="1210" spans="1:21" x14ac:dyDescent="0.25">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s="27">
        <v>6.8943000000000003</v>
      </c>
    </row>
    <row r="1211" spans="1:21" x14ac:dyDescent="0.25">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s="27">
        <v>10.465</v>
      </c>
    </row>
    <row r="1212" spans="1:21" x14ac:dyDescent="0.25">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s="27">
        <v>2.8835999999999999</v>
      </c>
    </row>
    <row r="1213" spans="1:21" x14ac:dyDescent="0.25">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s="27">
        <v>21.717600000000001</v>
      </c>
    </row>
    <row r="1214" spans="1:21" x14ac:dyDescent="0.25">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s="27">
        <v>-48.470399999999998</v>
      </c>
    </row>
    <row r="1215" spans="1:21" x14ac:dyDescent="0.25">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s="27">
        <v>-2.3275999999999999</v>
      </c>
    </row>
    <row r="1216" spans="1:21" x14ac:dyDescent="0.25">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s="27">
        <v>-3.6023999999999998</v>
      </c>
    </row>
    <row r="1217" spans="1:21" x14ac:dyDescent="0.25">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s="27">
        <v>1.5768</v>
      </c>
    </row>
    <row r="1218" spans="1:21" x14ac:dyDescent="0.25">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s="27">
        <v>28.763999999999999</v>
      </c>
    </row>
    <row r="1219" spans="1:21" x14ac:dyDescent="0.25">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s="27">
        <v>1.7023999999999999</v>
      </c>
    </row>
    <row r="1220" spans="1:21" x14ac:dyDescent="0.25">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s="27">
        <v>64.674000000000007</v>
      </c>
    </row>
    <row r="1221" spans="1:21" x14ac:dyDescent="0.25">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s="27">
        <v>-386.39159999999998</v>
      </c>
    </row>
    <row r="1222" spans="1:21" x14ac:dyDescent="0.25">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s="27">
        <v>44.954999999999998</v>
      </c>
    </row>
    <row r="1223" spans="1:21" x14ac:dyDescent="0.25">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s="27">
        <v>28.7928</v>
      </c>
    </row>
    <row r="1224" spans="1:21" x14ac:dyDescent="0.25">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s="27">
        <v>20.482199999999999</v>
      </c>
    </row>
    <row r="1225" spans="1:21" x14ac:dyDescent="0.25">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s="27">
        <v>34.386000000000003</v>
      </c>
    </row>
    <row r="1226" spans="1:21" x14ac:dyDescent="0.25">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s="27">
        <v>0.6048</v>
      </c>
    </row>
    <row r="1227" spans="1:21" x14ac:dyDescent="0.25">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s="27">
        <v>19.874400000000001</v>
      </c>
    </row>
    <row r="1228" spans="1:21" x14ac:dyDescent="0.25">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s="27">
        <v>3.6587999999999998</v>
      </c>
    </row>
    <row r="1229" spans="1:21" x14ac:dyDescent="0.25">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s="27">
        <v>11.631600000000001</v>
      </c>
    </row>
    <row r="1230" spans="1:21" x14ac:dyDescent="0.25">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s="27">
        <v>7.4871999999999996</v>
      </c>
    </row>
    <row r="1231" spans="1:21" x14ac:dyDescent="0.25">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s="27">
        <v>2.9681999999999999</v>
      </c>
    </row>
    <row r="1232" spans="1:21" x14ac:dyDescent="0.25">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s="27">
        <v>1.7607999999999999</v>
      </c>
    </row>
    <row r="1233" spans="1:21" x14ac:dyDescent="0.25">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s="27">
        <v>0.7228</v>
      </c>
    </row>
    <row r="1234" spans="1:21" x14ac:dyDescent="0.25">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s="27">
        <v>35.981999999999999</v>
      </c>
    </row>
    <row r="1235" spans="1:21" x14ac:dyDescent="0.25">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s="27">
        <v>69.998999999999995</v>
      </c>
    </row>
    <row r="1236" spans="1:21" x14ac:dyDescent="0.25">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s="27">
        <v>13.786199999999999</v>
      </c>
    </row>
    <row r="1237" spans="1:21" x14ac:dyDescent="0.25">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s="27">
        <v>-29.94</v>
      </c>
    </row>
    <row r="1238" spans="1:21" x14ac:dyDescent="0.25">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s="27">
        <v>0</v>
      </c>
    </row>
    <row r="1239" spans="1:21" x14ac:dyDescent="0.25">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s="27">
        <v>41.262</v>
      </c>
    </row>
    <row r="1240" spans="1:21" x14ac:dyDescent="0.25">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s="27">
        <v>5.4340000000000002</v>
      </c>
    </row>
    <row r="1241" spans="1:21" x14ac:dyDescent="0.25">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s="27">
        <v>10.652200000000001</v>
      </c>
    </row>
    <row r="1242" spans="1:21" x14ac:dyDescent="0.25">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s="27">
        <v>10.7912</v>
      </c>
    </row>
    <row r="1243" spans="1:21" x14ac:dyDescent="0.25">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s="27">
        <v>5.5</v>
      </c>
    </row>
    <row r="1244" spans="1:21" x14ac:dyDescent="0.25">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s="27">
        <v>124.485</v>
      </c>
    </row>
    <row r="1245" spans="1:21" x14ac:dyDescent="0.25">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s="27">
        <v>3.5752000000000002</v>
      </c>
    </row>
    <row r="1246" spans="1:21" x14ac:dyDescent="0.25">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s="27">
        <v>23.8581</v>
      </c>
    </row>
    <row r="1247" spans="1:21" x14ac:dyDescent="0.25">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s="27">
        <v>95.585999999999999</v>
      </c>
    </row>
    <row r="1248" spans="1:21" x14ac:dyDescent="0.25">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s="27">
        <v>135.4068</v>
      </c>
    </row>
    <row r="1249" spans="1:21" x14ac:dyDescent="0.25">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s="27">
        <v>11.998799999999999</v>
      </c>
    </row>
    <row r="1250" spans="1:21" x14ac:dyDescent="0.25">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s="27">
        <v>17.469000000000001</v>
      </c>
    </row>
    <row r="1251" spans="1:21" x14ac:dyDescent="0.25">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s="27">
        <v>139.5702</v>
      </c>
    </row>
    <row r="1252" spans="1:21" x14ac:dyDescent="0.25">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s="27">
        <v>511.36799999999999</v>
      </c>
    </row>
    <row r="1253" spans="1:21" x14ac:dyDescent="0.25">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s="27">
        <v>1.3759999999999999</v>
      </c>
    </row>
    <row r="1254" spans="1:21" x14ac:dyDescent="0.25">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s="27">
        <v>285.9896</v>
      </c>
    </row>
    <row r="1255" spans="1:21" x14ac:dyDescent="0.25">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s="27">
        <v>0.59040000000000004</v>
      </c>
    </row>
    <row r="1256" spans="1:21" x14ac:dyDescent="0.25">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s="27">
        <v>-8.3789999999999996</v>
      </c>
    </row>
    <row r="1257" spans="1:21" x14ac:dyDescent="0.25">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s="27">
        <v>0.50219999999999998</v>
      </c>
    </row>
    <row r="1258" spans="1:21" x14ac:dyDescent="0.25">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s="27">
        <v>11.516400000000001</v>
      </c>
    </row>
    <row r="1259" spans="1:21" x14ac:dyDescent="0.25">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s="27">
        <v>-20.4468</v>
      </c>
    </row>
    <row r="1260" spans="1:21" x14ac:dyDescent="0.25">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s="27">
        <v>-47.254199999999997</v>
      </c>
    </row>
    <row r="1261" spans="1:21" x14ac:dyDescent="0.25">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s="27">
        <v>76.703999999999994</v>
      </c>
    </row>
    <row r="1262" spans="1:21" x14ac:dyDescent="0.25">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s="27">
        <v>107.985</v>
      </c>
    </row>
    <row r="1263" spans="1:21" x14ac:dyDescent="0.25">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s="27">
        <v>-14.0928</v>
      </c>
    </row>
    <row r="1264" spans="1:21" x14ac:dyDescent="0.25">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s="27">
        <v>6.3335999999999997</v>
      </c>
    </row>
    <row r="1265" spans="1:21" x14ac:dyDescent="0.25">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s="27">
        <v>18.873000000000001</v>
      </c>
    </row>
    <row r="1266" spans="1:21" x14ac:dyDescent="0.25">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s="27">
        <v>10.881</v>
      </c>
    </row>
    <row r="1267" spans="1:21" x14ac:dyDescent="0.25">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s="27">
        <v>1.7739</v>
      </c>
    </row>
    <row r="1268" spans="1:21" x14ac:dyDescent="0.25">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s="27">
        <v>41.429400000000001</v>
      </c>
    </row>
    <row r="1269" spans="1:21" x14ac:dyDescent="0.25">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s="27">
        <v>18.266999999999999</v>
      </c>
    </row>
    <row r="1270" spans="1:21" x14ac:dyDescent="0.25">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s="27">
        <v>3.6659999999999999</v>
      </c>
    </row>
    <row r="1271" spans="1:21" x14ac:dyDescent="0.25">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s="27">
        <v>5.6159999999999997</v>
      </c>
    </row>
    <row r="1272" spans="1:21" x14ac:dyDescent="0.25">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s="27">
        <v>-12.792</v>
      </c>
    </row>
    <row r="1273" spans="1:21" x14ac:dyDescent="0.25">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s="27">
        <v>-126.8592</v>
      </c>
    </row>
    <row r="1274" spans="1:21" x14ac:dyDescent="0.25">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s="27">
        <v>-67.272000000000006</v>
      </c>
    </row>
    <row r="1275" spans="1:21" x14ac:dyDescent="0.25">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s="27">
        <v>3.6288</v>
      </c>
    </row>
    <row r="1276" spans="1:21" x14ac:dyDescent="0.25">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s="27">
        <v>-88.784000000000006</v>
      </c>
    </row>
    <row r="1277" spans="1:21" x14ac:dyDescent="0.25">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s="27">
        <v>5.2026000000000003</v>
      </c>
    </row>
    <row r="1278" spans="1:21" x14ac:dyDescent="0.25">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s="27">
        <v>-7.1990999999999996</v>
      </c>
    </row>
    <row r="1279" spans="1:21" x14ac:dyDescent="0.25">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s="27">
        <v>5.3970000000000002</v>
      </c>
    </row>
    <row r="1280" spans="1:21" x14ac:dyDescent="0.25">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s="27">
        <v>12.8583</v>
      </c>
    </row>
    <row r="1281" spans="1:21" x14ac:dyDescent="0.25">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s="27">
        <v>30.1968</v>
      </c>
    </row>
    <row r="1282" spans="1:21" x14ac:dyDescent="0.25">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s="27">
        <v>80.736000000000004</v>
      </c>
    </row>
    <row r="1283" spans="1:21" x14ac:dyDescent="0.25">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s="27">
        <v>4.9139999999999997</v>
      </c>
    </row>
    <row r="1284" spans="1:21" x14ac:dyDescent="0.25">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s="27">
        <v>-13.363</v>
      </c>
    </row>
    <row r="1285" spans="1:21" x14ac:dyDescent="0.25">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s="27">
        <v>88.073999999999998</v>
      </c>
    </row>
    <row r="1286" spans="1:21" x14ac:dyDescent="0.25">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s="27">
        <v>-4.851</v>
      </c>
    </row>
    <row r="1287" spans="1:21" x14ac:dyDescent="0.25">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s="27">
        <v>1.0429999999999999</v>
      </c>
    </row>
    <row r="1288" spans="1:21" x14ac:dyDescent="0.25">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s="27">
        <v>4.4892000000000003</v>
      </c>
    </row>
    <row r="1289" spans="1:21" x14ac:dyDescent="0.25">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s="27">
        <v>11.166399999999999</v>
      </c>
    </row>
    <row r="1290" spans="1:21" x14ac:dyDescent="0.25">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s="27">
        <v>4.1147999999999998</v>
      </c>
    </row>
    <row r="1291" spans="1:21" x14ac:dyDescent="0.25">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s="27">
        <v>7.4951999999999996</v>
      </c>
    </row>
    <row r="1292" spans="1:21" x14ac:dyDescent="0.25">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s="27">
        <v>4.4603999999999999</v>
      </c>
    </row>
    <row r="1293" spans="1:21" x14ac:dyDescent="0.25">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s="27">
        <v>15.552</v>
      </c>
    </row>
    <row r="1294" spans="1:21" x14ac:dyDescent="0.25">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s="27">
        <v>9.2232000000000003</v>
      </c>
    </row>
    <row r="1295" spans="1:21" x14ac:dyDescent="0.25">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s="27">
        <v>52.531999999999996</v>
      </c>
    </row>
    <row r="1296" spans="1:21" x14ac:dyDescent="0.25">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s="27">
        <v>1.4783999999999999</v>
      </c>
    </row>
    <row r="1297" spans="1:21" x14ac:dyDescent="0.25">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s="27">
        <v>84.572800000000001</v>
      </c>
    </row>
    <row r="1298" spans="1:21" x14ac:dyDescent="0.25">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s="27">
        <v>4.5187999999999997</v>
      </c>
    </row>
    <row r="1299" spans="1:21" x14ac:dyDescent="0.25">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s="27">
        <v>6.4749999999999996</v>
      </c>
    </row>
    <row r="1300" spans="1:21" x14ac:dyDescent="0.25">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s="27">
        <v>2.2989999999999999</v>
      </c>
    </row>
    <row r="1301" spans="1:21" x14ac:dyDescent="0.25">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s="27">
        <v>7.0095999999999998</v>
      </c>
    </row>
    <row r="1302" spans="1:21" x14ac:dyDescent="0.25">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s="27">
        <v>166.10040000000001</v>
      </c>
    </row>
    <row r="1303" spans="1:21" x14ac:dyDescent="0.25">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s="27">
        <v>83.050200000000004</v>
      </c>
    </row>
    <row r="1304" spans="1:21" x14ac:dyDescent="0.25">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s="27">
        <v>4.3372000000000002</v>
      </c>
    </row>
    <row r="1305" spans="1:21" x14ac:dyDescent="0.25">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s="27">
        <v>5.5176999999999996</v>
      </c>
    </row>
    <row r="1306" spans="1:21" x14ac:dyDescent="0.25">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s="27">
        <v>77.751900000000006</v>
      </c>
    </row>
    <row r="1307" spans="1:21" x14ac:dyDescent="0.25">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s="27">
        <v>52.493000000000002</v>
      </c>
    </row>
    <row r="1308" spans="1:21" x14ac:dyDescent="0.25">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s="27">
        <v>22.444800000000001</v>
      </c>
    </row>
    <row r="1309" spans="1:21" x14ac:dyDescent="0.25">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s="27">
        <v>6.4206000000000003</v>
      </c>
    </row>
    <row r="1310" spans="1:21" x14ac:dyDescent="0.25">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s="27">
        <v>5.6627999999999998</v>
      </c>
    </row>
    <row r="1311" spans="1:21" x14ac:dyDescent="0.25">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s="27">
        <v>9.7164000000000001</v>
      </c>
    </row>
    <row r="1312" spans="1:21" x14ac:dyDescent="0.25">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s="27">
        <v>-8.0784000000000002</v>
      </c>
    </row>
    <row r="1313" spans="1:21" x14ac:dyDescent="0.25">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s="27">
        <v>1.7343</v>
      </c>
    </row>
    <row r="1314" spans="1:21" x14ac:dyDescent="0.25">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s="27">
        <v>56.175199999999997</v>
      </c>
    </row>
    <row r="1315" spans="1:21" x14ac:dyDescent="0.25">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s="27">
        <v>-13.317600000000001</v>
      </c>
    </row>
    <row r="1316" spans="1:21" x14ac:dyDescent="0.25">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s="27">
        <v>18.662400000000002</v>
      </c>
    </row>
    <row r="1317" spans="1:21" x14ac:dyDescent="0.25">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s="27">
        <v>62.505600000000001</v>
      </c>
    </row>
    <row r="1318" spans="1:21" x14ac:dyDescent="0.25">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s="27">
        <v>28.965</v>
      </c>
    </row>
    <row r="1319" spans="1:21" x14ac:dyDescent="0.25">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s="27">
        <v>3.3725000000000001</v>
      </c>
    </row>
    <row r="1320" spans="1:21" x14ac:dyDescent="0.25">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s="27">
        <v>71.989999999999995</v>
      </c>
    </row>
    <row r="1321" spans="1:21" x14ac:dyDescent="0.25">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s="27">
        <v>-3.6288</v>
      </c>
    </row>
    <row r="1322" spans="1:21" x14ac:dyDescent="0.25">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s="27">
        <v>-4.1832000000000003</v>
      </c>
    </row>
    <row r="1323" spans="1:21" x14ac:dyDescent="0.25">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s="27">
        <v>35.694000000000003</v>
      </c>
    </row>
    <row r="1324" spans="1:21" x14ac:dyDescent="0.25">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s="27">
        <v>19.655999999999999</v>
      </c>
    </row>
    <row r="1325" spans="1:21" x14ac:dyDescent="0.25">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s="27">
        <v>3.5152000000000001</v>
      </c>
    </row>
    <row r="1326" spans="1:21" x14ac:dyDescent="0.25">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s="27">
        <v>12.4902</v>
      </c>
    </row>
    <row r="1327" spans="1:21" x14ac:dyDescent="0.25">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s="27">
        <v>-30.555</v>
      </c>
    </row>
    <row r="1328" spans="1:21" x14ac:dyDescent="0.25">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s="27">
        <v>5.1071999999999997</v>
      </c>
    </row>
    <row r="1329" spans="1:21" x14ac:dyDescent="0.25">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s="27">
        <v>5.5566000000000004</v>
      </c>
    </row>
    <row r="1330" spans="1:21" x14ac:dyDescent="0.25">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s="27">
        <v>26.376000000000001</v>
      </c>
    </row>
    <row r="1331" spans="1:21" x14ac:dyDescent="0.25">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s="27">
        <v>16.302</v>
      </c>
    </row>
    <row r="1332" spans="1:21" x14ac:dyDescent="0.25">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s="27">
        <v>-0.64349999999999996</v>
      </c>
    </row>
    <row r="1333" spans="1:21" x14ac:dyDescent="0.25">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s="27">
        <v>2.4009999999999998</v>
      </c>
    </row>
    <row r="1334" spans="1:21" x14ac:dyDescent="0.25">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s="27">
        <v>-1.728</v>
      </c>
    </row>
    <row r="1335" spans="1:21" x14ac:dyDescent="0.25">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s="27">
        <v>-13.93</v>
      </c>
    </row>
    <row r="1336" spans="1:21" x14ac:dyDescent="0.25">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s="27">
        <v>52.776000000000003</v>
      </c>
    </row>
    <row r="1337" spans="1:21" x14ac:dyDescent="0.25">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s="27">
        <v>0</v>
      </c>
    </row>
    <row r="1338" spans="1:21" x14ac:dyDescent="0.25">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s="27">
        <v>6.5286</v>
      </c>
    </row>
    <row r="1339" spans="1:21" x14ac:dyDescent="0.25">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s="27">
        <v>8.0405999999999995</v>
      </c>
    </row>
    <row r="1340" spans="1:21" x14ac:dyDescent="0.25">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s="27">
        <v>176.17080000000001</v>
      </c>
    </row>
    <row r="1341" spans="1:21" x14ac:dyDescent="0.25">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s="27">
        <v>36.019199999999998</v>
      </c>
    </row>
    <row r="1342" spans="1:21" x14ac:dyDescent="0.25">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s="27">
        <v>-27.827999999999999</v>
      </c>
    </row>
    <row r="1343" spans="1:21" x14ac:dyDescent="0.25">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s="27">
        <v>-12.528</v>
      </c>
    </row>
    <row r="1344" spans="1:21" x14ac:dyDescent="0.25">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s="27">
        <v>-21.159600000000001</v>
      </c>
    </row>
    <row r="1345" spans="1:21" x14ac:dyDescent="0.25">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s="27">
        <v>14.346</v>
      </c>
    </row>
    <row r="1346" spans="1:21" x14ac:dyDescent="0.25">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s="27">
        <v>6.0030000000000001</v>
      </c>
    </row>
    <row r="1347" spans="1:21" x14ac:dyDescent="0.25">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s="27">
        <v>36.574199999999998</v>
      </c>
    </row>
    <row r="1348" spans="1:21" x14ac:dyDescent="0.25">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s="27">
        <v>23.59</v>
      </c>
    </row>
    <row r="1349" spans="1:21" x14ac:dyDescent="0.25">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s="27">
        <v>5.7072000000000003</v>
      </c>
    </row>
    <row r="1350" spans="1:21" x14ac:dyDescent="0.25">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s="27">
        <v>25.097999999999999</v>
      </c>
    </row>
    <row r="1351" spans="1:21" x14ac:dyDescent="0.25">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s="27">
        <v>17.2224</v>
      </c>
    </row>
    <row r="1352" spans="1:21" x14ac:dyDescent="0.25">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s="27">
        <v>-70.104299999999995</v>
      </c>
    </row>
    <row r="1353" spans="1:21" x14ac:dyDescent="0.25">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s="27">
        <v>7.85</v>
      </c>
    </row>
    <row r="1354" spans="1:21" x14ac:dyDescent="0.25">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s="27">
        <v>20.695499999999999</v>
      </c>
    </row>
    <row r="1355" spans="1:21" x14ac:dyDescent="0.25">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s="27">
        <v>8.4527999999999999</v>
      </c>
    </row>
    <row r="1356" spans="1:21" x14ac:dyDescent="0.25">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s="27">
        <v>11.283899999999999</v>
      </c>
    </row>
    <row r="1357" spans="1:21" x14ac:dyDescent="0.25">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s="27">
        <v>-44.155200000000001</v>
      </c>
    </row>
    <row r="1358" spans="1:21" x14ac:dyDescent="0.25">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s="27">
        <v>-35.177999999999997</v>
      </c>
    </row>
    <row r="1359" spans="1:21" x14ac:dyDescent="0.25">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s="27">
        <v>36.404400000000003</v>
      </c>
    </row>
    <row r="1360" spans="1:21" x14ac:dyDescent="0.25">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s="27">
        <v>-1.4413</v>
      </c>
    </row>
    <row r="1361" spans="1:21" x14ac:dyDescent="0.25">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s="27">
        <v>0</v>
      </c>
    </row>
    <row r="1362" spans="1:21" x14ac:dyDescent="0.25">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s="27">
        <v>9.2441999999999993</v>
      </c>
    </row>
    <row r="1363" spans="1:21" x14ac:dyDescent="0.25">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s="27">
        <v>7.4</v>
      </c>
    </row>
    <row r="1364" spans="1:21" x14ac:dyDescent="0.25">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s="27">
        <v>-56.755600000000001</v>
      </c>
    </row>
    <row r="1365" spans="1:21" x14ac:dyDescent="0.25">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s="27">
        <v>-25.591999999999999</v>
      </c>
    </row>
    <row r="1366" spans="1:21" x14ac:dyDescent="0.25">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s="27">
        <v>-63.996000000000002</v>
      </c>
    </row>
    <row r="1367" spans="1:21" x14ac:dyDescent="0.25">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s="27">
        <v>-35.992800000000003</v>
      </c>
    </row>
    <row r="1368" spans="1:21" x14ac:dyDescent="0.25">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s="27">
        <v>15.1188</v>
      </c>
    </row>
    <row r="1369" spans="1:21" x14ac:dyDescent="0.25">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s="27">
        <v>-146.1096</v>
      </c>
    </row>
    <row r="1370" spans="1:21" x14ac:dyDescent="0.25">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s="27">
        <v>62.737000000000002</v>
      </c>
    </row>
    <row r="1371" spans="1:21" x14ac:dyDescent="0.25">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s="27">
        <v>-786.74400000000003</v>
      </c>
    </row>
    <row r="1372" spans="1:21" x14ac:dyDescent="0.25">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s="27">
        <v>1.5794999999999999</v>
      </c>
    </row>
    <row r="1373" spans="1:21" x14ac:dyDescent="0.25">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s="27">
        <v>4.9080000000000004</v>
      </c>
    </row>
    <row r="1374" spans="1:21" x14ac:dyDescent="0.25">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s="27">
        <v>14.8</v>
      </c>
    </row>
    <row r="1375" spans="1:21" x14ac:dyDescent="0.25">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s="27">
        <v>5.5536000000000003</v>
      </c>
    </row>
    <row r="1376" spans="1:21" x14ac:dyDescent="0.25">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s="27">
        <v>118.6575</v>
      </c>
    </row>
    <row r="1377" spans="1:21" x14ac:dyDescent="0.25">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s="27">
        <v>305.13</v>
      </c>
    </row>
    <row r="1378" spans="1:21" x14ac:dyDescent="0.25">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s="27">
        <v>219.44159999999999</v>
      </c>
    </row>
    <row r="1379" spans="1:21" x14ac:dyDescent="0.25">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s="27">
        <v>4.2640000000000002</v>
      </c>
    </row>
    <row r="1380" spans="1:21" x14ac:dyDescent="0.25">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s="27">
        <v>34.996499999999997</v>
      </c>
    </row>
    <row r="1381" spans="1:21" x14ac:dyDescent="0.25">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s="27">
        <v>7.9450000000000003</v>
      </c>
    </row>
    <row r="1382" spans="1:21" x14ac:dyDescent="0.25">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s="27">
        <v>4.7792000000000003</v>
      </c>
    </row>
    <row r="1383" spans="1:21" x14ac:dyDescent="0.25">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s="27">
        <v>-90.248400000000004</v>
      </c>
    </row>
    <row r="1384" spans="1:21" x14ac:dyDescent="0.25">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s="27">
        <v>1.6195999999999999</v>
      </c>
    </row>
    <row r="1385" spans="1:21" x14ac:dyDescent="0.25">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s="27">
        <v>170.9316</v>
      </c>
    </row>
    <row r="1386" spans="1:21" x14ac:dyDescent="0.25">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s="27">
        <v>0.189</v>
      </c>
    </row>
    <row r="1387" spans="1:21" x14ac:dyDescent="0.25">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s="27">
        <v>7.1592000000000002</v>
      </c>
    </row>
    <row r="1388" spans="1:21" x14ac:dyDescent="0.25">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s="27">
        <v>52.7956</v>
      </c>
    </row>
    <row r="1389" spans="1:21" x14ac:dyDescent="0.25">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s="27">
        <v>78.941199999999995</v>
      </c>
    </row>
    <row r="1390" spans="1:21" x14ac:dyDescent="0.25">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s="27">
        <v>28.3095</v>
      </c>
    </row>
    <row r="1391" spans="1:21" x14ac:dyDescent="0.25">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s="27">
        <v>126.0558</v>
      </c>
    </row>
    <row r="1392" spans="1:21" x14ac:dyDescent="0.25">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s="27">
        <v>60.255299999999998</v>
      </c>
    </row>
    <row r="1393" spans="1:21" x14ac:dyDescent="0.25">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s="27">
        <v>1.5444</v>
      </c>
    </row>
    <row r="1394" spans="1:21" x14ac:dyDescent="0.25">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s="27">
        <v>160.91390000000001</v>
      </c>
    </row>
    <row r="1395" spans="1:21" x14ac:dyDescent="0.25">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s="27">
        <v>1.5522</v>
      </c>
    </row>
    <row r="1396" spans="1:21" x14ac:dyDescent="0.25">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s="27">
        <v>-430.61700000000002</v>
      </c>
    </row>
    <row r="1397" spans="1:21" x14ac:dyDescent="0.25">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s="27">
        <v>-42.652799999999999</v>
      </c>
    </row>
    <row r="1398" spans="1:21" x14ac:dyDescent="0.25">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s="27">
        <v>6.0255999999999998</v>
      </c>
    </row>
    <row r="1399" spans="1:21" x14ac:dyDescent="0.25">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s="27">
        <v>5.6643999999999997</v>
      </c>
    </row>
    <row r="1400" spans="1:21" x14ac:dyDescent="0.25">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s="27">
        <v>11.492000000000001</v>
      </c>
    </row>
    <row r="1401" spans="1:21" x14ac:dyDescent="0.25">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s="27">
        <v>3.1103999999999998</v>
      </c>
    </row>
    <row r="1402" spans="1:21" x14ac:dyDescent="0.25">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s="27">
        <v>6.1040000000000001</v>
      </c>
    </row>
    <row r="1403" spans="1:21" x14ac:dyDescent="0.25">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s="27">
        <v>118.3413</v>
      </c>
    </row>
    <row r="1404" spans="1:21" x14ac:dyDescent="0.25">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s="27">
        <v>-58.133200000000002</v>
      </c>
    </row>
    <row r="1405" spans="1:21" x14ac:dyDescent="0.25">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s="27">
        <v>146.79</v>
      </c>
    </row>
    <row r="1406" spans="1:21" x14ac:dyDescent="0.25">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s="27">
        <v>-2.1896</v>
      </c>
    </row>
    <row r="1407" spans="1:21" x14ac:dyDescent="0.25">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s="27">
        <v>-36.111600000000003</v>
      </c>
    </row>
    <row r="1408" spans="1:21" x14ac:dyDescent="0.25">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s="27">
        <v>21.896999999999998</v>
      </c>
    </row>
    <row r="1409" spans="1:21" x14ac:dyDescent="0.25">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s="27">
        <v>19.6248</v>
      </c>
    </row>
    <row r="1410" spans="1:21" x14ac:dyDescent="0.25">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s="27">
        <v>9.9949999999999992</v>
      </c>
    </row>
    <row r="1411" spans="1:21" x14ac:dyDescent="0.25">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s="27">
        <v>-204.44579999999999</v>
      </c>
    </row>
    <row r="1412" spans="1:21" x14ac:dyDescent="0.25">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s="27">
        <v>8.8800000000000008</v>
      </c>
    </row>
    <row r="1413" spans="1:21" x14ac:dyDescent="0.25">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s="27">
        <v>72.534400000000005</v>
      </c>
    </row>
    <row r="1414" spans="1:21" x14ac:dyDescent="0.25">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s="27">
        <v>14.8752</v>
      </c>
    </row>
    <row r="1415" spans="1:21" x14ac:dyDescent="0.25">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s="27">
        <v>108.7996</v>
      </c>
    </row>
    <row r="1416" spans="1:21" x14ac:dyDescent="0.25">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s="27">
        <v>26.396699999999999</v>
      </c>
    </row>
    <row r="1417" spans="1:21" x14ac:dyDescent="0.25">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s="27">
        <v>12.8316</v>
      </c>
    </row>
    <row r="1418" spans="1:21" x14ac:dyDescent="0.25">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s="27">
        <v>118.29300000000001</v>
      </c>
    </row>
    <row r="1419" spans="1:21" x14ac:dyDescent="0.25">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s="27">
        <v>32.130000000000003</v>
      </c>
    </row>
    <row r="1420" spans="1:21" x14ac:dyDescent="0.25">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s="27">
        <v>-1.4783999999999999</v>
      </c>
    </row>
    <row r="1421" spans="1:21" x14ac:dyDescent="0.25">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s="27">
        <v>31.273599999999998</v>
      </c>
    </row>
    <row r="1422" spans="1:21" x14ac:dyDescent="0.25">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s="27">
        <v>-48.392000000000003</v>
      </c>
    </row>
    <row r="1423" spans="1:21" x14ac:dyDescent="0.25">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s="27">
        <v>14.409599999999999</v>
      </c>
    </row>
    <row r="1424" spans="1:21" x14ac:dyDescent="0.25">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s="27">
        <v>-59.057099999999998</v>
      </c>
    </row>
    <row r="1425" spans="1:21" x14ac:dyDescent="0.25">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s="27">
        <v>-1.4987999999999999</v>
      </c>
    </row>
    <row r="1426" spans="1:21" x14ac:dyDescent="0.25">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s="27">
        <v>23.096499999999999</v>
      </c>
    </row>
    <row r="1427" spans="1:21" x14ac:dyDescent="0.25">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s="27">
        <v>-86.366399999999999</v>
      </c>
    </row>
    <row r="1428" spans="1:21" x14ac:dyDescent="0.25">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s="27">
        <v>3.2831999999999999</v>
      </c>
    </row>
    <row r="1429" spans="1:21" x14ac:dyDescent="0.25">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s="27">
        <v>7.08</v>
      </c>
    </row>
    <row r="1430" spans="1:21" x14ac:dyDescent="0.25">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s="27">
        <v>9.3125</v>
      </c>
    </row>
    <row r="1431" spans="1:21" x14ac:dyDescent="0.25">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s="27">
        <v>196.61320000000001</v>
      </c>
    </row>
    <row r="1432" spans="1:21" x14ac:dyDescent="0.25">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s="27">
        <v>-40.471200000000003</v>
      </c>
    </row>
    <row r="1433" spans="1:21" x14ac:dyDescent="0.25">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s="27">
        <v>74.852400000000003</v>
      </c>
    </row>
    <row r="1434" spans="1:21" x14ac:dyDescent="0.25">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s="27">
        <v>1.9629000000000001</v>
      </c>
    </row>
    <row r="1435" spans="1:21" x14ac:dyDescent="0.25">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s="27">
        <v>163.78739999999999</v>
      </c>
    </row>
    <row r="1436" spans="1:21" x14ac:dyDescent="0.25">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s="27">
        <v>15.593999999999999</v>
      </c>
    </row>
    <row r="1437" spans="1:21" x14ac:dyDescent="0.25">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s="27">
        <v>10.8864</v>
      </c>
    </row>
    <row r="1438" spans="1:21" x14ac:dyDescent="0.25">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s="27">
        <v>0.59040000000000004</v>
      </c>
    </row>
    <row r="1439" spans="1:21" x14ac:dyDescent="0.25">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s="27">
        <v>42.880499999999998</v>
      </c>
    </row>
    <row r="1440" spans="1:21" x14ac:dyDescent="0.25">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s="27">
        <v>-350.49</v>
      </c>
    </row>
    <row r="1441" spans="1:21" x14ac:dyDescent="0.25">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s="27">
        <v>13.365</v>
      </c>
    </row>
    <row r="1442" spans="1:21" x14ac:dyDescent="0.25">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s="27">
        <v>17.981999999999999</v>
      </c>
    </row>
    <row r="1443" spans="1:21" x14ac:dyDescent="0.25">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s="27">
        <v>11.46</v>
      </c>
    </row>
    <row r="1444" spans="1:21" x14ac:dyDescent="0.25">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s="27">
        <v>6.3296000000000001</v>
      </c>
    </row>
    <row r="1445" spans="1:21" x14ac:dyDescent="0.25">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s="27">
        <v>17.428000000000001</v>
      </c>
    </row>
    <row r="1446" spans="1:21" x14ac:dyDescent="0.25">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s="27">
        <v>148.49459999999999</v>
      </c>
    </row>
    <row r="1447" spans="1:21" x14ac:dyDescent="0.25">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s="27">
        <v>-39.1248</v>
      </c>
    </row>
    <row r="1448" spans="1:21" x14ac:dyDescent="0.25">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s="27">
        <v>-87.341800000000006</v>
      </c>
    </row>
    <row r="1449" spans="1:21" x14ac:dyDescent="0.25">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s="27">
        <v>5.9980000000000002</v>
      </c>
    </row>
    <row r="1450" spans="1:21" x14ac:dyDescent="0.25">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s="27">
        <v>-1.7514000000000001</v>
      </c>
    </row>
    <row r="1451" spans="1:21" x14ac:dyDescent="0.25">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s="27">
        <v>11.093999999999999</v>
      </c>
    </row>
    <row r="1452" spans="1:21" x14ac:dyDescent="0.25">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s="27">
        <v>-1.35</v>
      </c>
    </row>
    <row r="1453" spans="1:21" x14ac:dyDescent="0.25">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s="27">
        <v>34.780200000000001</v>
      </c>
    </row>
    <row r="1454" spans="1:21" x14ac:dyDescent="0.25">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s="27">
        <v>45.84</v>
      </c>
    </row>
    <row r="1455" spans="1:21" x14ac:dyDescent="0.25">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s="27">
        <v>16.875</v>
      </c>
    </row>
    <row r="1456" spans="1:21" x14ac:dyDescent="0.25">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s="27">
        <v>1459.2</v>
      </c>
    </row>
    <row r="1457" spans="1:21" x14ac:dyDescent="0.25">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s="27">
        <v>41.951999999999998</v>
      </c>
    </row>
    <row r="1458" spans="1:21" x14ac:dyDescent="0.25">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s="27">
        <v>67.941000000000003</v>
      </c>
    </row>
    <row r="1459" spans="1:21" x14ac:dyDescent="0.25">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s="27">
        <v>23.49</v>
      </c>
    </row>
    <row r="1460" spans="1:21" x14ac:dyDescent="0.25">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s="27">
        <v>5.1791999999999998</v>
      </c>
    </row>
    <row r="1461" spans="1:21" x14ac:dyDescent="0.25">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s="27">
        <v>9.8856000000000002</v>
      </c>
    </row>
    <row r="1462" spans="1:21" x14ac:dyDescent="0.25">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s="27">
        <v>19.398399999999999</v>
      </c>
    </row>
    <row r="1463" spans="1:21" x14ac:dyDescent="0.25">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s="27">
        <v>-31.372199999999999</v>
      </c>
    </row>
    <row r="1464" spans="1:21" x14ac:dyDescent="0.25">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s="27">
        <v>43.995600000000003</v>
      </c>
    </row>
    <row r="1465" spans="1:21" x14ac:dyDescent="0.25">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s="27">
        <v>-29.2776</v>
      </c>
    </row>
    <row r="1466" spans="1:21" x14ac:dyDescent="0.25">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s="27">
        <v>1.8031999999999999</v>
      </c>
    </row>
    <row r="1467" spans="1:21" x14ac:dyDescent="0.25">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s="27">
        <v>-3.0344000000000002</v>
      </c>
    </row>
    <row r="1468" spans="1:21" x14ac:dyDescent="0.25">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s="27">
        <v>-10.7973</v>
      </c>
    </row>
    <row r="1469" spans="1:21" x14ac:dyDescent="0.25">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s="27">
        <v>31.995999999999999</v>
      </c>
    </row>
    <row r="1470" spans="1:21" x14ac:dyDescent="0.25">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s="27">
        <v>226.96440000000001</v>
      </c>
    </row>
    <row r="1471" spans="1:21" x14ac:dyDescent="0.25">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s="27">
        <v>19.523800000000001</v>
      </c>
    </row>
    <row r="1472" spans="1:21" x14ac:dyDescent="0.25">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s="27">
        <v>6.2207999999999997</v>
      </c>
    </row>
    <row r="1473" spans="1:21" x14ac:dyDescent="0.25">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s="27">
        <v>0.59919999999999995</v>
      </c>
    </row>
    <row r="1474" spans="1:21" x14ac:dyDescent="0.25">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s="27">
        <v>4.0749000000000004</v>
      </c>
    </row>
    <row r="1475" spans="1:21" x14ac:dyDescent="0.25">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s="27">
        <v>-4.0128000000000004</v>
      </c>
    </row>
    <row r="1476" spans="1:21" x14ac:dyDescent="0.25">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s="27">
        <v>5.0111999999999997</v>
      </c>
    </row>
    <row r="1477" spans="1:21" x14ac:dyDescent="0.25">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s="27">
        <v>6.4206000000000003</v>
      </c>
    </row>
    <row r="1478" spans="1:21" x14ac:dyDescent="0.25">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s="27">
        <v>13.2986</v>
      </c>
    </row>
    <row r="1479" spans="1:21" x14ac:dyDescent="0.25">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s="27">
        <v>5.8653000000000004</v>
      </c>
    </row>
    <row r="1480" spans="1:21" x14ac:dyDescent="0.25">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s="27">
        <v>2.3976000000000002</v>
      </c>
    </row>
    <row r="1481" spans="1:21" x14ac:dyDescent="0.25">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s="27">
        <v>12.441599999999999</v>
      </c>
    </row>
    <row r="1482" spans="1:21" x14ac:dyDescent="0.25">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s="27">
        <v>19.825399999999998</v>
      </c>
    </row>
    <row r="1483" spans="1:21" x14ac:dyDescent="0.25">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s="27">
        <v>8.8062000000000005</v>
      </c>
    </row>
    <row r="1484" spans="1:21" x14ac:dyDescent="0.25">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s="27">
        <v>1.7023999999999999</v>
      </c>
    </row>
    <row r="1485" spans="1:21" x14ac:dyDescent="0.25">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s="27">
        <v>1.07</v>
      </c>
    </row>
    <row r="1486" spans="1:21" x14ac:dyDescent="0.25">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s="27">
        <v>30.09</v>
      </c>
    </row>
    <row r="1487" spans="1:21" x14ac:dyDescent="0.25">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s="27">
        <v>1.3160000000000001</v>
      </c>
    </row>
    <row r="1488" spans="1:21" x14ac:dyDescent="0.25">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s="27">
        <v>106.1242</v>
      </c>
    </row>
    <row r="1489" spans="1:21" x14ac:dyDescent="0.25">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s="27">
        <v>37.787399999999998</v>
      </c>
    </row>
    <row r="1490" spans="1:21" x14ac:dyDescent="0.25">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s="27">
        <v>16.614000000000001</v>
      </c>
    </row>
    <row r="1491" spans="1:21" x14ac:dyDescent="0.25">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s="27">
        <v>1.764</v>
      </c>
    </row>
    <row r="1492" spans="1:21" x14ac:dyDescent="0.25">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s="27">
        <v>28.332000000000001</v>
      </c>
    </row>
    <row r="1493" spans="1:21" x14ac:dyDescent="0.25">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s="27">
        <v>2.8812000000000002</v>
      </c>
    </row>
    <row r="1494" spans="1:21" x14ac:dyDescent="0.25">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s="27">
        <v>173.74080000000001</v>
      </c>
    </row>
    <row r="1495" spans="1:21" x14ac:dyDescent="0.25">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s="27">
        <v>3.6631999999999998</v>
      </c>
    </row>
    <row r="1496" spans="1:21" x14ac:dyDescent="0.25">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s="27">
        <v>11.214</v>
      </c>
    </row>
    <row r="1497" spans="1:21" x14ac:dyDescent="0.25">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s="27">
        <v>3.1850000000000001</v>
      </c>
    </row>
    <row r="1498" spans="1:21" x14ac:dyDescent="0.25">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s="27">
        <v>-0.20979999999999999</v>
      </c>
    </row>
    <row r="1499" spans="1:21" x14ac:dyDescent="0.25">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s="27">
        <v>3.7719999999999998</v>
      </c>
    </row>
    <row r="1500" spans="1:21" x14ac:dyDescent="0.25">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s="27">
        <v>6.5830000000000002</v>
      </c>
    </row>
    <row r="1501" spans="1:21" x14ac:dyDescent="0.25">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s="27">
        <v>5.8202999999999996</v>
      </c>
    </row>
    <row r="1502" spans="1:21" x14ac:dyDescent="0.25">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s="27">
        <v>69.704999999999998</v>
      </c>
    </row>
    <row r="1503" spans="1:21" x14ac:dyDescent="0.25">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s="27">
        <v>-47.254199999999997</v>
      </c>
    </row>
    <row r="1504" spans="1:21" x14ac:dyDescent="0.25">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s="27">
        <v>3.3519999999999999</v>
      </c>
    </row>
    <row r="1505" spans="1:21" x14ac:dyDescent="0.25">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s="27">
        <v>3.0813999999999999</v>
      </c>
    </row>
    <row r="1506" spans="1:21" x14ac:dyDescent="0.25">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s="27">
        <v>3.36</v>
      </c>
    </row>
    <row r="1507" spans="1:21" x14ac:dyDescent="0.25">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s="27">
        <v>-175.8708</v>
      </c>
    </row>
    <row r="1508" spans="1:21" x14ac:dyDescent="0.25">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s="27">
        <v>5.5875000000000004</v>
      </c>
    </row>
    <row r="1509" spans="1:21" x14ac:dyDescent="0.25">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s="27">
        <v>190.08</v>
      </c>
    </row>
    <row r="1510" spans="1:21" x14ac:dyDescent="0.25">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s="27">
        <v>15.525</v>
      </c>
    </row>
    <row r="1511" spans="1:21" x14ac:dyDescent="0.25">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s="27">
        <v>3.0095999999999998</v>
      </c>
    </row>
    <row r="1512" spans="1:21" x14ac:dyDescent="0.25">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s="27">
        <v>111.824</v>
      </c>
    </row>
    <row r="1513" spans="1:21" x14ac:dyDescent="0.25">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s="27">
        <v>11.820600000000001</v>
      </c>
    </row>
    <row r="1514" spans="1:21" x14ac:dyDescent="0.25">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s="27">
        <v>12.504</v>
      </c>
    </row>
    <row r="1515" spans="1:21" x14ac:dyDescent="0.25">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s="27">
        <v>-33.139000000000003</v>
      </c>
    </row>
    <row r="1516" spans="1:21" x14ac:dyDescent="0.25">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s="27">
        <v>-11.4648</v>
      </c>
    </row>
    <row r="1517" spans="1:21" x14ac:dyDescent="0.25">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s="27">
        <v>-9.0980000000000008</v>
      </c>
    </row>
    <row r="1518" spans="1:21" x14ac:dyDescent="0.25">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s="27">
        <v>116.872</v>
      </c>
    </row>
    <row r="1519" spans="1:21" x14ac:dyDescent="0.25">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s="27">
        <v>27.248000000000001</v>
      </c>
    </row>
    <row r="1520" spans="1:21" x14ac:dyDescent="0.25">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s="27">
        <v>4.3133999999999997</v>
      </c>
    </row>
    <row r="1521" spans="1:21" x14ac:dyDescent="0.25">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s="27">
        <v>7.7343000000000002</v>
      </c>
    </row>
    <row r="1522" spans="1:21" x14ac:dyDescent="0.25">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s="27">
        <v>2.0649999999999999</v>
      </c>
    </row>
    <row r="1523" spans="1:21" x14ac:dyDescent="0.25">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s="27">
        <v>48.951599999999999</v>
      </c>
    </row>
    <row r="1524" spans="1:21" x14ac:dyDescent="0.25">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s="27">
        <v>6.7229999999999999</v>
      </c>
    </row>
    <row r="1525" spans="1:21" x14ac:dyDescent="0.25">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s="27">
        <v>61.96</v>
      </c>
    </row>
    <row r="1526" spans="1:21" x14ac:dyDescent="0.25">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s="27">
        <v>-58.687199999999997</v>
      </c>
    </row>
    <row r="1527" spans="1:21" x14ac:dyDescent="0.25">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s="27">
        <v>9.7091999999999992</v>
      </c>
    </row>
    <row r="1528" spans="1:21" x14ac:dyDescent="0.25">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s="27">
        <v>0.36399999999999999</v>
      </c>
    </row>
    <row r="1529" spans="1:21" x14ac:dyDescent="0.25">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s="27">
        <v>3.3488000000000002</v>
      </c>
    </row>
    <row r="1530" spans="1:21" x14ac:dyDescent="0.25">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s="27">
        <v>0.52359999999999995</v>
      </c>
    </row>
    <row r="1531" spans="1:21" x14ac:dyDescent="0.25">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s="27">
        <v>3.431</v>
      </c>
    </row>
    <row r="1532" spans="1:21" x14ac:dyDescent="0.25">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s="27">
        <v>23.234999999999999</v>
      </c>
    </row>
    <row r="1533" spans="1:21" x14ac:dyDescent="0.25">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s="27">
        <v>0.80579999999999996</v>
      </c>
    </row>
    <row r="1534" spans="1:21" x14ac:dyDescent="0.25">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s="27">
        <v>2.7222</v>
      </c>
    </row>
    <row r="1535" spans="1:21" x14ac:dyDescent="0.25">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s="27">
        <v>0</v>
      </c>
    </row>
    <row r="1536" spans="1:21" x14ac:dyDescent="0.25">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s="27">
        <v>16.7986</v>
      </c>
    </row>
    <row r="1537" spans="1:21" x14ac:dyDescent="0.25">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s="27">
        <v>0.40739999999999998</v>
      </c>
    </row>
    <row r="1538" spans="1:21" x14ac:dyDescent="0.25">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s="27">
        <v>3.0341999999999998</v>
      </c>
    </row>
    <row r="1539" spans="1:21" x14ac:dyDescent="0.25">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s="27">
        <v>11.597099999999999</v>
      </c>
    </row>
    <row r="1540" spans="1:21" x14ac:dyDescent="0.25">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s="27">
        <v>6.5119999999999996</v>
      </c>
    </row>
    <row r="1541" spans="1:21" x14ac:dyDescent="0.25">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s="27">
        <v>203.56440000000001</v>
      </c>
    </row>
    <row r="1542" spans="1:21" x14ac:dyDescent="0.25">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s="27">
        <v>116.3904</v>
      </c>
    </row>
    <row r="1543" spans="1:21" x14ac:dyDescent="0.25">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s="27">
        <v>2.2879999999999998</v>
      </c>
    </row>
    <row r="1544" spans="1:21" x14ac:dyDescent="0.25">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s="27">
        <v>1.7003999999999999</v>
      </c>
    </row>
    <row r="1545" spans="1:21" x14ac:dyDescent="0.25">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s="27">
        <v>29.0136</v>
      </c>
    </row>
    <row r="1546" spans="1:21" x14ac:dyDescent="0.25">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s="27">
        <v>16.0928</v>
      </c>
    </row>
    <row r="1547" spans="1:21" x14ac:dyDescent="0.25">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s="27">
        <v>196.68600000000001</v>
      </c>
    </row>
    <row r="1548" spans="1:21" x14ac:dyDescent="0.25">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s="27">
        <v>117.432</v>
      </c>
    </row>
    <row r="1549" spans="1:21" x14ac:dyDescent="0.25">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s="27">
        <v>-40.650399999999998</v>
      </c>
    </row>
    <row r="1550" spans="1:21" x14ac:dyDescent="0.25">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s="27">
        <v>2.3673999999999999</v>
      </c>
    </row>
    <row r="1551" spans="1:21" x14ac:dyDescent="0.25">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s="27">
        <v>174.9975</v>
      </c>
    </row>
    <row r="1552" spans="1:21" x14ac:dyDescent="0.25">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s="27">
        <v>-24.708600000000001</v>
      </c>
    </row>
    <row r="1553" spans="1:21" x14ac:dyDescent="0.25">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s="27">
        <v>54.860399999999998</v>
      </c>
    </row>
    <row r="1554" spans="1:21" x14ac:dyDescent="0.25">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s="27">
        <v>10.348800000000001</v>
      </c>
    </row>
    <row r="1555" spans="1:21" x14ac:dyDescent="0.25">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s="27">
        <v>57.384999999999998</v>
      </c>
    </row>
    <row r="1556" spans="1:21" x14ac:dyDescent="0.25">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s="27">
        <v>1.5311999999999999</v>
      </c>
    </row>
    <row r="1557" spans="1:21" x14ac:dyDescent="0.25">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s="27">
        <v>39.5428</v>
      </c>
    </row>
    <row r="1558" spans="1:21" x14ac:dyDescent="0.25">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s="27">
        <v>3.504</v>
      </c>
    </row>
    <row r="1559" spans="1:21" x14ac:dyDescent="0.25">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s="27">
        <v>9.92</v>
      </c>
    </row>
    <row r="1560" spans="1:21" x14ac:dyDescent="0.25">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s="27">
        <v>44.709600000000002</v>
      </c>
    </row>
    <row r="1561" spans="1:21" x14ac:dyDescent="0.25">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s="27">
        <v>12.815099999999999</v>
      </c>
    </row>
    <row r="1562" spans="1:21" x14ac:dyDescent="0.25">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s="27">
        <v>9.0719999999999992</v>
      </c>
    </row>
    <row r="1563" spans="1:21" x14ac:dyDescent="0.25">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s="27">
        <v>0.7228</v>
      </c>
    </row>
    <row r="1564" spans="1:21" x14ac:dyDescent="0.25">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s="27">
        <v>-295.9785</v>
      </c>
    </row>
    <row r="1565" spans="1:21" x14ac:dyDescent="0.25">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s="27">
        <v>4.1151</v>
      </c>
    </row>
    <row r="1566" spans="1:21" x14ac:dyDescent="0.25">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s="27">
        <v>17.745000000000001</v>
      </c>
    </row>
    <row r="1567" spans="1:21" x14ac:dyDescent="0.25">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s="27">
        <v>39.687899999999999</v>
      </c>
    </row>
    <row r="1568" spans="1:21" x14ac:dyDescent="0.25">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s="27">
        <v>-0.26850000000000002</v>
      </c>
    </row>
    <row r="1569" spans="1:21" x14ac:dyDescent="0.25">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s="27">
        <v>-13.6152</v>
      </c>
    </row>
    <row r="1570" spans="1:21" x14ac:dyDescent="0.25">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s="27">
        <v>60.255299999999998</v>
      </c>
    </row>
    <row r="1571" spans="1:21" x14ac:dyDescent="0.25">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s="27">
        <v>3.7235999999999998</v>
      </c>
    </row>
    <row r="1572" spans="1:21" x14ac:dyDescent="0.25">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s="27">
        <v>-67.941000000000003</v>
      </c>
    </row>
    <row r="1573" spans="1:21" x14ac:dyDescent="0.25">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s="27">
        <v>10.4832</v>
      </c>
    </row>
    <row r="1574" spans="1:21" x14ac:dyDescent="0.25">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s="27">
        <v>6.2979000000000003</v>
      </c>
    </row>
    <row r="1575" spans="1:21" x14ac:dyDescent="0.25">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s="27">
        <v>23.84</v>
      </c>
    </row>
    <row r="1576" spans="1:21" x14ac:dyDescent="0.25">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s="27">
        <v>-9.1530000000000005</v>
      </c>
    </row>
    <row r="1577" spans="1:21" x14ac:dyDescent="0.25">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s="27">
        <v>-21.808</v>
      </c>
    </row>
    <row r="1578" spans="1:21" x14ac:dyDescent="0.25">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s="27">
        <v>2.3952</v>
      </c>
    </row>
    <row r="1579" spans="1:21" x14ac:dyDescent="0.25">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s="27">
        <v>2.4401999999999999</v>
      </c>
    </row>
    <row r="1580" spans="1:21" x14ac:dyDescent="0.25">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s="27">
        <v>49.555199999999999</v>
      </c>
    </row>
    <row r="1581" spans="1:21" x14ac:dyDescent="0.25">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s="27">
        <v>89.3142</v>
      </c>
    </row>
    <row r="1582" spans="1:21" x14ac:dyDescent="0.25">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s="27">
        <v>-153.1224</v>
      </c>
    </row>
    <row r="1583" spans="1:21" x14ac:dyDescent="0.25">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s="27">
        <v>2.9371999999999998</v>
      </c>
    </row>
    <row r="1584" spans="1:21" x14ac:dyDescent="0.25">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s="27">
        <v>456.58800000000002</v>
      </c>
    </row>
    <row r="1585" spans="1:21" x14ac:dyDescent="0.25">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s="27">
        <v>18.345600000000001</v>
      </c>
    </row>
    <row r="1586" spans="1:21" x14ac:dyDescent="0.25">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s="27">
        <v>2.9567999999999999</v>
      </c>
    </row>
    <row r="1587" spans="1:21" x14ac:dyDescent="0.25">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s="27">
        <v>274.38600000000002</v>
      </c>
    </row>
    <row r="1588" spans="1:21" x14ac:dyDescent="0.25">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s="27">
        <v>68.975999999999999</v>
      </c>
    </row>
    <row r="1589" spans="1:21" x14ac:dyDescent="0.25">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s="27">
        <v>5.0054999999999996</v>
      </c>
    </row>
    <row r="1590" spans="1:21" x14ac:dyDescent="0.25">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s="27">
        <v>34.692</v>
      </c>
    </row>
    <row r="1591" spans="1:21" x14ac:dyDescent="0.25">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s="27">
        <v>2.9592000000000001</v>
      </c>
    </row>
    <row r="1592" spans="1:21" x14ac:dyDescent="0.25">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s="27">
        <v>5.8604000000000003</v>
      </c>
    </row>
    <row r="1593" spans="1:21" x14ac:dyDescent="0.25">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s="27">
        <v>2.9144999999999999</v>
      </c>
    </row>
    <row r="1594" spans="1:21" x14ac:dyDescent="0.25">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s="27">
        <v>22.676400000000001</v>
      </c>
    </row>
    <row r="1595" spans="1:21" x14ac:dyDescent="0.25">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s="27">
        <v>6.5856000000000003</v>
      </c>
    </row>
    <row r="1596" spans="1:21" x14ac:dyDescent="0.25">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s="27">
        <v>-35.905799999999999</v>
      </c>
    </row>
    <row r="1597" spans="1:21" x14ac:dyDescent="0.25">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s="27">
        <v>-2.0568</v>
      </c>
    </row>
    <row r="1598" spans="1:21" x14ac:dyDescent="0.25">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s="27">
        <v>175.136</v>
      </c>
    </row>
    <row r="1599" spans="1:21" x14ac:dyDescent="0.25">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s="27">
        <v>5.28</v>
      </c>
    </row>
    <row r="1600" spans="1:21" x14ac:dyDescent="0.25">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s="27">
        <v>0.50039999999999996</v>
      </c>
    </row>
    <row r="1601" spans="1:21" x14ac:dyDescent="0.25">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s="27">
        <v>8.6744000000000003</v>
      </c>
    </row>
    <row r="1602" spans="1:21" x14ac:dyDescent="0.25">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s="27">
        <v>-13.993</v>
      </c>
    </row>
    <row r="1603" spans="1:21" x14ac:dyDescent="0.25">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s="27">
        <v>42.392000000000003</v>
      </c>
    </row>
    <row r="1604" spans="1:21" x14ac:dyDescent="0.25">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s="27">
        <v>1.6679999999999999</v>
      </c>
    </row>
    <row r="1605" spans="1:21" x14ac:dyDescent="0.25">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s="27">
        <v>45.2226</v>
      </c>
    </row>
    <row r="1606" spans="1:21" x14ac:dyDescent="0.25">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s="27">
        <v>12.987</v>
      </c>
    </row>
    <row r="1607" spans="1:21" x14ac:dyDescent="0.25">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s="27">
        <v>1.5287999999999999</v>
      </c>
    </row>
    <row r="1608" spans="1:21" x14ac:dyDescent="0.25">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s="27">
        <v>21.228000000000002</v>
      </c>
    </row>
    <row r="1609" spans="1:21" x14ac:dyDescent="0.25">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s="27">
        <v>1.9710000000000001</v>
      </c>
    </row>
    <row r="1610" spans="1:21" x14ac:dyDescent="0.25">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s="27">
        <v>10.224</v>
      </c>
    </row>
    <row r="1611" spans="1:21" x14ac:dyDescent="0.25">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s="27">
        <v>3.2675999999999998</v>
      </c>
    </row>
    <row r="1612" spans="1:21" x14ac:dyDescent="0.25">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s="27">
        <v>27.3568</v>
      </c>
    </row>
    <row r="1613" spans="1:21" x14ac:dyDescent="0.25">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s="27">
        <v>20.1584</v>
      </c>
    </row>
    <row r="1614" spans="1:21" x14ac:dyDescent="0.25">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s="27">
        <v>31.494</v>
      </c>
    </row>
    <row r="1615" spans="1:21" x14ac:dyDescent="0.25">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s="27">
        <v>290.00580000000002</v>
      </c>
    </row>
    <row r="1616" spans="1:21" x14ac:dyDescent="0.25">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s="27">
        <v>-13.646100000000001</v>
      </c>
    </row>
    <row r="1617" spans="1:21" x14ac:dyDescent="0.25">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s="27">
        <v>1.8</v>
      </c>
    </row>
    <row r="1618" spans="1:21" x14ac:dyDescent="0.25">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s="27">
        <v>19.872</v>
      </c>
    </row>
    <row r="1619" spans="1:21" x14ac:dyDescent="0.25">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s="27">
        <v>12.511799999999999</v>
      </c>
    </row>
    <row r="1620" spans="1:21" x14ac:dyDescent="0.25">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s="27">
        <v>8.9220000000000006</v>
      </c>
    </row>
    <row r="1621" spans="1:21" x14ac:dyDescent="0.25">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s="27">
        <v>3.0773999999999999</v>
      </c>
    </row>
    <row r="1622" spans="1:21" x14ac:dyDescent="0.25">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s="27">
        <v>99.23</v>
      </c>
    </row>
    <row r="1623" spans="1:21" x14ac:dyDescent="0.25">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s="27">
        <v>385.37520000000001</v>
      </c>
    </row>
    <row r="1624" spans="1:21" x14ac:dyDescent="0.25">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s="27">
        <v>7.8192000000000004</v>
      </c>
    </row>
    <row r="1625" spans="1:21" x14ac:dyDescent="0.25">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s="27">
        <v>10.5</v>
      </c>
    </row>
    <row r="1626" spans="1:21" x14ac:dyDescent="0.25">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s="27">
        <v>84.495000000000005</v>
      </c>
    </row>
    <row r="1627" spans="1:21" x14ac:dyDescent="0.25">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s="27">
        <v>556.97400000000005</v>
      </c>
    </row>
    <row r="1628" spans="1:21" x14ac:dyDescent="0.25">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s="27">
        <v>141.2775</v>
      </c>
    </row>
    <row r="1629" spans="1:21" x14ac:dyDescent="0.25">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s="27">
        <v>155.25</v>
      </c>
    </row>
    <row r="1630" spans="1:21" x14ac:dyDescent="0.25">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s="27">
        <v>2.464</v>
      </c>
    </row>
    <row r="1631" spans="1:21" x14ac:dyDescent="0.25">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s="27">
        <v>-34.380000000000003</v>
      </c>
    </row>
    <row r="1632" spans="1:21" x14ac:dyDescent="0.25">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s="27">
        <v>88.029899999999998</v>
      </c>
    </row>
    <row r="1633" spans="1:21" x14ac:dyDescent="0.25">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s="27">
        <v>3.7408000000000001</v>
      </c>
    </row>
    <row r="1634" spans="1:21" x14ac:dyDescent="0.25">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s="27">
        <v>3.6288</v>
      </c>
    </row>
    <row r="1635" spans="1:21" x14ac:dyDescent="0.25">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s="27">
        <v>1.57</v>
      </c>
    </row>
    <row r="1636" spans="1:21" x14ac:dyDescent="0.25">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s="27">
        <v>7.2640000000000002</v>
      </c>
    </row>
    <row r="1637" spans="1:21" x14ac:dyDescent="0.25">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s="27">
        <v>5.4432</v>
      </c>
    </row>
    <row r="1638" spans="1:21" x14ac:dyDescent="0.25">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s="27">
        <v>-167.27</v>
      </c>
    </row>
    <row r="1639" spans="1:21" x14ac:dyDescent="0.25">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s="27">
        <v>-87.667199999999994</v>
      </c>
    </row>
    <row r="1640" spans="1:21" x14ac:dyDescent="0.25">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s="27">
        <v>9.3312000000000008</v>
      </c>
    </row>
    <row r="1641" spans="1:21" x14ac:dyDescent="0.25">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s="27">
        <v>4.4344000000000001</v>
      </c>
    </row>
    <row r="1642" spans="1:21" x14ac:dyDescent="0.25">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s="27">
        <v>5.8419999999999996</v>
      </c>
    </row>
    <row r="1643" spans="1:21" x14ac:dyDescent="0.25">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s="27">
        <v>17.375399999999999</v>
      </c>
    </row>
    <row r="1644" spans="1:21" x14ac:dyDescent="0.25">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s="27">
        <v>3.9449999999999998</v>
      </c>
    </row>
    <row r="1645" spans="1:21" x14ac:dyDescent="0.25">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s="27">
        <v>349.33920000000001</v>
      </c>
    </row>
    <row r="1646" spans="1:21" x14ac:dyDescent="0.25">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s="27">
        <v>1480.4671000000001</v>
      </c>
    </row>
    <row r="1647" spans="1:21" x14ac:dyDescent="0.25">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s="27">
        <v>100.65600000000001</v>
      </c>
    </row>
    <row r="1648" spans="1:21" x14ac:dyDescent="0.25">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s="27">
        <v>-3.0939999999999999</v>
      </c>
    </row>
    <row r="1649" spans="1:21" x14ac:dyDescent="0.25">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s="27">
        <v>-0.71279999999999999</v>
      </c>
    </row>
    <row r="1650" spans="1:21" x14ac:dyDescent="0.25">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s="27">
        <v>-100.92</v>
      </c>
    </row>
    <row r="1651" spans="1:21" x14ac:dyDescent="0.25">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s="27">
        <v>-9.1788000000000007</v>
      </c>
    </row>
    <row r="1652" spans="1:21" x14ac:dyDescent="0.25">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s="27">
        <v>53.860799999999998</v>
      </c>
    </row>
    <row r="1653" spans="1:21" x14ac:dyDescent="0.25">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s="27">
        <v>6.4127999999999998</v>
      </c>
    </row>
    <row r="1654" spans="1:21" x14ac:dyDescent="0.25">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s="27">
        <v>45.813600000000001</v>
      </c>
    </row>
    <row r="1655" spans="1:21" x14ac:dyDescent="0.25">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s="27">
        <v>54.333199999999998</v>
      </c>
    </row>
    <row r="1656" spans="1:21" x14ac:dyDescent="0.25">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s="27">
        <v>1.4208000000000001</v>
      </c>
    </row>
    <row r="1657" spans="1:21" x14ac:dyDescent="0.25">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s="27">
        <v>2.9567999999999999</v>
      </c>
    </row>
    <row r="1658" spans="1:21" x14ac:dyDescent="0.25">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s="27">
        <v>9.5939999999999994</v>
      </c>
    </row>
    <row r="1659" spans="1:21" x14ac:dyDescent="0.25">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s="27">
        <v>10.7849</v>
      </c>
    </row>
    <row r="1660" spans="1:21" x14ac:dyDescent="0.25">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s="27">
        <v>10.048500000000001</v>
      </c>
    </row>
    <row r="1661" spans="1:21" x14ac:dyDescent="0.25">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s="27">
        <v>27.734999999999999</v>
      </c>
    </row>
    <row r="1662" spans="1:21" x14ac:dyDescent="0.25">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s="27">
        <v>5.2140000000000004</v>
      </c>
    </row>
    <row r="1663" spans="1:21" x14ac:dyDescent="0.25">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s="27">
        <v>-158.102</v>
      </c>
    </row>
    <row r="1664" spans="1:21" x14ac:dyDescent="0.25">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s="27">
        <v>-9.2639999999999993</v>
      </c>
    </row>
    <row r="1665" spans="1:21" x14ac:dyDescent="0.25">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s="27">
        <v>3.6680000000000001</v>
      </c>
    </row>
    <row r="1666" spans="1:21" x14ac:dyDescent="0.25">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s="27">
        <v>-7.4394</v>
      </c>
    </row>
    <row r="1667" spans="1:21" x14ac:dyDescent="0.25">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s="27">
        <v>0.86880000000000002</v>
      </c>
    </row>
    <row r="1668" spans="1:21" x14ac:dyDescent="0.25">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s="27">
        <v>-2.3748</v>
      </c>
    </row>
    <row r="1669" spans="1:21" x14ac:dyDescent="0.25">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s="27">
        <v>23.234999999999999</v>
      </c>
    </row>
    <row r="1670" spans="1:21" x14ac:dyDescent="0.25">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s="27">
        <v>1.5794999999999999</v>
      </c>
    </row>
    <row r="1671" spans="1:21" x14ac:dyDescent="0.25">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s="27">
        <v>-373.3048</v>
      </c>
    </row>
    <row r="1672" spans="1:21" x14ac:dyDescent="0.25">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s="27">
        <v>5.2125000000000004</v>
      </c>
    </row>
    <row r="1673" spans="1:21" x14ac:dyDescent="0.25">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s="27">
        <v>19.331399999999999</v>
      </c>
    </row>
    <row r="1674" spans="1:21" x14ac:dyDescent="0.25">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s="27">
        <v>62.988</v>
      </c>
    </row>
    <row r="1675" spans="1:21" x14ac:dyDescent="0.25">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s="27">
        <v>96.343800000000002</v>
      </c>
    </row>
    <row r="1676" spans="1:21" x14ac:dyDescent="0.25">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s="27">
        <v>-10.419600000000001</v>
      </c>
    </row>
    <row r="1677" spans="1:21" x14ac:dyDescent="0.25">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s="27">
        <v>-10.211399999999999</v>
      </c>
    </row>
    <row r="1678" spans="1:21" x14ac:dyDescent="0.25">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s="27">
        <v>26.07</v>
      </c>
    </row>
    <row r="1679" spans="1:21" x14ac:dyDescent="0.25">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s="27">
        <v>8.7905999999999995</v>
      </c>
    </row>
    <row r="1680" spans="1:21" x14ac:dyDescent="0.25">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s="27">
        <v>-14.5764</v>
      </c>
    </row>
    <row r="1681" spans="1:21" x14ac:dyDescent="0.25">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s="27">
        <v>4.3175999999999997</v>
      </c>
    </row>
    <row r="1682" spans="1:21" x14ac:dyDescent="0.25">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s="27">
        <v>8.4735999999999994</v>
      </c>
    </row>
    <row r="1683" spans="1:21" x14ac:dyDescent="0.25">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s="27">
        <v>-559.35599999999999</v>
      </c>
    </row>
    <row r="1684" spans="1:21" x14ac:dyDescent="0.25">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s="27">
        <v>9.1056000000000008</v>
      </c>
    </row>
    <row r="1685" spans="1:21" x14ac:dyDescent="0.25">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s="27">
        <v>6.2244000000000002</v>
      </c>
    </row>
    <row r="1686" spans="1:21" x14ac:dyDescent="0.25">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s="27">
        <v>12.41</v>
      </c>
    </row>
    <row r="1687" spans="1:21" x14ac:dyDescent="0.25">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s="27">
        <v>-0.99</v>
      </c>
    </row>
    <row r="1688" spans="1:21" x14ac:dyDescent="0.25">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s="27">
        <v>-5.7637999999999998</v>
      </c>
    </row>
    <row r="1689" spans="1:21" x14ac:dyDescent="0.25">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s="27">
        <v>3.6288</v>
      </c>
    </row>
    <row r="1690" spans="1:21" x14ac:dyDescent="0.25">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s="27">
        <v>23.315999999999999</v>
      </c>
    </row>
    <row r="1691" spans="1:21" x14ac:dyDescent="0.25">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s="27">
        <v>-227.49119999999999</v>
      </c>
    </row>
    <row r="1692" spans="1:21" x14ac:dyDescent="0.25">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s="27">
        <v>15.387</v>
      </c>
    </row>
    <row r="1693" spans="1:21" x14ac:dyDescent="0.25">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s="27">
        <v>5.0960000000000001</v>
      </c>
    </row>
    <row r="1694" spans="1:21" x14ac:dyDescent="0.25">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s="27">
        <v>6.2904999999999998</v>
      </c>
    </row>
    <row r="1695" spans="1:21" x14ac:dyDescent="0.25">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s="27">
        <v>3.5741999999999998</v>
      </c>
    </row>
    <row r="1696" spans="1:21" x14ac:dyDescent="0.25">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s="27">
        <v>19.8276</v>
      </c>
    </row>
    <row r="1697" spans="1:21" x14ac:dyDescent="0.25">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s="27">
        <v>7.0853999999999999</v>
      </c>
    </row>
    <row r="1698" spans="1:21" x14ac:dyDescent="0.25">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s="27">
        <v>52.49</v>
      </c>
    </row>
    <row r="1699" spans="1:21" x14ac:dyDescent="0.25">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s="27">
        <v>31.0184</v>
      </c>
    </row>
    <row r="1700" spans="1:21" x14ac:dyDescent="0.25">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s="27">
        <v>10.348800000000001</v>
      </c>
    </row>
    <row r="1701" spans="1:21" x14ac:dyDescent="0.25">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s="27">
        <v>113.4936</v>
      </c>
    </row>
    <row r="1702" spans="1:21" x14ac:dyDescent="0.25">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s="27">
        <v>4.2804000000000002</v>
      </c>
    </row>
    <row r="1703" spans="1:21" x14ac:dyDescent="0.25">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s="27">
        <v>321.83999999999997</v>
      </c>
    </row>
    <row r="1704" spans="1:21" x14ac:dyDescent="0.25">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s="27">
        <v>4.6811999999999996</v>
      </c>
    </row>
    <row r="1705" spans="1:21" x14ac:dyDescent="0.25">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s="27">
        <v>5.8045</v>
      </c>
    </row>
    <row r="1706" spans="1:21" x14ac:dyDescent="0.25">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s="27">
        <v>-7.1147999999999998</v>
      </c>
    </row>
    <row r="1707" spans="1:21" x14ac:dyDescent="0.25">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s="27">
        <v>-9.2880000000000003</v>
      </c>
    </row>
    <row r="1708" spans="1:21" x14ac:dyDescent="0.25">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s="27">
        <v>20.6142</v>
      </c>
    </row>
    <row r="1709" spans="1:21" x14ac:dyDescent="0.25">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s="27">
        <v>16.704000000000001</v>
      </c>
    </row>
    <row r="1710" spans="1:21" x14ac:dyDescent="0.25">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s="27">
        <v>3.71</v>
      </c>
    </row>
    <row r="1711" spans="1:21" x14ac:dyDescent="0.25">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s="27">
        <v>-0.89990000000000003</v>
      </c>
    </row>
    <row r="1712" spans="1:21" x14ac:dyDescent="0.25">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s="27">
        <v>6.5670000000000002</v>
      </c>
    </row>
    <row r="1713" spans="1:21" x14ac:dyDescent="0.25">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s="27">
        <v>510.63600000000002</v>
      </c>
    </row>
    <row r="1714" spans="1:21" x14ac:dyDescent="0.25">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s="27">
        <v>5.0064000000000002</v>
      </c>
    </row>
    <row r="1715" spans="1:21" x14ac:dyDescent="0.25">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s="27">
        <v>-566.5625</v>
      </c>
    </row>
    <row r="1716" spans="1:21" x14ac:dyDescent="0.25">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s="27">
        <v>-14.478400000000001</v>
      </c>
    </row>
    <row r="1717" spans="1:21" x14ac:dyDescent="0.25">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s="27">
        <v>2.7955999999999999</v>
      </c>
    </row>
    <row r="1718" spans="1:21" x14ac:dyDescent="0.25">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s="27">
        <v>70.441000000000003</v>
      </c>
    </row>
    <row r="1719" spans="1:21" x14ac:dyDescent="0.25">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s="27">
        <v>0</v>
      </c>
    </row>
    <row r="1720" spans="1:21" x14ac:dyDescent="0.25">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s="27">
        <v>15.086399999999999</v>
      </c>
    </row>
    <row r="1721" spans="1:21" x14ac:dyDescent="0.25">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s="27">
        <v>12.3256</v>
      </c>
    </row>
    <row r="1722" spans="1:21" x14ac:dyDescent="0.25">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s="27">
        <v>14.92</v>
      </c>
    </row>
    <row r="1723" spans="1:21" x14ac:dyDescent="0.25">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s="27">
        <v>11.998799999999999</v>
      </c>
    </row>
    <row r="1724" spans="1:21" x14ac:dyDescent="0.25">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s="27">
        <v>51.193600000000004</v>
      </c>
    </row>
    <row r="1725" spans="1:21" x14ac:dyDescent="0.25">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s="27">
        <v>-71.811599999999999</v>
      </c>
    </row>
    <row r="1726" spans="1:21" x14ac:dyDescent="0.25">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s="27">
        <v>43.435200000000002</v>
      </c>
    </row>
    <row r="1727" spans="1:21" x14ac:dyDescent="0.25">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s="27">
        <v>0.44400000000000001</v>
      </c>
    </row>
    <row r="1728" spans="1:21" x14ac:dyDescent="0.25">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s="27">
        <v>7.7728000000000002</v>
      </c>
    </row>
    <row r="1729" spans="1:21" x14ac:dyDescent="0.25">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s="27">
        <v>-69.89</v>
      </c>
    </row>
    <row r="1730" spans="1:21" x14ac:dyDescent="0.25">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s="27">
        <v>21</v>
      </c>
    </row>
    <row r="1731" spans="1:21" x14ac:dyDescent="0.25">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s="27">
        <v>3.6017999999999999</v>
      </c>
    </row>
    <row r="1732" spans="1:21" x14ac:dyDescent="0.25">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s="27">
        <v>31.283200000000001</v>
      </c>
    </row>
    <row r="1733" spans="1:21" x14ac:dyDescent="0.25">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s="27">
        <v>3.7408000000000001</v>
      </c>
    </row>
    <row r="1734" spans="1:21" x14ac:dyDescent="0.25">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s="27">
        <v>-33.804000000000002</v>
      </c>
    </row>
    <row r="1735" spans="1:21" x14ac:dyDescent="0.25">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s="27">
        <v>17.352</v>
      </c>
    </row>
    <row r="1736" spans="1:21" x14ac:dyDescent="0.25">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s="27">
        <v>6.5339999999999998</v>
      </c>
    </row>
    <row r="1737" spans="1:21" x14ac:dyDescent="0.25">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s="27">
        <v>1.375</v>
      </c>
    </row>
    <row r="1738" spans="1:21" x14ac:dyDescent="0.25">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s="27">
        <v>0.38219999999999998</v>
      </c>
    </row>
    <row r="1739" spans="1:21" x14ac:dyDescent="0.25">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s="27">
        <v>8.4887999999999995</v>
      </c>
    </row>
    <row r="1740" spans="1:21" x14ac:dyDescent="0.25">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s="27">
        <v>3.4009999999999998</v>
      </c>
    </row>
    <row r="1741" spans="1:21" x14ac:dyDescent="0.25">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s="27">
        <v>46.601999999999997</v>
      </c>
    </row>
    <row r="1742" spans="1:21" x14ac:dyDescent="0.25">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s="27">
        <v>9.6047999999999991</v>
      </c>
    </row>
    <row r="1743" spans="1:21" x14ac:dyDescent="0.25">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s="27">
        <v>7.2576000000000001</v>
      </c>
    </row>
    <row r="1744" spans="1:21" x14ac:dyDescent="0.25">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s="27">
        <v>0.98560000000000003</v>
      </c>
    </row>
    <row r="1745" spans="1:21" x14ac:dyDescent="0.25">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s="27">
        <v>-2.5127999999999999</v>
      </c>
    </row>
    <row r="1746" spans="1:21" x14ac:dyDescent="0.25">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s="27">
        <v>-55.3</v>
      </c>
    </row>
    <row r="1747" spans="1:21" x14ac:dyDescent="0.25">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s="27">
        <v>4.9432</v>
      </c>
    </row>
    <row r="1748" spans="1:21" x14ac:dyDescent="0.25">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s="27">
        <v>-8.2368000000000006</v>
      </c>
    </row>
    <row r="1749" spans="1:21" x14ac:dyDescent="0.25">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s="27">
        <v>3.21</v>
      </c>
    </row>
    <row r="1750" spans="1:21" x14ac:dyDescent="0.25">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s="27">
        <v>3.6288</v>
      </c>
    </row>
    <row r="1751" spans="1:21" x14ac:dyDescent="0.25">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s="27">
        <v>0.54600000000000004</v>
      </c>
    </row>
    <row r="1752" spans="1:21" x14ac:dyDescent="0.25">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s="27">
        <v>-32.522599999999997</v>
      </c>
    </row>
    <row r="1753" spans="1:21" x14ac:dyDescent="0.25">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s="27">
        <v>3.6894</v>
      </c>
    </row>
    <row r="1754" spans="1:21" x14ac:dyDescent="0.25">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s="27">
        <v>151.09739999999999</v>
      </c>
    </row>
    <row r="1755" spans="1:21" x14ac:dyDescent="0.25">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s="27">
        <v>53.860799999999998</v>
      </c>
    </row>
    <row r="1756" spans="1:21" x14ac:dyDescent="0.25">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s="27">
        <v>3.8519999999999999</v>
      </c>
    </row>
    <row r="1757" spans="1:21" x14ac:dyDescent="0.25">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s="27">
        <v>130.75810000000001</v>
      </c>
    </row>
    <row r="1758" spans="1:21" x14ac:dyDescent="0.25">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s="27">
        <v>150.36000000000001</v>
      </c>
    </row>
    <row r="1759" spans="1:21" x14ac:dyDescent="0.25">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s="27">
        <v>-66.508799999999994</v>
      </c>
    </row>
    <row r="1760" spans="1:21" x14ac:dyDescent="0.25">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s="27">
        <v>7.6154000000000002</v>
      </c>
    </row>
    <row r="1761" spans="1:21" x14ac:dyDescent="0.25">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s="27">
        <v>4.8840000000000003</v>
      </c>
    </row>
    <row r="1762" spans="1:21" x14ac:dyDescent="0.25">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s="27">
        <v>-4.8391999999999999</v>
      </c>
    </row>
    <row r="1763" spans="1:21" x14ac:dyDescent="0.25">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s="27">
        <v>9.7037999999999993</v>
      </c>
    </row>
    <row r="1764" spans="1:21" x14ac:dyDescent="0.25">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s="27">
        <v>-20.696400000000001</v>
      </c>
    </row>
    <row r="1765" spans="1:21" x14ac:dyDescent="0.25">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s="27">
        <v>10.518000000000001</v>
      </c>
    </row>
    <row r="1766" spans="1:21" x14ac:dyDescent="0.25">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s="27">
        <v>1.8997999999999999</v>
      </c>
    </row>
    <row r="1767" spans="1:21" x14ac:dyDescent="0.25">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s="27">
        <v>46.116</v>
      </c>
    </row>
    <row r="1768" spans="1:21" x14ac:dyDescent="0.25">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s="27">
        <v>4.8117999999999999</v>
      </c>
    </row>
    <row r="1769" spans="1:21" x14ac:dyDescent="0.25">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s="27">
        <v>-5.8604000000000003</v>
      </c>
    </row>
    <row r="1770" spans="1:21" x14ac:dyDescent="0.25">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s="27">
        <v>-39.456499999999998</v>
      </c>
    </row>
    <row r="1771" spans="1:21" x14ac:dyDescent="0.25">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s="27">
        <v>-1.3952</v>
      </c>
    </row>
    <row r="1772" spans="1:21" x14ac:dyDescent="0.25">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s="27">
        <v>-20.1663</v>
      </c>
    </row>
    <row r="1773" spans="1:21" x14ac:dyDescent="0.25">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s="27">
        <v>-24.495999999999999</v>
      </c>
    </row>
    <row r="1774" spans="1:21" x14ac:dyDescent="0.25">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s="27">
        <v>19.5</v>
      </c>
    </row>
    <row r="1775" spans="1:21" x14ac:dyDescent="0.25">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s="27">
        <v>9.3870000000000005</v>
      </c>
    </row>
    <row r="1776" spans="1:21" x14ac:dyDescent="0.25">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s="27">
        <v>129.37860000000001</v>
      </c>
    </row>
    <row r="1777" spans="1:21" x14ac:dyDescent="0.25">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s="27">
        <v>1.4952000000000001</v>
      </c>
    </row>
    <row r="1778" spans="1:21" x14ac:dyDescent="0.25">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s="27">
        <v>1.512</v>
      </c>
    </row>
    <row r="1779" spans="1:21" x14ac:dyDescent="0.25">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s="27">
        <v>180.76589999999999</v>
      </c>
    </row>
    <row r="1780" spans="1:21" x14ac:dyDescent="0.25">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s="27">
        <v>6.6150000000000002</v>
      </c>
    </row>
    <row r="1781" spans="1:21" x14ac:dyDescent="0.25">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s="27">
        <v>14.9925</v>
      </c>
    </row>
    <row r="1782" spans="1:21" x14ac:dyDescent="0.25">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s="27">
        <v>20.84</v>
      </c>
    </row>
    <row r="1783" spans="1:21" x14ac:dyDescent="0.25">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s="27">
        <v>3.0268000000000002</v>
      </c>
    </row>
    <row r="1784" spans="1:21" x14ac:dyDescent="0.25">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s="27">
        <v>59.011200000000002</v>
      </c>
    </row>
    <row r="1785" spans="1:21" x14ac:dyDescent="0.25">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s="27">
        <v>107.7216</v>
      </c>
    </row>
    <row r="1786" spans="1:21" x14ac:dyDescent="0.25">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s="27">
        <v>9.8160000000000007</v>
      </c>
    </row>
    <row r="1787" spans="1:21" x14ac:dyDescent="0.25">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s="27">
        <v>15.5288</v>
      </c>
    </row>
    <row r="1788" spans="1:21" x14ac:dyDescent="0.25">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s="27">
        <v>25.221299999999999</v>
      </c>
    </row>
    <row r="1789" spans="1:21" x14ac:dyDescent="0.25">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s="27">
        <v>64.785600000000002</v>
      </c>
    </row>
    <row r="1790" spans="1:21" x14ac:dyDescent="0.25">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s="27">
        <v>195.99440000000001</v>
      </c>
    </row>
    <row r="1791" spans="1:21" x14ac:dyDescent="0.25">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s="27">
        <v>26.590499999999999</v>
      </c>
    </row>
    <row r="1792" spans="1:21" x14ac:dyDescent="0.25">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s="27">
        <v>24.47</v>
      </c>
    </row>
    <row r="1793" spans="1:21" x14ac:dyDescent="0.25">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s="27">
        <v>673.88160000000005</v>
      </c>
    </row>
    <row r="1794" spans="1:21" x14ac:dyDescent="0.25">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s="27">
        <v>12.5928</v>
      </c>
    </row>
    <row r="1795" spans="1:21" x14ac:dyDescent="0.25">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s="27">
        <v>6.0415999999999999</v>
      </c>
    </row>
    <row r="1796" spans="1:21" x14ac:dyDescent="0.25">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s="27">
        <v>26.984999999999999</v>
      </c>
    </row>
    <row r="1797" spans="1:21" x14ac:dyDescent="0.25">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s="27">
        <v>16.598400000000002</v>
      </c>
    </row>
    <row r="1798" spans="1:21" x14ac:dyDescent="0.25">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s="27">
        <v>100.9113</v>
      </c>
    </row>
    <row r="1799" spans="1:21" x14ac:dyDescent="0.25">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s="27">
        <v>11.565</v>
      </c>
    </row>
    <row r="1800" spans="1:21" x14ac:dyDescent="0.25">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s="27">
        <v>73.320999999999998</v>
      </c>
    </row>
    <row r="1801" spans="1:21" x14ac:dyDescent="0.25">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s="27">
        <v>3.6295999999999999</v>
      </c>
    </row>
    <row r="1802" spans="1:21" x14ac:dyDescent="0.25">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s="27">
        <v>17.534400000000002</v>
      </c>
    </row>
    <row r="1803" spans="1:21" x14ac:dyDescent="0.25">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s="27">
        <v>1.5047999999999999</v>
      </c>
    </row>
    <row r="1804" spans="1:21" x14ac:dyDescent="0.25">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s="27">
        <v>-4.2987000000000002</v>
      </c>
    </row>
    <row r="1805" spans="1:21" x14ac:dyDescent="0.25">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s="27">
        <v>-1049.3406</v>
      </c>
    </row>
    <row r="1806" spans="1:21" x14ac:dyDescent="0.25">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s="27">
        <v>22.9954</v>
      </c>
    </row>
    <row r="1807" spans="1:21" x14ac:dyDescent="0.25">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s="27">
        <v>257.59440000000001</v>
      </c>
    </row>
    <row r="1808" spans="1:21" x14ac:dyDescent="0.25">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s="27">
        <v>21.7728</v>
      </c>
    </row>
    <row r="1809" spans="1:21" x14ac:dyDescent="0.25">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s="27">
        <v>76.272000000000006</v>
      </c>
    </row>
    <row r="1810" spans="1:21" x14ac:dyDescent="0.25">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s="27">
        <v>0.69930000000000003</v>
      </c>
    </row>
    <row r="1811" spans="1:21" x14ac:dyDescent="0.25">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s="27">
        <v>-12.117000000000001</v>
      </c>
    </row>
    <row r="1812" spans="1:21" x14ac:dyDescent="0.25">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s="27">
        <v>17.815200000000001</v>
      </c>
    </row>
    <row r="1813" spans="1:21" x14ac:dyDescent="0.25">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s="27">
        <v>245.02099999999999</v>
      </c>
    </row>
    <row r="1814" spans="1:21" x14ac:dyDescent="0.25">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s="27">
        <v>28.13</v>
      </c>
    </row>
    <row r="1815" spans="1:21" x14ac:dyDescent="0.25">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s="27">
        <v>1.5713999999999999</v>
      </c>
    </row>
    <row r="1816" spans="1:21" x14ac:dyDescent="0.25">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s="27">
        <v>-8.5068000000000001</v>
      </c>
    </row>
    <row r="1817" spans="1:21" x14ac:dyDescent="0.25">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s="27">
        <v>3.4685999999999999</v>
      </c>
    </row>
    <row r="1818" spans="1:21" x14ac:dyDescent="0.25">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s="27">
        <v>3.0558000000000001</v>
      </c>
    </row>
    <row r="1819" spans="1:21" x14ac:dyDescent="0.25">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s="27">
        <v>4.5815999999999999</v>
      </c>
    </row>
    <row r="1820" spans="1:21" x14ac:dyDescent="0.25">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s="27">
        <v>-166.32</v>
      </c>
    </row>
    <row r="1821" spans="1:21" x14ac:dyDescent="0.25">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s="27">
        <v>-24.189</v>
      </c>
    </row>
    <row r="1822" spans="1:21" x14ac:dyDescent="0.25">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s="27">
        <v>-225.55680000000001</v>
      </c>
    </row>
    <row r="1823" spans="1:21" x14ac:dyDescent="0.25">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s="27">
        <v>1.8311999999999999</v>
      </c>
    </row>
    <row r="1824" spans="1:21" x14ac:dyDescent="0.25">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s="27">
        <v>-2.6981999999999999</v>
      </c>
    </row>
    <row r="1825" spans="1:21" x14ac:dyDescent="0.25">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s="27">
        <v>1.8144</v>
      </c>
    </row>
    <row r="1826" spans="1:21" x14ac:dyDescent="0.25">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s="27">
        <v>-25.056000000000001</v>
      </c>
    </row>
    <row r="1827" spans="1:21" x14ac:dyDescent="0.25">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s="27">
        <v>3.1080000000000001</v>
      </c>
    </row>
    <row r="1828" spans="1:21" x14ac:dyDescent="0.25">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s="27">
        <v>4.8415999999999997</v>
      </c>
    </row>
    <row r="1829" spans="1:21" x14ac:dyDescent="0.25">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s="27">
        <v>126.8973</v>
      </c>
    </row>
    <row r="1830" spans="1:21" x14ac:dyDescent="0.25">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s="27">
        <v>18.662400000000002</v>
      </c>
    </row>
    <row r="1831" spans="1:21" x14ac:dyDescent="0.25">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s="27">
        <v>-168.95580000000001</v>
      </c>
    </row>
    <row r="1832" spans="1:21" x14ac:dyDescent="0.25">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s="27">
        <v>374.37920000000003</v>
      </c>
    </row>
    <row r="1833" spans="1:21" x14ac:dyDescent="0.25">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s="27">
        <v>62.906399999999998</v>
      </c>
    </row>
    <row r="1834" spans="1:21" x14ac:dyDescent="0.25">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s="27">
        <v>25.875</v>
      </c>
    </row>
    <row r="1835" spans="1:21" x14ac:dyDescent="0.25">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s="27">
        <v>-263.99669999999998</v>
      </c>
    </row>
    <row r="1836" spans="1:21" x14ac:dyDescent="0.25">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s="27">
        <v>12.700799999999999</v>
      </c>
    </row>
    <row r="1837" spans="1:21" x14ac:dyDescent="0.25">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s="27">
        <v>6.2060000000000004</v>
      </c>
    </row>
    <row r="1838" spans="1:21" x14ac:dyDescent="0.25">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s="27">
        <v>361.29939999999999</v>
      </c>
    </row>
    <row r="1839" spans="1:21" x14ac:dyDescent="0.25">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s="27">
        <v>5.9211</v>
      </c>
    </row>
    <row r="1840" spans="1:21" x14ac:dyDescent="0.25">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s="27">
        <v>12.135199999999999</v>
      </c>
    </row>
    <row r="1841" spans="1:21" x14ac:dyDescent="0.25">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s="27">
        <v>10.224500000000001</v>
      </c>
    </row>
    <row r="1842" spans="1:21" x14ac:dyDescent="0.25">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s="27">
        <v>29.364000000000001</v>
      </c>
    </row>
    <row r="1843" spans="1:21" x14ac:dyDescent="0.25">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s="27">
        <v>39.4268</v>
      </c>
    </row>
    <row r="1844" spans="1:21" x14ac:dyDescent="0.25">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s="27">
        <v>13.532400000000001</v>
      </c>
    </row>
    <row r="1845" spans="1:21" x14ac:dyDescent="0.25">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s="27">
        <v>-30.588000000000001</v>
      </c>
    </row>
    <row r="1846" spans="1:21" x14ac:dyDescent="0.25">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s="27">
        <v>11.774100000000001</v>
      </c>
    </row>
    <row r="1847" spans="1:21" x14ac:dyDescent="0.25">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s="27">
        <v>19.238399999999999</v>
      </c>
    </row>
    <row r="1848" spans="1:21" x14ac:dyDescent="0.25">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s="27">
        <v>15.8256</v>
      </c>
    </row>
    <row r="1849" spans="1:21" x14ac:dyDescent="0.25">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s="27">
        <v>27.176400000000001</v>
      </c>
    </row>
    <row r="1850" spans="1:21" x14ac:dyDescent="0.25">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s="27">
        <v>2.2450000000000001</v>
      </c>
    </row>
    <row r="1851" spans="1:21" x14ac:dyDescent="0.25">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s="27">
        <v>9.7327999999999992</v>
      </c>
    </row>
    <row r="1852" spans="1:21" x14ac:dyDescent="0.25">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s="27">
        <v>124.68</v>
      </c>
    </row>
    <row r="1853" spans="1:21" x14ac:dyDescent="0.25">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s="27">
        <v>11.88</v>
      </c>
    </row>
    <row r="1854" spans="1:21" x14ac:dyDescent="0.25">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s="27">
        <v>49.104999999999997</v>
      </c>
    </row>
    <row r="1855" spans="1:21" x14ac:dyDescent="0.25">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s="27">
        <v>45.9754</v>
      </c>
    </row>
    <row r="1856" spans="1:21" x14ac:dyDescent="0.25">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s="27">
        <v>38.177999999999997</v>
      </c>
    </row>
    <row r="1857" spans="1:21" x14ac:dyDescent="0.25">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s="27">
        <v>4.7915999999999999</v>
      </c>
    </row>
    <row r="1858" spans="1:21" x14ac:dyDescent="0.25">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s="27">
        <v>-15.99</v>
      </c>
    </row>
    <row r="1859" spans="1:21" x14ac:dyDescent="0.25">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s="27">
        <v>-53.072000000000003</v>
      </c>
    </row>
    <row r="1860" spans="1:21" x14ac:dyDescent="0.25">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s="27">
        <v>60.552799999999998</v>
      </c>
    </row>
    <row r="1861" spans="1:21" x14ac:dyDescent="0.25">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s="27">
        <v>25.122499999999999</v>
      </c>
    </row>
    <row r="1862" spans="1:21" x14ac:dyDescent="0.25">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s="27">
        <v>-28.976400000000002</v>
      </c>
    </row>
    <row r="1863" spans="1:21" x14ac:dyDescent="0.25">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s="27">
        <v>33.588799999999999</v>
      </c>
    </row>
    <row r="1864" spans="1:21" x14ac:dyDescent="0.25">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s="27">
        <v>4.9631999999999996</v>
      </c>
    </row>
    <row r="1865" spans="1:21" x14ac:dyDescent="0.25">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s="27">
        <v>-465.56799999999998</v>
      </c>
    </row>
    <row r="1866" spans="1:21" x14ac:dyDescent="0.25">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s="27">
        <v>4.3680000000000003</v>
      </c>
    </row>
    <row r="1867" spans="1:21" x14ac:dyDescent="0.25">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s="27">
        <v>-92.695499999999996</v>
      </c>
    </row>
    <row r="1868" spans="1:21" x14ac:dyDescent="0.25">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s="27">
        <v>70.721999999999994</v>
      </c>
    </row>
    <row r="1869" spans="1:21" x14ac:dyDescent="0.25">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s="27">
        <v>10.8864</v>
      </c>
    </row>
    <row r="1870" spans="1:21" x14ac:dyDescent="0.25">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s="27">
        <v>-17.607600000000001</v>
      </c>
    </row>
    <row r="1871" spans="1:21" x14ac:dyDescent="0.25">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s="27">
        <v>3.1103999999999998</v>
      </c>
    </row>
    <row r="1872" spans="1:21" x14ac:dyDescent="0.25">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s="27">
        <v>25.792000000000002</v>
      </c>
    </row>
    <row r="1873" spans="1:21" x14ac:dyDescent="0.25">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s="27">
        <v>50.097999999999999</v>
      </c>
    </row>
    <row r="1874" spans="1:21" x14ac:dyDescent="0.25">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s="27">
        <v>27.284800000000001</v>
      </c>
    </row>
    <row r="1875" spans="1:21" x14ac:dyDescent="0.25">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s="27">
        <v>20.584199999999999</v>
      </c>
    </row>
    <row r="1876" spans="1:21" x14ac:dyDescent="0.25">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s="27">
        <v>5.8811999999999998</v>
      </c>
    </row>
    <row r="1877" spans="1:21" x14ac:dyDescent="0.25">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s="27">
        <v>-22.097999999999999</v>
      </c>
    </row>
    <row r="1878" spans="1:21" x14ac:dyDescent="0.25">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s="27">
        <v>47.037599999999998</v>
      </c>
    </row>
    <row r="1879" spans="1:21" x14ac:dyDescent="0.25">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s="27">
        <v>-44.276400000000002</v>
      </c>
    </row>
    <row r="1880" spans="1:21" x14ac:dyDescent="0.25">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s="27">
        <v>22.6782</v>
      </c>
    </row>
    <row r="1881" spans="1:21" x14ac:dyDescent="0.25">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s="27">
        <v>-48.119399999999999</v>
      </c>
    </row>
    <row r="1882" spans="1:21" x14ac:dyDescent="0.25">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s="27">
        <v>14.67</v>
      </c>
    </row>
    <row r="1883" spans="1:21" x14ac:dyDescent="0.25">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s="27">
        <v>63.9345</v>
      </c>
    </row>
    <row r="1884" spans="1:21" x14ac:dyDescent="0.25">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s="27">
        <v>67.608000000000004</v>
      </c>
    </row>
    <row r="1885" spans="1:21" x14ac:dyDescent="0.25">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s="27">
        <v>78.6828</v>
      </c>
    </row>
    <row r="1886" spans="1:21" x14ac:dyDescent="0.25">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s="27">
        <v>2.1</v>
      </c>
    </row>
    <row r="1887" spans="1:21" x14ac:dyDescent="0.25">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s="27">
        <v>10.4148</v>
      </c>
    </row>
    <row r="1888" spans="1:21" x14ac:dyDescent="0.25">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s="27">
        <v>2.3976000000000002</v>
      </c>
    </row>
    <row r="1889" spans="1:21" x14ac:dyDescent="0.25">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s="27">
        <v>-331.96</v>
      </c>
    </row>
    <row r="1890" spans="1:21" x14ac:dyDescent="0.25">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s="27">
        <v>13.701599999999999</v>
      </c>
    </row>
    <row r="1891" spans="1:21" x14ac:dyDescent="0.25">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s="27">
        <v>-122.877</v>
      </c>
    </row>
    <row r="1892" spans="1:21" x14ac:dyDescent="0.25">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s="27">
        <v>4.7519999999999998</v>
      </c>
    </row>
    <row r="1893" spans="1:21" x14ac:dyDescent="0.25">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s="27">
        <v>1.2505999999999999</v>
      </c>
    </row>
    <row r="1894" spans="1:21" x14ac:dyDescent="0.25">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s="27">
        <v>2.9340000000000002</v>
      </c>
    </row>
    <row r="1895" spans="1:21" x14ac:dyDescent="0.25">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s="27">
        <v>7.7450000000000001</v>
      </c>
    </row>
    <row r="1896" spans="1:21" x14ac:dyDescent="0.25">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s="27">
        <v>10.395</v>
      </c>
    </row>
    <row r="1897" spans="1:21" x14ac:dyDescent="0.25">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s="27">
        <v>152.495</v>
      </c>
    </row>
    <row r="1898" spans="1:21" x14ac:dyDescent="0.25">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s="27">
        <v>843.17060000000004</v>
      </c>
    </row>
    <row r="1899" spans="1:21" x14ac:dyDescent="0.25">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s="27">
        <v>10.805400000000001</v>
      </c>
    </row>
    <row r="1900" spans="1:21" x14ac:dyDescent="0.25">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s="27">
        <v>-336.78399999999999</v>
      </c>
    </row>
    <row r="1901" spans="1:21" x14ac:dyDescent="0.25">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s="27">
        <v>-110.7645</v>
      </c>
    </row>
    <row r="1902" spans="1:21" x14ac:dyDescent="0.25">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s="27">
        <v>19.187999999999999</v>
      </c>
    </row>
    <row r="1903" spans="1:21" x14ac:dyDescent="0.25">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s="27">
        <v>3.9906000000000001</v>
      </c>
    </row>
    <row r="1904" spans="1:21" x14ac:dyDescent="0.25">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s="27">
        <v>1.8144</v>
      </c>
    </row>
    <row r="1905" spans="1:21" x14ac:dyDescent="0.25">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s="27">
        <v>47.847999999999999</v>
      </c>
    </row>
    <row r="1906" spans="1:21" x14ac:dyDescent="0.25">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s="27">
        <v>6.7450000000000001</v>
      </c>
    </row>
    <row r="1907" spans="1:21" x14ac:dyDescent="0.25">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s="27">
        <v>9.0912000000000006</v>
      </c>
    </row>
    <row r="1908" spans="1:21" x14ac:dyDescent="0.25">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s="27">
        <v>-2.1648000000000001</v>
      </c>
    </row>
    <row r="1909" spans="1:21" x14ac:dyDescent="0.25">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s="27">
        <v>-21.6144</v>
      </c>
    </row>
    <row r="1910" spans="1:21" x14ac:dyDescent="0.25">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s="27">
        <v>41.076000000000001</v>
      </c>
    </row>
    <row r="1911" spans="1:21" x14ac:dyDescent="0.25">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s="27">
        <v>8.532</v>
      </c>
    </row>
    <row r="1912" spans="1:21" x14ac:dyDescent="0.25">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s="27">
        <v>40.749899999999997</v>
      </c>
    </row>
    <row r="1913" spans="1:21" x14ac:dyDescent="0.25">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s="27">
        <v>92.439899999999994</v>
      </c>
    </row>
    <row r="1914" spans="1:21" x14ac:dyDescent="0.25">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s="27">
        <v>49.761000000000003</v>
      </c>
    </row>
    <row r="1915" spans="1:21" x14ac:dyDescent="0.25">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s="27">
        <v>65.977999999999994</v>
      </c>
    </row>
    <row r="1916" spans="1:21" x14ac:dyDescent="0.25">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s="27">
        <v>1.6704000000000001</v>
      </c>
    </row>
    <row r="1917" spans="1:21" x14ac:dyDescent="0.25">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s="27">
        <v>4.8525</v>
      </c>
    </row>
    <row r="1918" spans="1:21" x14ac:dyDescent="0.25">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s="27">
        <v>3.8843999999999999</v>
      </c>
    </row>
    <row r="1919" spans="1:21" x14ac:dyDescent="0.25">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s="27">
        <v>3.3784999999999998</v>
      </c>
    </row>
    <row r="1920" spans="1:21" x14ac:dyDescent="0.25">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s="27">
        <v>74.974999999999994</v>
      </c>
    </row>
    <row r="1921" spans="1:21" x14ac:dyDescent="0.25">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s="27">
        <v>302.37299999999999</v>
      </c>
    </row>
    <row r="1922" spans="1:21" x14ac:dyDescent="0.25">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s="27">
        <v>97.6524</v>
      </c>
    </row>
    <row r="1923" spans="1:21" x14ac:dyDescent="0.25">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s="27">
        <v>1.5007999999999999</v>
      </c>
    </row>
    <row r="1924" spans="1:21" x14ac:dyDescent="0.25">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s="27">
        <v>107.955</v>
      </c>
    </row>
    <row r="1925" spans="1:21" x14ac:dyDescent="0.25">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s="27">
        <v>3.5712000000000002</v>
      </c>
    </row>
    <row r="1926" spans="1:21" x14ac:dyDescent="0.25">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s="27">
        <v>41.823</v>
      </c>
    </row>
    <row r="1927" spans="1:21" x14ac:dyDescent="0.25">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s="27">
        <v>69.992999999999995</v>
      </c>
    </row>
    <row r="1928" spans="1:21" x14ac:dyDescent="0.25">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s="27">
        <v>19.9665</v>
      </c>
    </row>
    <row r="1929" spans="1:21" x14ac:dyDescent="0.25">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s="27">
        <v>31.0688</v>
      </c>
    </row>
    <row r="1930" spans="1:21" x14ac:dyDescent="0.25">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s="27">
        <v>3.1103999999999998</v>
      </c>
    </row>
    <row r="1931" spans="1:21" x14ac:dyDescent="0.25">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s="27">
        <v>1.8604000000000001</v>
      </c>
    </row>
    <row r="1932" spans="1:21" x14ac:dyDescent="0.25">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s="27">
        <v>49.498199999999997</v>
      </c>
    </row>
    <row r="1933" spans="1:21" x14ac:dyDescent="0.25">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s="27">
        <v>23.799299999999999</v>
      </c>
    </row>
    <row r="1934" spans="1:21" x14ac:dyDescent="0.25">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s="27">
        <v>23.3184</v>
      </c>
    </row>
    <row r="1935" spans="1:21" x14ac:dyDescent="0.25">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s="27">
        <v>7.3920000000000003</v>
      </c>
    </row>
    <row r="1936" spans="1:21" x14ac:dyDescent="0.25">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s="27">
        <v>114.9385</v>
      </c>
    </row>
    <row r="1937" spans="1:21" x14ac:dyDescent="0.25">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s="27">
        <v>59.817599999999999</v>
      </c>
    </row>
    <row r="1938" spans="1:21" x14ac:dyDescent="0.25">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s="27">
        <v>4.8609</v>
      </c>
    </row>
    <row r="1939" spans="1:21" x14ac:dyDescent="0.25">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s="27">
        <v>-13.311999999999999</v>
      </c>
    </row>
    <row r="1940" spans="1:21" x14ac:dyDescent="0.25">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s="27">
        <v>-1.2558</v>
      </c>
    </row>
    <row r="1941" spans="1:21" x14ac:dyDescent="0.25">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s="27">
        <v>-6.1151999999999997</v>
      </c>
    </row>
    <row r="1942" spans="1:21" x14ac:dyDescent="0.25">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s="27">
        <v>74.573999999999998</v>
      </c>
    </row>
    <row r="1943" spans="1:21" x14ac:dyDescent="0.25">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s="27">
        <v>17.760000000000002</v>
      </c>
    </row>
    <row r="1944" spans="1:21" x14ac:dyDescent="0.25">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s="27">
        <v>2.4009999999999998</v>
      </c>
    </row>
    <row r="1945" spans="1:21" x14ac:dyDescent="0.25">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s="27">
        <v>-5.1840000000000002</v>
      </c>
    </row>
    <row r="1946" spans="1:21" x14ac:dyDescent="0.25">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s="27">
        <v>26.391200000000001</v>
      </c>
    </row>
    <row r="1947" spans="1:21" x14ac:dyDescent="0.25">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s="27">
        <v>3.6288</v>
      </c>
    </row>
    <row r="1948" spans="1:21" x14ac:dyDescent="0.25">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s="27">
        <v>6.468</v>
      </c>
    </row>
    <row r="1949" spans="1:21" x14ac:dyDescent="0.25">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s="27">
        <v>3.4620000000000002</v>
      </c>
    </row>
    <row r="1950" spans="1:21" x14ac:dyDescent="0.25">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s="27">
        <v>-93.3262</v>
      </c>
    </row>
    <row r="1951" spans="1:21" x14ac:dyDescent="0.25">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s="27">
        <v>3.7642000000000002</v>
      </c>
    </row>
    <row r="1952" spans="1:21" x14ac:dyDescent="0.25">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s="27">
        <v>8.9207999999999998</v>
      </c>
    </row>
    <row r="1953" spans="1:21" x14ac:dyDescent="0.25">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s="27">
        <v>57.411299999999997</v>
      </c>
    </row>
    <row r="1954" spans="1:21" x14ac:dyDescent="0.25">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s="27">
        <v>9.0719999999999992</v>
      </c>
    </row>
    <row r="1955" spans="1:21" x14ac:dyDescent="0.25">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s="27">
        <v>213.73500000000001</v>
      </c>
    </row>
    <row r="1956" spans="1:21" x14ac:dyDescent="0.25">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s="27">
        <v>2.214</v>
      </c>
    </row>
    <row r="1957" spans="1:21" x14ac:dyDescent="0.25">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s="27">
        <v>38.08</v>
      </c>
    </row>
    <row r="1958" spans="1:21" x14ac:dyDescent="0.25">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s="27">
        <v>40.312800000000003</v>
      </c>
    </row>
    <row r="1959" spans="1:21" x14ac:dyDescent="0.25">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s="27">
        <v>7.7039999999999997</v>
      </c>
    </row>
    <row r="1960" spans="1:21" x14ac:dyDescent="0.25">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s="27">
        <v>7.7759999999999998</v>
      </c>
    </row>
    <row r="1961" spans="1:21" x14ac:dyDescent="0.25">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s="27">
        <v>14.6157</v>
      </c>
    </row>
    <row r="1962" spans="1:21" x14ac:dyDescent="0.25">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s="27">
        <v>53.433</v>
      </c>
    </row>
    <row r="1963" spans="1:21" x14ac:dyDescent="0.25">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s="27">
        <v>6.7679999999999998</v>
      </c>
    </row>
    <row r="1964" spans="1:21" x14ac:dyDescent="0.25">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s="27">
        <v>6.5808</v>
      </c>
    </row>
    <row r="1965" spans="1:21" x14ac:dyDescent="0.25">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s="27">
        <v>11.702999999999999</v>
      </c>
    </row>
    <row r="1966" spans="1:21" x14ac:dyDescent="0.25">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s="27">
        <v>17.177399999999999</v>
      </c>
    </row>
    <row r="1967" spans="1:21" x14ac:dyDescent="0.25">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s="27">
        <v>7.2539999999999996</v>
      </c>
    </row>
    <row r="1968" spans="1:21" x14ac:dyDescent="0.25">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s="27">
        <v>78.951599999999999</v>
      </c>
    </row>
    <row r="1969" spans="1:21" x14ac:dyDescent="0.25">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s="27">
        <v>20.155000000000001</v>
      </c>
    </row>
    <row r="1970" spans="1:21" x14ac:dyDescent="0.25">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s="27">
        <v>79.891199999999998</v>
      </c>
    </row>
    <row r="1971" spans="1:21" x14ac:dyDescent="0.25">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s="27">
        <v>102.18600000000001</v>
      </c>
    </row>
    <row r="1972" spans="1:21" x14ac:dyDescent="0.25">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s="27">
        <v>0.64080000000000004</v>
      </c>
    </row>
    <row r="1973" spans="1:21" x14ac:dyDescent="0.25">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s="27">
        <v>76.639499999999998</v>
      </c>
    </row>
    <row r="1974" spans="1:21" x14ac:dyDescent="0.25">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s="27">
        <v>-8.6768000000000001</v>
      </c>
    </row>
    <row r="1975" spans="1:21" x14ac:dyDescent="0.25">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s="27">
        <v>0.47060000000000002</v>
      </c>
    </row>
    <row r="1976" spans="1:21" x14ac:dyDescent="0.25">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s="27">
        <v>-2.1884999999999999</v>
      </c>
    </row>
    <row r="1977" spans="1:21" x14ac:dyDescent="0.25">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s="27">
        <v>11.0388</v>
      </c>
    </row>
    <row r="1978" spans="1:21" x14ac:dyDescent="0.25">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s="27">
        <v>362.68700000000001</v>
      </c>
    </row>
    <row r="1979" spans="1:21" x14ac:dyDescent="0.25">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s="27">
        <v>70.964399999999998</v>
      </c>
    </row>
    <row r="1980" spans="1:21" x14ac:dyDescent="0.25">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s="27">
        <v>0.59040000000000004</v>
      </c>
    </row>
    <row r="1981" spans="1:21" x14ac:dyDescent="0.25">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s="27">
        <v>105.0228</v>
      </c>
    </row>
    <row r="1982" spans="1:21" x14ac:dyDescent="0.25">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s="27">
        <v>4.2976000000000001</v>
      </c>
    </row>
    <row r="1983" spans="1:21" x14ac:dyDescent="0.25">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s="27">
        <v>1.8048</v>
      </c>
    </row>
    <row r="1984" spans="1:21" x14ac:dyDescent="0.25">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s="27">
        <v>134.3888</v>
      </c>
    </row>
    <row r="1985" spans="1:21" x14ac:dyDescent="0.25">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s="27">
        <v>93.055199999999999</v>
      </c>
    </row>
    <row r="1986" spans="1:21" x14ac:dyDescent="0.25">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s="27">
        <v>10.507199999999999</v>
      </c>
    </row>
    <row r="1987" spans="1:21" x14ac:dyDescent="0.25">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s="27">
        <v>12.3096</v>
      </c>
    </row>
    <row r="1988" spans="1:21" x14ac:dyDescent="0.25">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s="27">
        <v>191.99680000000001</v>
      </c>
    </row>
    <row r="1989" spans="1:21" x14ac:dyDescent="0.25">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s="27">
        <v>7.9211999999999998</v>
      </c>
    </row>
    <row r="1990" spans="1:21" x14ac:dyDescent="0.25">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s="27">
        <v>215.1198</v>
      </c>
    </row>
    <row r="1991" spans="1:21" x14ac:dyDescent="0.25">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s="27">
        <v>12.323399999999999</v>
      </c>
    </row>
    <row r="1992" spans="1:21" x14ac:dyDescent="0.25">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s="27">
        <v>8.4966000000000008</v>
      </c>
    </row>
    <row r="1993" spans="1:21" x14ac:dyDescent="0.25">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s="27">
        <v>-3.7995999999999999</v>
      </c>
    </row>
    <row r="1994" spans="1:21" x14ac:dyDescent="0.25">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s="27">
        <v>26.64</v>
      </c>
    </row>
    <row r="1995" spans="1:21" x14ac:dyDescent="0.25">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s="27">
        <v>0.73480000000000001</v>
      </c>
    </row>
    <row r="1996" spans="1:21" x14ac:dyDescent="0.25">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s="27">
        <v>-2.1194999999999999</v>
      </c>
    </row>
    <row r="1997" spans="1:21" x14ac:dyDescent="0.25">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s="27">
        <v>-766.01199999999994</v>
      </c>
    </row>
    <row r="1998" spans="1:21" x14ac:dyDescent="0.25">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s="27">
        <v>-3.7195999999999998</v>
      </c>
    </row>
    <row r="1999" spans="1:21" x14ac:dyDescent="0.25">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s="27">
        <v>7.2</v>
      </c>
    </row>
    <row r="2000" spans="1:21" x14ac:dyDescent="0.25">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s="27">
        <v>42.018599999999999</v>
      </c>
    </row>
    <row r="2001" spans="1:21" x14ac:dyDescent="0.25">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s="27">
        <v>42.035499999999999</v>
      </c>
    </row>
    <row r="2002" spans="1:21" x14ac:dyDescent="0.25">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s="27">
        <v>21.994499999999999</v>
      </c>
    </row>
    <row r="2003" spans="1:21" x14ac:dyDescent="0.25">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s="27">
        <v>14.2324</v>
      </c>
    </row>
    <row r="2004" spans="1:21" x14ac:dyDescent="0.25">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s="27">
        <v>9.5939999999999994</v>
      </c>
    </row>
    <row r="2005" spans="1:21" x14ac:dyDescent="0.25">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s="27">
        <v>76.112499999999997</v>
      </c>
    </row>
    <row r="2006" spans="1:21" x14ac:dyDescent="0.25">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s="27">
        <v>-17.045999999999999</v>
      </c>
    </row>
    <row r="2007" spans="1:21" x14ac:dyDescent="0.25">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s="27">
        <v>11.575200000000001</v>
      </c>
    </row>
    <row r="2008" spans="1:21" x14ac:dyDescent="0.25">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s="27">
        <v>16.1602</v>
      </c>
    </row>
    <row r="2009" spans="1:21" x14ac:dyDescent="0.25">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s="27">
        <v>-36.674399999999999</v>
      </c>
    </row>
    <row r="2010" spans="1:21" x14ac:dyDescent="0.25">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s="27">
        <v>0.47520000000000001</v>
      </c>
    </row>
    <row r="2011" spans="1:21" x14ac:dyDescent="0.25">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s="27">
        <v>29.142399999999999</v>
      </c>
    </row>
    <row r="2012" spans="1:21" x14ac:dyDescent="0.25">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s="27">
        <v>7.78</v>
      </c>
    </row>
    <row r="2013" spans="1:21" x14ac:dyDescent="0.25">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s="27">
        <v>35.996400000000001</v>
      </c>
    </row>
    <row r="2014" spans="1:21" x14ac:dyDescent="0.25">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s="27">
        <v>4.6344000000000003</v>
      </c>
    </row>
    <row r="2015" spans="1:21" x14ac:dyDescent="0.25">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s="27">
        <v>84.235200000000006</v>
      </c>
    </row>
    <row r="2016" spans="1:21" x14ac:dyDescent="0.25">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s="27">
        <v>6.0167999999999999</v>
      </c>
    </row>
    <row r="2017" spans="1:21" x14ac:dyDescent="0.25">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s="27">
        <v>117.0104</v>
      </c>
    </row>
    <row r="2018" spans="1:21" x14ac:dyDescent="0.25">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s="27">
        <v>6.3684000000000003</v>
      </c>
    </row>
    <row r="2019" spans="1:21" x14ac:dyDescent="0.25">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s="27">
        <v>6.8714000000000004</v>
      </c>
    </row>
    <row r="2020" spans="1:21" x14ac:dyDescent="0.25">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s="27">
        <v>8.6736000000000004</v>
      </c>
    </row>
    <row r="2021" spans="1:21" x14ac:dyDescent="0.25">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s="27">
        <v>19.668600000000001</v>
      </c>
    </row>
    <row r="2022" spans="1:21" x14ac:dyDescent="0.25">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s="27">
        <v>481.86900000000003</v>
      </c>
    </row>
    <row r="2023" spans="1:21" x14ac:dyDescent="0.25">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s="27">
        <v>7.6680000000000001</v>
      </c>
    </row>
    <row r="2024" spans="1:21" x14ac:dyDescent="0.25">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s="27">
        <v>23.7744</v>
      </c>
    </row>
    <row r="2025" spans="1:21" x14ac:dyDescent="0.25">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s="27">
        <v>244.24959999999999</v>
      </c>
    </row>
    <row r="2026" spans="1:21" x14ac:dyDescent="0.25">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s="27">
        <v>77.713999999999999</v>
      </c>
    </row>
    <row r="2027" spans="1:21" x14ac:dyDescent="0.25">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s="27">
        <v>39.748800000000003</v>
      </c>
    </row>
    <row r="2028" spans="1:21" x14ac:dyDescent="0.25">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s="27">
        <v>11.558400000000001</v>
      </c>
    </row>
    <row r="2029" spans="1:21" x14ac:dyDescent="0.25">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s="27">
        <v>23.497599999999998</v>
      </c>
    </row>
    <row r="2030" spans="1:21" x14ac:dyDescent="0.25">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s="27">
        <v>6.9230999999999998</v>
      </c>
    </row>
    <row r="2031" spans="1:21" x14ac:dyDescent="0.25">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s="27">
        <v>25.175999999999998</v>
      </c>
    </row>
    <row r="2032" spans="1:21" x14ac:dyDescent="0.25">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s="27">
        <v>30.52</v>
      </c>
    </row>
    <row r="2033" spans="1:21" x14ac:dyDescent="0.25">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s="27">
        <v>5.1464999999999996</v>
      </c>
    </row>
    <row r="2034" spans="1:21" x14ac:dyDescent="0.25">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s="27">
        <v>3.2871999999999999</v>
      </c>
    </row>
    <row r="2035" spans="1:21" x14ac:dyDescent="0.25">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s="27">
        <v>0.81620000000000004</v>
      </c>
    </row>
    <row r="2036" spans="1:21" x14ac:dyDescent="0.25">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s="27">
        <v>3.8822000000000001</v>
      </c>
    </row>
    <row r="2037" spans="1:21" x14ac:dyDescent="0.25">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s="27">
        <v>51.2943</v>
      </c>
    </row>
    <row r="2038" spans="1:21" x14ac:dyDescent="0.25">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s="27">
        <v>13.9392</v>
      </c>
    </row>
    <row r="2039" spans="1:21" x14ac:dyDescent="0.25">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s="27">
        <v>6.8714000000000004</v>
      </c>
    </row>
    <row r="2040" spans="1:21" x14ac:dyDescent="0.25">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s="27">
        <v>4.3326000000000002</v>
      </c>
    </row>
    <row r="2041" spans="1:21" x14ac:dyDescent="0.25">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s="27">
        <v>-3.3264</v>
      </c>
    </row>
    <row r="2042" spans="1:21" x14ac:dyDescent="0.25">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s="27">
        <v>-6.1040000000000001</v>
      </c>
    </row>
    <row r="2043" spans="1:21" x14ac:dyDescent="0.25">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s="27">
        <v>20.724</v>
      </c>
    </row>
    <row r="2044" spans="1:21" x14ac:dyDescent="0.25">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s="27">
        <v>20.1264</v>
      </c>
    </row>
    <row r="2045" spans="1:21" x14ac:dyDescent="0.25">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s="27">
        <v>7.7728000000000002</v>
      </c>
    </row>
    <row r="2046" spans="1:21" x14ac:dyDescent="0.25">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s="27">
        <v>5.4432</v>
      </c>
    </row>
    <row r="2047" spans="1:21" x14ac:dyDescent="0.25">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s="27">
        <v>45.539200000000001</v>
      </c>
    </row>
    <row r="2048" spans="1:21" x14ac:dyDescent="0.25">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s="27">
        <v>280.58999999999997</v>
      </c>
    </row>
    <row r="2049" spans="1:21" x14ac:dyDescent="0.25">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s="27">
        <v>26.630400000000002</v>
      </c>
    </row>
    <row r="2050" spans="1:21" x14ac:dyDescent="0.25">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s="27">
        <v>36.225000000000001</v>
      </c>
    </row>
    <row r="2051" spans="1:21" x14ac:dyDescent="0.25">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s="27">
        <v>-2.0015999999999998</v>
      </c>
    </row>
    <row r="2052" spans="1:21" x14ac:dyDescent="0.25">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s="27">
        <v>-4.7519999999999998</v>
      </c>
    </row>
    <row r="2053" spans="1:21" x14ac:dyDescent="0.25">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s="27">
        <v>-73.176000000000002</v>
      </c>
    </row>
    <row r="2054" spans="1:21" x14ac:dyDescent="0.25">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s="27">
        <v>0.83399999999999996</v>
      </c>
    </row>
    <row r="2055" spans="1:21" x14ac:dyDescent="0.25">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s="27">
        <v>3.4847999999999999</v>
      </c>
    </row>
    <row r="2056" spans="1:21" x14ac:dyDescent="0.25">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s="27">
        <v>5.1929999999999996</v>
      </c>
    </row>
    <row r="2057" spans="1:21" x14ac:dyDescent="0.25">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s="27">
        <v>63.984000000000002</v>
      </c>
    </row>
    <row r="2058" spans="1:21" x14ac:dyDescent="0.25">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s="27">
        <v>412.5394</v>
      </c>
    </row>
    <row r="2059" spans="1:21" x14ac:dyDescent="0.25">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s="27">
        <v>30.596399999999999</v>
      </c>
    </row>
    <row r="2060" spans="1:21" x14ac:dyDescent="0.25">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s="27">
        <v>70.006</v>
      </c>
    </row>
    <row r="2061" spans="1:21" x14ac:dyDescent="0.25">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s="27">
        <v>5.2164000000000001</v>
      </c>
    </row>
    <row r="2062" spans="1:21" x14ac:dyDescent="0.25">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s="27">
        <v>20.878</v>
      </c>
    </row>
    <row r="2063" spans="1:21" x14ac:dyDescent="0.25">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s="27">
        <v>5.3891999999999998</v>
      </c>
    </row>
    <row r="2064" spans="1:21" x14ac:dyDescent="0.25">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s="27">
        <v>30.427800000000001</v>
      </c>
    </row>
    <row r="2065" spans="1:21" x14ac:dyDescent="0.25">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s="27">
        <v>6.03</v>
      </c>
    </row>
    <row r="2066" spans="1:21" x14ac:dyDescent="0.25">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s="27">
        <v>12.1692</v>
      </c>
    </row>
    <row r="2067" spans="1:21" x14ac:dyDescent="0.25">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s="27">
        <v>-9.1470000000000002</v>
      </c>
    </row>
    <row r="2068" spans="1:21" x14ac:dyDescent="0.25">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s="27">
        <v>47.862900000000003</v>
      </c>
    </row>
    <row r="2069" spans="1:21" x14ac:dyDescent="0.25">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s="27">
        <v>3.7170000000000001</v>
      </c>
    </row>
    <row r="2070" spans="1:21" x14ac:dyDescent="0.25">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s="27">
        <v>69.986000000000004</v>
      </c>
    </row>
    <row r="2071" spans="1:21" x14ac:dyDescent="0.25">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s="27">
        <v>-97.739400000000003</v>
      </c>
    </row>
    <row r="2072" spans="1:21" x14ac:dyDescent="0.25">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s="27">
        <v>-1.294</v>
      </c>
    </row>
    <row r="2073" spans="1:21" x14ac:dyDescent="0.25">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s="27">
        <v>-46.137</v>
      </c>
    </row>
    <row r="2074" spans="1:21" x14ac:dyDescent="0.25">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s="27">
        <v>2.5592000000000001</v>
      </c>
    </row>
    <row r="2075" spans="1:21" x14ac:dyDescent="0.25">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s="27">
        <v>13.793100000000001</v>
      </c>
    </row>
    <row r="2076" spans="1:21" x14ac:dyDescent="0.25">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s="27">
        <v>66.635099999999994</v>
      </c>
    </row>
    <row r="2077" spans="1:21" x14ac:dyDescent="0.25">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s="27">
        <v>28.518000000000001</v>
      </c>
    </row>
    <row r="2078" spans="1:21" x14ac:dyDescent="0.25">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s="27">
        <v>19.95</v>
      </c>
    </row>
    <row r="2079" spans="1:21" x14ac:dyDescent="0.25">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s="27">
        <v>26.349399999999999</v>
      </c>
    </row>
    <row r="2080" spans="1:21" x14ac:dyDescent="0.25">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s="27">
        <v>45.527999999999999</v>
      </c>
    </row>
    <row r="2081" spans="1:21" x14ac:dyDescent="0.25">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s="27">
        <v>37.181199999999997</v>
      </c>
    </row>
    <row r="2082" spans="1:21" x14ac:dyDescent="0.25">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s="27">
        <v>11.198399999999999</v>
      </c>
    </row>
    <row r="2083" spans="1:21" x14ac:dyDescent="0.25">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s="27">
        <v>1.7352000000000001</v>
      </c>
    </row>
    <row r="2084" spans="1:21" x14ac:dyDescent="0.25">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s="27">
        <v>16.847999999999999</v>
      </c>
    </row>
    <row r="2085" spans="1:21" x14ac:dyDescent="0.25">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s="27">
        <v>8.8800000000000008</v>
      </c>
    </row>
    <row r="2086" spans="1:21" x14ac:dyDescent="0.25">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s="27">
        <v>56.175199999999997</v>
      </c>
    </row>
    <row r="2087" spans="1:21" x14ac:dyDescent="0.25">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s="27">
        <v>8.6715</v>
      </c>
    </row>
    <row r="2088" spans="1:21" x14ac:dyDescent="0.25">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s="27">
        <v>38.988</v>
      </c>
    </row>
    <row r="2089" spans="1:21" x14ac:dyDescent="0.25">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s="27">
        <v>68.963099999999997</v>
      </c>
    </row>
    <row r="2090" spans="1:21" x14ac:dyDescent="0.25">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s="27">
        <v>1.4652000000000001</v>
      </c>
    </row>
    <row r="2091" spans="1:21" x14ac:dyDescent="0.25">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s="27">
        <v>2.6496</v>
      </c>
    </row>
    <row r="2092" spans="1:21" x14ac:dyDescent="0.25">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s="27">
        <v>13.009499999999999</v>
      </c>
    </row>
    <row r="2093" spans="1:21" x14ac:dyDescent="0.25">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s="27">
        <v>-48.783900000000003</v>
      </c>
    </row>
    <row r="2094" spans="1:21" x14ac:dyDescent="0.25">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s="27">
        <v>81.582999999999998</v>
      </c>
    </row>
    <row r="2095" spans="1:21" x14ac:dyDescent="0.25">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s="27">
        <v>0.38640000000000002</v>
      </c>
    </row>
    <row r="2096" spans="1:21" x14ac:dyDescent="0.25">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s="27">
        <v>1.476</v>
      </c>
    </row>
    <row r="2097" spans="1:21" x14ac:dyDescent="0.25">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s="27">
        <v>240.56479999999999</v>
      </c>
    </row>
    <row r="2098" spans="1:21" x14ac:dyDescent="0.25">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s="27">
        <v>25.748799999999999</v>
      </c>
    </row>
    <row r="2099" spans="1:21" x14ac:dyDescent="0.25">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s="27">
        <v>2.1684000000000001</v>
      </c>
    </row>
    <row r="2100" spans="1:21" x14ac:dyDescent="0.25">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s="27">
        <v>2.355</v>
      </c>
    </row>
    <row r="2101" spans="1:21" x14ac:dyDescent="0.25">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s="27">
        <v>80.483900000000006</v>
      </c>
    </row>
    <row r="2102" spans="1:21" x14ac:dyDescent="0.25">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s="27">
        <v>-15.9102</v>
      </c>
    </row>
    <row r="2103" spans="1:21" x14ac:dyDescent="0.25">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s="27">
        <v>9.3564000000000007</v>
      </c>
    </row>
    <row r="2104" spans="1:21" x14ac:dyDescent="0.25">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s="27">
        <v>-25.913599999999999</v>
      </c>
    </row>
    <row r="2105" spans="1:21" x14ac:dyDescent="0.25">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s="27">
        <v>106.52160000000001</v>
      </c>
    </row>
    <row r="2106" spans="1:21" x14ac:dyDescent="0.25">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s="27">
        <v>11.7</v>
      </c>
    </row>
    <row r="2107" spans="1:21" x14ac:dyDescent="0.25">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s="27">
        <v>5.4432</v>
      </c>
    </row>
    <row r="2108" spans="1:21" x14ac:dyDescent="0.25">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s="27">
        <v>-1.4016</v>
      </c>
    </row>
    <row r="2109" spans="1:21" x14ac:dyDescent="0.25">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s="27">
        <v>9.3905999999999992</v>
      </c>
    </row>
    <row r="2110" spans="1:21" x14ac:dyDescent="0.25">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s="27">
        <v>124.485</v>
      </c>
    </row>
    <row r="2111" spans="1:21" x14ac:dyDescent="0.25">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s="27">
        <v>1.26</v>
      </c>
    </row>
    <row r="2112" spans="1:21" x14ac:dyDescent="0.25">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s="27">
        <v>8.0269999999999992</v>
      </c>
    </row>
    <row r="2113" spans="1:21" x14ac:dyDescent="0.25">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s="27">
        <v>20.196000000000002</v>
      </c>
    </row>
    <row r="2114" spans="1:21" x14ac:dyDescent="0.25">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s="27">
        <v>8.0190000000000001</v>
      </c>
    </row>
    <row r="2115" spans="1:21" x14ac:dyDescent="0.25">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s="27">
        <v>145.78200000000001</v>
      </c>
    </row>
    <row r="2116" spans="1:21" x14ac:dyDescent="0.25">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s="27">
        <v>12.646800000000001</v>
      </c>
    </row>
    <row r="2117" spans="1:21" x14ac:dyDescent="0.25">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s="27">
        <v>20.039200000000001</v>
      </c>
    </row>
    <row r="2118" spans="1:21" x14ac:dyDescent="0.25">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s="27">
        <v>-13.978</v>
      </c>
    </row>
    <row r="2119" spans="1:21" x14ac:dyDescent="0.25">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s="27">
        <v>73.544799999999995</v>
      </c>
    </row>
    <row r="2120" spans="1:21" x14ac:dyDescent="0.25">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s="27">
        <v>2.3759999999999999</v>
      </c>
    </row>
    <row r="2121" spans="1:21" x14ac:dyDescent="0.25">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s="27">
        <v>302.37299999999999</v>
      </c>
    </row>
    <row r="2122" spans="1:21" x14ac:dyDescent="0.25">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s="27">
        <v>-1.9656</v>
      </c>
    </row>
    <row r="2123" spans="1:21" x14ac:dyDescent="0.25">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s="27">
        <v>-2.6997</v>
      </c>
    </row>
    <row r="2124" spans="1:21" x14ac:dyDescent="0.25">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s="27">
        <v>41.133200000000002</v>
      </c>
    </row>
    <row r="2125" spans="1:21" x14ac:dyDescent="0.25">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s="27">
        <v>13.3056</v>
      </c>
    </row>
    <row r="2126" spans="1:21" x14ac:dyDescent="0.25">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s="27">
        <v>35.329500000000003</v>
      </c>
    </row>
    <row r="2127" spans="1:21" x14ac:dyDescent="0.25">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s="27">
        <v>9.4436999999999998</v>
      </c>
    </row>
    <row r="2128" spans="1:21" x14ac:dyDescent="0.25">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s="27">
        <v>1.0797000000000001</v>
      </c>
    </row>
    <row r="2129" spans="1:21" x14ac:dyDescent="0.25">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s="27">
        <v>6.4943999999999997</v>
      </c>
    </row>
    <row r="2130" spans="1:21" x14ac:dyDescent="0.25">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s="27">
        <v>7.2576000000000001</v>
      </c>
    </row>
    <row r="2131" spans="1:21" x14ac:dyDescent="0.25">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s="27">
        <v>9.3184000000000005</v>
      </c>
    </row>
    <row r="2132" spans="1:21" x14ac:dyDescent="0.25">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s="27">
        <v>11.9412</v>
      </c>
    </row>
    <row r="2133" spans="1:21" x14ac:dyDescent="0.25">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s="27">
        <v>60.139800000000001</v>
      </c>
    </row>
    <row r="2134" spans="1:21" x14ac:dyDescent="0.25">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s="27">
        <v>9.0389999999999997</v>
      </c>
    </row>
    <row r="2135" spans="1:21" x14ac:dyDescent="0.25">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s="27">
        <v>-122.39279999999999</v>
      </c>
    </row>
    <row r="2136" spans="1:21" x14ac:dyDescent="0.25">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s="27">
        <v>-2.3814000000000002</v>
      </c>
    </row>
    <row r="2137" spans="1:21" x14ac:dyDescent="0.25">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s="27">
        <v>15.82</v>
      </c>
    </row>
    <row r="2138" spans="1:21" x14ac:dyDescent="0.25">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s="27">
        <v>-11.439</v>
      </c>
    </row>
    <row r="2139" spans="1:21" x14ac:dyDescent="0.25">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s="27">
        <v>-5.8495999999999997</v>
      </c>
    </row>
    <row r="2140" spans="1:21" x14ac:dyDescent="0.25">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s="27">
        <v>73.41</v>
      </c>
    </row>
    <row r="2141" spans="1:21" x14ac:dyDescent="0.25">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s="27">
        <v>50.4711</v>
      </c>
    </row>
    <row r="2142" spans="1:21" x14ac:dyDescent="0.25">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s="27">
        <v>4.4564000000000004</v>
      </c>
    </row>
    <row r="2143" spans="1:21" x14ac:dyDescent="0.25">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s="27">
        <v>-347.11739999999998</v>
      </c>
    </row>
    <row r="2144" spans="1:21" x14ac:dyDescent="0.25">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s="27">
        <v>9.9060000000000006</v>
      </c>
    </row>
    <row r="2145" spans="1:21" x14ac:dyDescent="0.25">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s="27">
        <v>-4.7976000000000001</v>
      </c>
    </row>
    <row r="2146" spans="1:21" x14ac:dyDescent="0.25">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s="27">
        <v>5.4236000000000004</v>
      </c>
    </row>
    <row r="2147" spans="1:21" x14ac:dyDescent="0.25">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s="27">
        <v>-18.088200000000001</v>
      </c>
    </row>
    <row r="2148" spans="1:21" x14ac:dyDescent="0.25">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s="27">
        <v>-27.9312</v>
      </c>
    </row>
    <row r="2149" spans="1:21" x14ac:dyDescent="0.25">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s="27">
        <v>-50.870399999999997</v>
      </c>
    </row>
    <row r="2150" spans="1:21" x14ac:dyDescent="0.25">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s="27">
        <v>4.3310000000000004</v>
      </c>
    </row>
    <row r="2151" spans="1:21" x14ac:dyDescent="0.25">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s="27">
        <v>22.087</v>
      </c>
    </row>
    <row r="2152" spans="1:21" x14ac:dyDescent="0.25">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s="27">
        <v>-53.270400000000002</v>
      </c>
    </row>
    <row r="2153" spans="1:21" x14ac:dyDescent="0.25">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s="27">
        <v>43.598100000000002</v>
      </c>
    </row>
    <row r="2154" spans="1:21" x14ac:dyDescent="0.25">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s="27">
        <v>7.0217999999999998</v>
      </c>
    </row>
    <row r="2155" spans="1:21" x14ac:dyDescent="0.25">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s="27">
        <v>5.133</v>
      </c>
    </row>
    <row r="2156" spans="1:21" x14ac:dyDescent="0.25">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s="27">
        <v>-10.1736</v>
      </c>
    </row>
    <row r="2157" spans="1:21" x14ac:dyDescent="0.25">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s="27">
        <v>10.74</v>
      </c>
    </row>
    <row r="2158" spans="1:21" x14ac:dyDescent="0.25">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s="27">
        <v>0</v>
      </c>
    </row>
    <row r="2159" spans="1:21" x14ac:dyDescent="0.25">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s="27">
        <v>9.7164000000000001</v>
      </c>
    </row>
    <row r="2160" spans="1:21" x14ac:dyDescent="0.25">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s="27">
        <v>2.0087999999999999</v>
      </c>
    </row>
    <row r="2161" spans="1:21" x14ac:dyDescent="0.25">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s="27">
        <v>-14.973599999999999</v>
      </c>
    </row>
    <row r="2162" spans="1:21" x14ac:dyDescent="0.25">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s="27">
        <v>29.768999999999998</v>
      </c>
    </row>
    <row r="2163" spans="1:21" x14ac:dyDescent="0.25">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s="27">
        <v>10.0282</v>
      </c>
    </row>
    <row r="2164" spans="1:21" x14ac:dyDescent="0.25">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s="27">
        <v>150.98400000000001</v>
      </c>
    </row>
    <row r="2165" spans="1:21" x14ac:dyDescent="0.25">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s="27">
        <v>23.997</v>
      </c>
    </row>
    <row r="2166" spans="1:21" x14ac:dyDescent="0.25">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s="27">
        <v>3.0044</v>
      </c>
    </row>
    <row r="2167" spans="1:21" x14ac:dyDescent="0.25">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s="27">
        <v>-150.41399999999999</v>
      </c>
    </row>
    <row r="2168" spans="1:21" x14ac:dyDescent="0.25">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s="27">
        <v>1.1903999999999999</v>
      </c>
    </row>
    <row r="2169" spans="1:21" x14ac:dyDescent="0.25">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s="27">
        <v>-11.000500000000001</v>
      </c>
    </row>
    <row r="2170" spans="1:21" x14ac:dyDescent="0.25">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s="27">
        <v>1.752</v>
      </c>
    </row>
    <row r="2171" spans="1:21" x14ac:dyDescent="0.25">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s="27">
        <v>-8.9969999999999999</v>
      </c>
    </row>
    <row r="2172" spans="1:21" x14ac:dyDescent="0.25">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s="27">
        <v>-26.9955</v>
      </c>
    </row>
    <row r="2173" spans="1:21" x14ac:dyDescent="0.25">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s="27">
        <v>-8.7232000000000003</v>
      </c>
    </row>
    <row r="2174" spans="1:21" x14ac:dyDescent="0.25">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s="27">
        <v>6.9131999999999998</v>
      </c>
    </row>
    <row r="2175" spans="1:21" x14ac:dyDescent="0.25">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s="27">
        <v>-13.896000000000001</v>
      </c>
    </row>
    <row r="2176" spans="1:21" x14ac:dyDescent="0.25">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s="27">
        <v>6.1791999999999998</v>
      </c>
    </row>
    <row r="2177" spans="1:21" x14ac:dyDescent="0.25">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s="27">
        <v>21.012799999999999</v>
      </c>
    </row>
    <row r="2178" spans="1:21" x14ac:dyDescent="0.25">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s="27">
        <v>28.857600000000001</v>
      </c>
    </row>
    <row r="2179" spans="1:21" x14ac:dyDescent="0.25">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s="27">
        <v>13.0375</v>
      </c>
    </row>
    <row r="2180" spans="1:21" x14ac:dyDescent="0.25">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s="27">
        <v>32.936</v>
      </c>
    </row>
    <row r="2181" spans="1:21" x14ac:dyDescent="0.25">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s="27">
        <v>30.896599999999999</v>
      </c>
    </row>
    <row r="2182" spans="1:21" x14ac:dyDescent="0.25">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s="27">
        <v>22.2</v>
      </c>
    </row>
    <row r="2183" spans="1:21" x14ac:dyDescent="0.25">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s="27">
        <v>59.035200000000003</v>
      </c>
    </row>
    <row r="2184" spans="1:21" x14ac:dyDescent="0.25">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s="27">
        <v>1159.9855</v>
      </c>
    </row>
    <row r="2185" spans="1:21" x14ac:dyDescent="0.25">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s="27">
        <v>21.994499999999999</v>
      </c>
    </row>
    <row r="2186" spans="1:21" x14ac:dyDescent="0.25">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s="27">
        <v>28.019200000000001</v>
      </c>
    </row>
    <row r="2187" spans="1:21" x14ac:dyDescent="0.25">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s="27">
        <v>18.5274</v>
      </c>
    </row>
    <row r="2188" spans="1:21" x14ac:dyDescent="0.25">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s="27">
        <v>7.25</v>
      </c>
    </row>
    <row r="2189" spans="1:21" x14ac:dyDescent="0.25">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s="27">
        <v>35.04</v>
      </c>
    </row>
    <row r="2190" spans="1:21" x14ac:dyDescent="0.25">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s="27">
        <v>25.472999999999999</v>
      </c>
    </row>
    <row r="2191" spans="1:21" x14ac:dyDescent="0.25">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s="27">
        <v>378.16739999999999</v>
      </c>
    </row>
    <row r="2192" spans="1:21" x14ac:dyDescent="0.25">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s="27">
        <v>17.026800000000001</v>
      </c>
    </row>
    <row r="2193" spans="1:21" x14ac:dyDescent="0.25">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s="27">
        <v>51.823799999999999</v>
      </c>
    </row>
    <row r="2194" spans="1:21" x14ac:dyDescent="0.25">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s="27">
        <v>22.869</v>
      </c>
    </row>
    <row r="2195" spans="1:21" x14ac:dyDescent="0.25">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s="27">
        <v>55.764000000000003</v>
      </c>
    </row>
    <row r="2196" spans="1:21" x14ac:dyDescent="0.25">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s="27">
        <v>12.285</v>
      </c>
    </row>
    <row r="2197" spans="1:21" x14ac:dyDescent="0.25">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s="27">
        <v>8.5024999999999995</v>
      </c>
    </row>
    <row r="2198" spans="1:21" x14ac:dyDescent="0.25">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s="27">
        <v>0.41160000000000002</v>
      </c>
    </row>
    <row r="2199" spans="1:21" x14ac:dyDescent="0.25">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s="27">
        <v>3.9609000000000001</v>
      </c>
    </row>
    <row r="2200" spans="1:21" x14ac:dyDescent="0.25">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s="27">
        <v>5.4432</v>
      </c>
    </row>
    <row r="2201" spans="1:21" x14ac:dyDescent="0.25">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s="27">
        <v>1.7003999999999999</v>
      </c>
    </row>
    <row r="2202" spans="1:21" x14ac:dyDescent="0.25">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s="27">
        <v>9.1020000000000003</v>
      </c>
    </row>
    <row r="2203" spans="1:21" x14ac:dyDescent="0.25">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s="27">
        <v>229.30179999999999</v>
      </c>
    </row>
    <row r="2204" spans="1:21" x14ac:dyDescent="0.25">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s="27">
        <v>2.1335999999999999</v>
      </c>
    </row>
    <row r="2205" spans="1:21" x14ac:dyDescent="0.25">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s="27">
        <v>74.809799999999996</v>
      </c>
    </row>
    <row r="2206" spans="1:21" x14ac:dyDescent="0.25">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s="27">
        <v>1.7591000000000001</v>
      </c>
    </row>
    <row r="2207" spans="1:21" x14ac:dyDescent="0.25">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s="27">
        <v>8.4450000000000003</v>
      </c>
    </row>
    <row r="2208" spans="1:21" x14ac:dyDescent="0.25">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s="27">
        <v>-46.394599999999997</v>
      </c>
    </row>
    <row r="2209" spans="1:21" x14ac:dyDescent="0.25">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s="27">
        <v>3.8271999999999999</v>
      </c>
    </row>
    <row r="2210" spans="1:21" x14ac:dyDescent="0.25">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s="27">
        <v>7.5991999999999997</v>
      </c>
    </row>
    <row r="2211" spans="1:21" x14ac:dyDescent="0.25">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s="27">
        <v>233.22040000000001</v>
      </c>
    </row>
    <row r="2212" spans="1:21" x14ac:dyDescent="0.25">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s="27">
        <v>21.024000000000001</v>
      </c>
    </row>
    <row r="2213" spans="1:21" x14ac:dyDescent="0.25">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s="27">
        <v>29.7408</v>
      </c>
    </row>
    <row r="2214" spans="1:21" x14ac:dyDescent="0.25">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s="27">
        <v>11.2422</v>
      </c>
    </row>
    <row r="2215" spans="1:21" x14ac:dyDescent="0.25">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s="27">
        <v>0.504</v>
      </c>
    </row>
    <row r="2216" spans="1:21" x14ac:dyDescent="0.25">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s="27">
        <v>20.849399999999999</v>
      </c>
    </row>
    <row r="2217" spans="1:21" x14ac:dyDescent="0.25">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s="27">
        <v>60.49</v>
      </c>
    </row>
    <row r="2218" spans="1:21" x14ac:dyDescent="0.25">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s="27">
        <v>9.5031999999999996</v>
      </c>
    </row>
    <row r="2219" spans="1:21" x14ac:dyDescent="0.25">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s="27">
        <v>0.98560000000000003</v>
      </c>
    </row>
    <row r="2220" spans="1:21" x14ac:dyDescent="0.25">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s="27">
        <v>3.6192000000000002</v>
      </c>
    </row>
    <row r="2221" spans="1:21" x14ac:dyDescent="0.25">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s="27">
        <v>4.1943999999999999</v>
      </c>
    </row>
    <row r="2222" spans="1:21" x14ac:dyDescent="0.25">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s="27">
        <v>100.24</v>
      </c>
    </row>
    <row r="2223" spans="1:21" x14ac:dyDescent="0.25">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s="27">
        <v>-89.088999999999999</v>
      </c>
    </row>
    <row r="2224" spans="1:21" x14ac:dyDescent="0.25">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s="27">
        <v>4.6719999999999997</v>
      </c>
    </row>
    <row r="2225" spans="1:21" x14ac:dyDescent="0.25">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s="27">
        <v>-24.235199999999999</v>
      </c>
    </row>
    <row r="2226" spans="1:21" x14ac:dyDescent="0.25">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s="27">
        <v>17.815200000000001</v>
      </c>
    </row>
    <row r="2227" spans="1:21" x14ac:dyDescent="0.25">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s="27">
        <v>-98.8018</v>
      </c>
    </row>
    <row r="2228" spans="1:21" x14ac:dyDescent="0.25">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s="27">
        <v>0.47060000000000002</v>
      </c>
    </row>
    <row r="2229" spans="1:21" x14ac:dyDescent="0.25">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s="27">
        <v>15.599</v>
      </c>
    </row>
    <row r="2230" spans="1:21" x14ac:dyDescent="0.25">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s="27">
        <v>-115.7058</v>
      </c>
    </row>
    <row r="2231" spans="1:21" x14ac:dyDescent="0.25">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s="27">
        <v>252.58799999999999</v>
      </c>
    </row>
    <row r="2232" spans="1:21" x14ac:dyDescent="0.25">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s="27">
        <v>14.8344</v>
      </c>
    </row>
    <row r="2233" spans="1:21" x14ac:dyDescent="0.25">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s="27">
        <v>31.587</v>
      </c>
    </row>
    <row r="2234" spans="1:21" x14ac:dyDescent="0.25">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s="27">
        <v>14.307499999999999</v>
      </c>
    </row>
    <row r="2235" spans="1:21" x14ac:dyDescent="0.25">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s="27">
        <v>35.996400000000001</v>
      </c>
    </row>
    <row r="2236" spans="1:21" x14ac:dyDescent="0.25">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s="27">
        <v>67.659899999999993</v>
      </c>
    </row>
    <row r="2237" spans="1:21" x14ac:dyDescent="0.25">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s="27">
        <v>11.451599999999999</v>
      </c>
    </row>
    <row r="2238" spans="1:21" x14ac:dyDescent="0.25">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s="27">
        <v>8.2688000000000006</v>
      </c>
    </row>
    <row r="2239" spans="1:21" x14ac:dyDescent="0.25">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s="27">
        <v>12.432</v>
      </c>
    </row>
    <row r="2240" spans="1:21" x14ac:dyDescent="0.25">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s="27">
        <v>-52.17</v>
      </c>
    </row>
    <row r="2241" spans="1:21" x14ac:dyDescent="0.25">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s="27">
        <v>381.29700000000003</v>
      </c>
    </row>
    <row r="2242" spans="1:21" x14ac:dyDescent="0.25">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s="27">
        <v>13.3476</v>
      </c>
    </row>
    <row r="2243" spans="1:21" x14ac:dyDescent="0.25">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s="27">
        <v>-115.4958</v>
      </c>
    </row>
    <row r="2244" spans="1:21" x14ac:dyDescent="0.25">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s="27">
        <v>15.2712</v>
      </c>
    </row>
    <row r="2245" spans="1:21" x14ac:dyDescent="0.25">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s="27">
        <v>1.4456</v>
      </c>
    </row>
    <row r="2246" spans="1:21" x14ac:dyDescent="0.25">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s="27">
        <v>3.5177999999999998</v>
      </c>
    </row>
    <row r="2247" spans="1:21" x14ac:dyDescent="0.25">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s="27">
        <v>2.2412000000000001</v>
      </c>
    </row>
    <row r="2248" spans="1:21" x14ac:dyDescent="0.25">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s="27">
        <v>49.498199999999997</v>
      </c>
    </row>
    <row r="2249" spans="1:21" x14ac:dyDescent="0.25">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s="27">
        <v>6.4127999999999998</v>
      </c>
    </row>
    <row r="2250" spans="1:21" x14ac:dyDescent="0.25">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s="27">
        <v>13.0375</v>
      </c>
    </row>
    <row r="2251" spans="1:21" x14ac:dyDescent="0.25">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s="27">
        <v>4.1760000000000002</v>
      </c>
    </row>
    <row r="2252" spans="1:21" x14ac:dyDescent="0.25">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s="27">
        <v>157.01759999999999</v>
      </c>
    </row>
    <row r="2253" spans="1:21" x14ac:dyDescent="0.25">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s="27">
        <v>9.3312000000000008</v>
      </c>
    </row>
    <row r="2254" spans="1:21" x14ac:dyDescent="0.25">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s="27">
        <v>68.975999999999999</v>
      </c>
    </row>
    <row r="2255" spans="1:21" x14ac:dyDescent="0.25">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s="27">
        <v>14.2758</v>
      </c>
    </row>
    <row r="2256" spans="1:21" x14ac:dyDescent="0.25">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s="27">
        <v>15.246</v>
      </c>
    </row>
    <row r="2257" spans="1:21" x14ac:dyDescent="0.25">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s="27">
        <v>131.35499999999999</v>
      </c>
    </row>
    <row r="2258" spans="1:21" x14ac:dyDescent="0.25">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s="27">
        <v>33.938800000000001</v>
      </c>
    </row>
    <row r="2259" spans="1:21" x14ac:dyDescent="0.25">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s="27">
        <v>90.971999999999994</v>
      </c>
    </row>
    <row r="2260" spans="1:21" x14ac:dyDescent="0.25">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s="27">
        <v>8.7138000000000009</v>
      </c>
    </row>
    <row r="2261" spans="1:21" x14ac:dyDescent="0.25">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s="27">
        <v>2.4</v>
      </c>
    </row>
    <row r="2262" spans="1:21" x14ac:dyDescent="0.25">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s="27">
        <v>66.954599999999999</v>
      </c>
    </row>
    <row r="2263" spans="1:21" x14ac:dyDescent="0.25">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s="27">
        <v>24.936</v>
      </c>
    </row>
    <row r="2264" spans="1:21" x14ac:dyDescent="0.25">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s="27">
        <v>79.193399999999997</v>
      </c>
    </row>
    <row r="2265" spans="1:21" x14ac:dyDescent="0.25">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s="27">
        <v>114.9954</v>
      </c>
    </row>
    <row r="2266" spans="1:21" x14ac:dyDescent="0.25">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s="27">
        <v>2.3759999999999999</v>
      </c>
    </row>
    <row r="2267" spans="1:21" x14ac:dyDescent="0.25">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s="27">
        <v>3.8822000000000001</v>
      </c>
    </row>
    <row r="2268" spans="1:21" x14ac:dyDescent="0.25">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s="27">
        <v>2.6892</v>
      </c>
    </row>
    <row r="2269" spans="1:21" x14ac:dyDescent="0.25">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s="27">
        <v>6.3503999999999996</v>
      </c>
    </row>
    <row r="2270" spans="1:21" x14ac:dyDescent="0.25">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s="27">
        <v>3.1103999999999998</v>
      </c>
    </row>
    <row r="2271" spans="1:21" x14ac:dyDescent="0.25">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s="27">
        <v>2.3571</v>
      </c>
    </row>
    <row r="2272" spans="1:21" x14ac:dyDescent="0.25">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s="27">
        <v>4.1965000000000003</v>
      </c>
    </row>
    <row r="2273" spans="1:21" x14ac:dyDescent="0.25">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s="27">
        <v>47.937600000000003</v>
      </c>
    </row>
    <row r="2274" spans="1:21" x14ac:dyDescent="0.25">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s="27">
        <v>95.757199999999997</v>
      </c>
    </row>
    <row r="2275" spans="1:21" x14ac:dyDescent="0.25">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s="27">
        <v>377.99459999999999</v>
      </c>
    </row>
    <row r="2276" spans="1:21" x14ac:dyDescent="0.25">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s="27">
        <v>3.5857999999999999</v>
      </c>
    </row>
    <row r="2277" spans="1:21" x14ac:dyDescent="0.25">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s="27">
        <v>13.7646</v>
      </c>
    </row>
    <row r="2278" spans="1:21" x14ac:dyDescent="0.25">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s="27">
        <v>0</v>
      </c>
    </row>
    <row r="2279" spans="1:21" x14ac:dyDescent="0.25">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s="27">
        <v>22.354800000000001</v>
      </c>
    </row>
    <row r="2280" spans="1:21" x14ac:dyDescent="0.25">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s="27">
        <v>53.750399999999999</v>
      </c>
    </row>
    <row r="2281" spans="1:21" x14ac:dyDescent="0.25">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s="27">
        <v>-6.0979999999999999</v>
      </c>
    </row>
    <row r="2282" spans="1:21" x14ac:dyDescent="0.25">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s="27">
        <v>-23.0352</v>
      </c>
    </row>
    <row r="2283" spans="1:21" x14ac:dyDescent="0.25">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s="27">
        <v>37.996200000000002</v>
      </c>
    </row>
    <row r="2284" spans="1:21" x14ac:dyDescent="0.25">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s="27">
        <v>22.153600000000001</v>
      </c>
    </row>
    <row r="2285" spans="1:21" x14ac:dyDescent="0.25">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s="27">
        <v>6.6976000000000004</v>
      </c>
    </row>
    <row r="2286" spans="1:21" x14ac:dyDescent="0.25">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s="27">
        <v>16.386299999999999</v>
      </c>
    </row>
    <row r="2287" spans="1:21" x14ac:dyDescent="0.25">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s="27">
        <v>5.2026000000000003</v>
      </c>
    </row>
    <row r="2288" spans="1:21" x14ac:dyDescent="0.25">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s="27">
        <v>12.263999999999999</v>
      </c>
    </row>
    <row r="2289" spans="1:21" x14ac:dyDescent="0.25">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s="27">
        <v>1.3109999999999999</v>
      </c>
    </row>
    <row r="2290" spans="1:21" x14ac:dyDescent="0.25">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s="27">
        <v>4.7560000000000002</v>
      </c>
    </row>
    <row r="2291" spans="1:21" x14ac:dyDescent="0.25">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s="27">
        <v>80.368200000000002</v>
      </c>
    </row>
    <row r="2292" spans="1:21" x14ac:dyDescent="0.25">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s="27">
        <v>77.751900000000006</v>
      </c>
    </row>
    <row r="2293" spans="1:21" x14ac:dyDescent="0.25">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s="27">
        <v>297.69</v>
      </c>
    </row>
    <row r="2294" spans="1:21" x14ac:dyDescent="0.25">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s="27">
        <v>6.2207999999999997</v>
      </c>
    </row>
    <row r="2295" spans="1:21" x14ac:dyDescent="0.25">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s="27">
        <v>1.3365</v>
      </c>
    </row>
    <row r="2296" spans="1:21" x14ac:dyDescent="0.25">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s="27">
        <v>38.209499999999998</v>
      </c>
    </row>
    <row r="2297" spans="1:21" x14ac:dyDescent="0.25">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s="27">
        <v>6.2191999999999998</v>
      </c>
    </row>
    <row r="2298" spans="1:21" x14ac:dyDescent="0.25">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s="27">
        <v>106.477</v>
      </c>
    </row>
    <row r="2299" spans="1:21" x14ac:dyDescent="0.25">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s="27">
        <v>1.2885</v>
      </c>
    </row>
    <row r="2300" spans="1:21" x14ac:dyDescent="0.25">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s="27">
        <v>601.96990000000005</v>
      </c>
    </row>
    <row r="2301" spans="1:21" x14ac:dyDescent="0.25">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s="27">
        <v>125.99</v>
      </c>
    </row>
    <row r="2302" spans="1:21" x14ac:dyDescent="0.25">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s="27">
        <v>6.36</v>
      </c>
    </row>
    <row r="2303" spans="1:21" x14ac:dyDescent="0.25">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s="27">
        <v>5.6448</v>
      </c>
    </row>
    <row r="2304" spans="1:21" x14ac:dyDescent="0.25">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s="27">
        <v>31.6</v>
      </c>
    </row>
    <row r="2305" spans="1:21" x14ac:dyDescent="0.25">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s="27">
        <v>188.2192</v>
      </c>
    </row>
    <row r="2306" spans="1:21" x14ac:dyDescent="0.25">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s="27">
        <v>49.970399999999998</v>
      </c>
    </row>
    <row r="2307" spans="1:21" x14ac:dyDescent="0.25">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s="27">
        <v>-14.1372</v>
      </c>
    </row>
    <row r="2308" spans="1:21" x14ac:dyDescent="0.25">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s="27">
        <v>9.8658000000000001</v>
      </c>
    </row>
    <row r="2309" spans="1:21" x14ac:dyDescent="0.25">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s="27">
        <v>171.93</v>
      </c>
    </row>
    <row r="2310" spans="1:21" x14ac:dyDescent="0.25">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s="27">
        <v>35.098999999999997</v>
      </c>
    </row>
    <row r="2311" spans="1:21" x14ac:dyDescent="0.25">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s="27">
        <v>7.7004000000000001</v>
      </c>
    </row>
    <row r="2312" spans="1:21" x14ac:dyDescent="0.25">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s="27">
        <v>6.6029999999999998</v>
      </c>
    </row>
    <row r="2313" spans="1:21" x14ac:dyDescent="0.25">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s="27">
        <v>1.984</v>
      </c>
    </row>
    <row r="2314" spans="1:21" x14ac:dyDescent="0.25">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s="27">
        <v>-48.508200000000002</v>
      </c>
    </row>
    <row r="2315" spans="1:21" x14ac:dyDescent="0.25">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s="27">
        <v>6.8714000000000004</v>
      </c>
    </row>
    <row r="2316" spans="1:21" x14ac:dyDescent="0.25">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s="27">
        <v>112.4064</v>
      </c>
    </row>
    <row r="2317" spans="1:21" x14ac:dyDescent="0.25">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s="27">
        <v>20.21</v>
      </c>
    </row>
    <row r="2318" spans="1:21" x14ac:dyDescent="0.25">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s="27">
        <v>27.440999999999999</v>
      </c>
    </row>
    <row r="2319" spans="1:21" x14ac:dyDescent="0.25">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s="27">
        <v>30.414999999999999</v>
      </c>
    </row>
    <row r="2320" spans="1:21" x14ac:dyDescent="0.25">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s="27">
        <v>132.5898</v>
      </c>
    </row>
    <row r="2321" spans="1:21" x14ac:dyDescent="0.25">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s="27">
        <v>56.352800000000002</v>
      </c>
    </row>
    <row r="2322" spans="1:21" x14ac:dyDescent="0.25">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s="27">
        <v>63.8232</v>
      </c>
    </row>
    <row r="2323" spans="1:21" x14ac:dyDescent="0.25">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s="27">
        <v>44.527799999999999</v>
      </c>
    </row>
    <row r="2324" spans="1:21" x14ac:dyDescent="0.25">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s="27">
        <v>27.894400000000001</v>
      </c>
    </row>
    <row r="2325" spans="1:21" x14ac:dyDescent="0.25">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s="27">
        <v>38.15</v>
      </c>
    </row>
    <row r="2326" spans="1:21" x14ac:dyDescent="0.25">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s="27">
        <v>167.80799999999999</v>
      </c>
    </row>
    <row r="2327" spans="1:21" x14ac:dyDescent="0.25">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s="27">
        <v>29.952000000000002</v>
      </c>
    </row>
    <row r="2328" spans="1:21" x14ac:dyDescent="0.25">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s="27">
        <v>1.1596</v>
      </c>
    </row>
    <row r="2329" spans="1:21" x14ac:dyDescent="0.25">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s="27">
        <v>6.2207999999999997</v>
      </c>
    </row>
    <row r="2330" spans="1:21" x14ac:dyDescent="0.25">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s="27">
        <v>5.2026000000000003</v>
      </c>
    </row>
    <row r="2331" spans="1:21" x14ac:dyDescent="0.25">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s="27">
        <v>-68.391999999999996</v>
      </c>
    </row>
    <row r="2332" spans="1:21" x14ac:dyDescent="0.25">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s="27">
        <v>2.9371999999999998</v>
      </c>
    </row>
    <row r="2333" spans="1:21" x14ac:dyDescent="0.25">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s="27">
        <v>20.85</v>
      </c>
    </row>
    <row r="2334" spans="1:21" x14ac:dyDescent="0.25">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s="27">
        <v>133.15199999999999</v>
      </c>
    </row>
    <row r="2335" spans="1:21" x14ac:dyDescent="0.25">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s="27">
        <v>2.8321999999999998</v>
      </c>
    </row>
    <row r="2336" spans="1:21" x14ac:dyDescent="0.25">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s="27">
        <v>11.2476</v>
      </c>
    </row>
    <row r="2337" spans="1:21" x14ac:dyDescent="0.25">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s="27">
        <v>5.1041999999999996</v>
      </c>
    </row>
    <row r="2338" spans="1:21" x14ac:dyDescent="0.25">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s="27">
        <v>123.76909999999999</v>
      </c>
    </row>
    <row r="2339" spans="1:21" x14ac:dyDescent="0.25">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s="27">
        <v>12.441599999999999</v>
      </c>
    </row>
    <row r="2340" spans="1:21" x14ac:dyDescent="0.25">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s="27">
        <v>22.500800000000002</v>
      </c>
    </row>
    <row r="2341" spans="1:21" x14ac:dyDescent="0.25">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s="27">
        <v>1.742</v>
      </c>
    </row>
    <row r="2342" spans="1:21" x14ac:dyDescent="0.25">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s="27">
        <v>10.465</v>
      </c>
    </row>
    <row r="2343" spans="1:21" x14ac:dyDescent="0.25">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s="27">
        <v>23.384</v>
      </c>
    </row>
    <row r="2344" spans="1:21" x14ac:dyDescent="0.25">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s="27">
        <v>27.352799999999998</v>
      </c>
    </row>
    <row r="2345" spans="1:21" x14ac:dyDescent="0.25">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s="27">
        <v>-29.343599999999999</v>
      </c>
    </row>
    <row r="2346" spans="1:21" x14ac:dyDescent="0.25">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s="27">
        <v>137.28960000000001</v>
      </c>
    </row>
    <row r="2347" spans="1:21" x14ac:dyDescent="0.25">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s="27">
        <v>24.527999999999999</v>
      </c>
    </row>
    <row r="2348" spans="1:21" x14ac:dyDescent="0.25">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s="27">
        <v>-2.1623999999999999</v>
      </c>
    </row>
    <row r="2349" spans="1:21" x14ac:dyDescent="0.25">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s="27">
        <v>0</v>
      </c>
    </row>
    <row r="2350" spans="1:21" x14ac:dyDescent="0.25">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s="27">
        <v>3.1583999999999999</v>
      </c>
    </row>
    <row r="2351" spans="1:21" x14ac:dyDescent="0.25">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s="27">
        <v>22.5732</v>
      </c>
    </row>
    <row r="2352" spans="1:21" x14ac:dyDescent="0.25">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s="27">
        <v>5.3213999999999997</v>
      </c>
    </row>
    <row r="2353" spans="1:21" x14ac:dyDescent="0.25">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s="27">
        <v>22.2516</v>
      </c>
    </row>
    <row r="2354" spans="1:21" x14ac:dyDescent="0.25">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s="27">
        <v>5.04</v>
      </c>
    </row>
    <row r="2355" spans="1:21" x14ac:dyDescent="0.25">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s="27">
        <v>200.9546</v>
      </c>
    </row>
    <row r="2356" spans="1:21" x14ac:dyDescent="0.25">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s="27">
        <v>46.3185</v>
      </c>
    </row>
    <row r="2357" spans="1:21" x14ac:dyDescent="0.25">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s="27">
        <v>15.699299999999999</v>
      </c>
    </row>
    <row r="2358" spans="1:21" x14ac:dyDescent="0.25">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s="27">
        <v>80.991900000000001</v>
      </c>
    </row>
    <row r="2359" spans="1:21" x14ac:dyDescent="0.25">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s="27">
        <v>-447.59469999999999</v>
      </c>
    </row>
    <row r="2360" spans="1:21" x14ac:dyDescent="0.25">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s="27">
        <v>-553.64760000000001</v>
      </c>
    </row>
    <row r="2361" spans="1:21" x14ac:dyDescent="0.25">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s="27">
        <v>-122.7816</v>
      </c>
    </row>
    <row r="2362" spans="1:21" x14ac:dyDescent="0.25">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s="27">
        <v>16.3842</v>
      </c>
    </row>
    <row r="2363" spans="1:21" x14ac:dyDescent="0.25">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s="27">
        <v>75.9696</v>
      </c>
    </row>
    <row r="2364" spans="1:21" x14ac:dyDescent="0.25">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s="27">
        <v>-10.054</v>
      </c>
    </row>
    <row r="2365" spans="1:21" x14ac:dyDescent="0.25">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s="27">
        <v>40.921599999999998</v>
      </c>
    </row>
    <row r="2366" spans="1:21" x14ac:dyDescent="0.25">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s="27">
        <v>44.889600000000002</v>
      </c>
    </row>
    <row r="2367" spans="1:21" x14ac:dyDescent="0.25">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s="27">
        <v>20.7</v>
      </c>
    </row>
    <row r="2368" spans="1:21" x14ac:dyDescent="0.25">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s="27">
        <v>-18.1068</v>
      </c>
    </row>
    <row r="2369" spans="1:21" x14ac:dyDescent="0.25">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s="27">
        <v>11.328799999999999</v>
      </c>
    </row>
    <row r="2370" spans="1:21" x14ac:dyDescent="0.25">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s="27">
        <v>-26.635200000000001</v>
      </c>
    </row>
    <row r="2371" spans="1:21" x14ac:dyDescent="0.25">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s="27">
        <v>0.307</v>
      </c>
    </row>
    <row r="2372" spans="1:21" x14ac:dyDescent="0.25">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s="27">
        <v>93.24</v>
      </c>
    </row>
    <row r="2373" spans="1:21" x14ac:dyDescent="0.25">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s="27">
        <v>-27.1296</v>
      </c>
    </row>
    <row r="2374" spans="1:21" x14ac:dyDescent="0.25">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s="27">
        <v>0.82250000000000001</v>
      </c>
    </row>
    <row r="2375" spans="1:21" x14ac:dyDescent="0.25">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s="27">
        <v>7.6985999999999999</v>
      </c>
    </row>
    <row r="2376" spans="1:21" x14ac:dyDescent="0.25">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s="27">
        <v>-14.478400000000001</v>
      </c>
    </row>
    <row r="2377" spans="1:21" x14ac:dyDescent="0.25">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s="27">
        <v>0.1134</v>
      </c>
    </row>
    <row r="2378" spans="1:21" x14ac:dyDescent="0.25">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s="27">
        <v>-58.861600000000003</v>
      </c>
    </row>
    <row r="2379" spans="1:21" x14ac:dyDescent="0.25">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s="27">
        <v>1.1479999999999999</v>
      </c>
    </row>
    <row r="2380" spans="1:21" x14ac:dyDescent="0.25">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s="27">
        <v>15.065</v>
      </c>
    </row>
    <row r="2381" spans="1:21" x14ac:dyDescent="0.25">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s="27">
        <v>1.7138</v>
      </c>
    </row>
    <row r="2382" spans="1:21" x14ac:dyDescent="0.25">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s="27">
        <v>15.49</v>
      </c>
    </row>
    <row r="2383" spans="1:21" x14ac:dyDescent="0.25">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s="27">
        <v>11.626300000000001</v>
      </c>
    </row>
    <row r="2384" spans="1:21" x14ac:dyDescent="0.25">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s="27">
        <v>45.770400000000002</v>
      </c>
    </row>
    <row r="2385" spans="1:21" x14ac:dyDescent="0.25">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s="27">
        <v>4.4855999999999998</v>
      </c>
    </row>
    <row r="2386" spans="1:21" x14ac:dyDescent="0.25">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s="27">
        <v>62.747999999999998</v>
      </c>
    </row>
    <row r="2387" spans="1:21" x14ac:dyDescent="0.25">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s="27">
        <v>15.8376</v>
      </c>
    </row>
    <row r="2388" spans="1:21" x14ac:dyDescent="0.25">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s="27">
        <v>59.997999999999998</v>
      </c>
    </row>
    <row r="2389" spans="1:21" x14ac:dyDescent="0.25">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s="27">
        <v>3.6156000000000001</v>
      </c>
    </row>
    <row r="2390" spans="1:21" x14ac:dyDescent="0.25">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s="27">
        <v>8.8623999999999992</v>
      </c>
    </row>
    <row r="2391" spans="1:21" x14ac:dyDescent="0.25">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s="27">
        <v>3.1103999999999998</v>
      </c>
    </row>
    <row r="2392" spans="1:21" x14ac:dyDescent="0.25">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s="27">
        <v>20.511399999999998</v>
      </c>
    </row>
    <row r="2393" spans="1:21" x14ac:dyDescent="0.25">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s="27">
        <v>97.194599999999994</v>
      </c>
    </row>
    <row r="2394" spans="1:21" x14ac:dyDescent="0.25">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s="27">
        <v>42.150399999999998</v>
      </c>
    </row>
    <row r="2395" spans="1:21" x14ac:dyDescent="0.25">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s="27">
        <v>10.316800000000001</v>
      </c>
    </row>
    <row r="2396" spans="1:21" x14ac:dyDescent="0.25">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s="27">
        <v>2.2559999999999998</v>
      </c>
    </row>
    <row r="2397" spans="1:21" x14ac:dyDescent="0.25">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s="27">
        <v>23.96</v>
      </c>
    </row>
    <row r="2398" spans="1:21" x14ac:dyDescent="0.25">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s="27">
        <v>16.649999999999999</v>
      </c>
    </row>
    <row r="2399" spans="1:21" x14ac:dyDescent="0.25">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s="27">
        <v>2.8224</v>
      </c>
    </row>
    <row r="2400" spans="1:21" x14ac:dyDescent="0.25">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s="27">
        <v>4.3368000000000002</v>
      </c>
    </row>
    <row r="2401" spans="1:21" x14ac:dyDescent="0.25">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s="27">
        <v>12.5762</v>
      </c>
    </row>
    <row r="2402" spans="1:21" x14ac:dyDescent="0.25">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s="27">
        <v>14.677</v>
      </c>
    </row>
    <row r="2403" spans="1:21" x14ac:dyDescent="0.25">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s="27">
        <v>23.55</v>
      </c>
    </row>
    <row r="2404" spans="1:21" x14ac:dyDescent="0.25">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s="27">
        <v>13.348000000000001</v>
      </c>
    </row>
    <row r="2405" spans="1:21" x14ac:dyDescent="0.25">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s="27">
        <v>-225.0976</v>
      </c>
    </row>
    <row r="2406" spans="1:21" x14ac:dyDescent="0.25">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s="27">
        <v>200.8638</v>
      </c>
    </row>
    <row r="2407" spans="1:21" x14ac:dyDescent="0.25">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s="27">
        <v>-28.967400000000001</v>
      </c>
    </row>
    <row r="2408" spans="1:21" x14ac:dyDescent="0.25">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s="27">
        <v>26.972999999999999</v>
      </c>
    </row>
    <row r="2409" spans="1:21" x14ac:dyDescent="0.25">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s="27">
        <v>7.9859999999999998</v>
      </c>
    </row>
    <row r="2410" spans="1:21" x14ac:dyDescent="0.25">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s="27">
        <v>130.4913</v>
      </c>
    </row>
    <row r="2411" spans="1:21" x14ac:dyDescent="0.25">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s="27">
        <v>76.2624</v>
      </c>
    </row>
    <row r="2412" spans="1:21" x14ac:dyDescent="0.25">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s="27">
        <v>1.917</v>
      </c>
    </row>
    <row r="2413" spans="1:21" x14ac:dyDescent="0.25">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s="27">
        <v>2.6320000000000001</v>
      </c>
    </row>
    <row r="2414" spans="1:21" x14ac:dyDescent="0.25">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s="27">
        <v>5.8604000000000003</v>
      </c>
    </row>
    <row r="2415" spans="1:21" x14ac:dyDescent="0.25">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s="27">
        <v>31.453199999999999</v>
      </c>
    </row>
    <row r="2416" spans="1:21" x14ac:dyDescent="0.25">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s="27">
        <v>60.356000000000002</v>
      </c>
    </row>
    <row r="2417" spans="1:21" x14ac:dyDescent="0.25">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s="27">
        <v>60.392000000000003</v>
      </c>
    </row>
    <row r="2418" spans="1:21" x14ac:dyDescent="0.25">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s="27">
        <v>95.2</v>
      </c>
    </row>
    <row r="2419" spans="1:21" x14ac:dyDescent="0.25">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s="27">
        <v>29.952000000000002</v>
      </c>
    </row>
    <row r="2420" spans="1:21" x14ac:dyDescent="0.25">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s="27">
        <v>179.73</v>
      </c>
    </row>
    <row r="2421" spans="1:21" x14ac:dyDescent="0.25">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s="27">
        <v>3.1779999999999999</v>
      </c>
    </row>
    <row r="2422" spans="1:21" x14ac:dyDescent="0.25">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s="27">
        <v>43.995600000000003</v>
      </c>
    </row>
    <row r="2423" spans="1:21" x14ac:dyDescent="0.25">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s="27">
        <v>-48.954900000000002</v>
      </c>
    </row>
    <row r="2424" spans="1:21" x14ac:dyDescent="0.25">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s="27">
        <v>3.2616000000000001</v>
      </c>
    </row>
    <row r="2425" spans="1:21" x14ac:dyDescent="0.25">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s="27">
        <v>41.718600000000002</v>
      </c>
    </row>
    <row r="2426" spans="1:21" x14ac:dyDescent="0.25">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s="27">
        <v>-10.4184</v>
      </c>
    </row>
    <row r="2427" spans="1:21" x14ac:dyDescent="0.25">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s="27">
        <v>-104.673</v>
      </c>
    </row>
    <row r="2428" spans="1:21" x14ac:dyDescent="0.25">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s="27">
        <v>12.776400000000001</v>
      </c>
    </row>
    <row r="2429" spans="1:21" x14ac:dyDescent="0.25">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s="27">
        <v>-2.1503999999999999</v>
      </c>
    </row>
    <row r="2430" spans="1:21" x14ac:dyDescent="0.25">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s="27">
        <v>-13.6488</v>
      </c>
    </row>
    <row r="2431" spans="1:21" x14ac:dyDescent="0.25">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s="27">
        <v>-9.0944000000000003</v>
      </c>
    </row>
    <row r="2432" spans="1:21" x14ac:dyDescent="0.25">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s="27">
        <v>27.485600000000002</v>
      </c>
    </row>
    <row r="2433" spans="1:21" x14ac:dyDescent="0.25">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s="27">
        <v>3.0339999999999998</v>
      </c>
    </row>
    <row r="2434" spans="1:21" x14ac:dyDescent="0.25">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s="27">
        <v>65.206400000000002</v>
      </c>
    </row>
    <row r="2435" spans="1:21" x14ac:dyDescent="0.25">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s="27">
        <v>4.0776000000000003</v>
      </c>
    </row>
    <row r="2436" spans="1:21" x14ac:dyDescent="0.25">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s="27">
        <v>16.98</v>
      </c>
    </row>
    <row r="2437" spans="1:21" x14ac:dyDescent="0.25">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s="27">
        <v>322.18290000000002</v>
      </c>
    </row>
    <row r="2438" spans="1:21" x14ac:dyDescent="0.25">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s="27">
        <v>114.6285</v>
      </c>
    </row>
    <row r="2439" spans="1:21" x14ac:dyDescent="0.25">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s="27">
        <v>-99.266400000000004</v>
      </c>
    </row>
    <row r="2440" spans="1:21" x14ac:dyDescent="0.25">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s="27">
        <v>12.5328</v>
      </c>
    </row>
    <row r="2441" spans="1:21" x14ac:dyDescent="0.25">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s="27">
        <v>2.1736</v>
      </c>
    </row>
    <row r="2442" spans="1:21" x14ac:dyDescent="0.25">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s="27">
        <v>86.25</v>
      </c>
    </row>
    <row r="2443" spans="1:21" x14ac:dyDescent="0.25">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s="27">
        <v>-19.918399999999998</v>
      </c>
    </row>
    <row r="2444" spans="1:21" x14ac:dyDescent="0.25">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s="27">
        <v>172.33840000000001</v>
      </c>
    </row>
    <row r="2445" spans="1:21" x14ac:dyDescent="0.25">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s="27">
        <v>30.431999999999999</v>
      </c>
    </row>
    <row r="2446" spans="1:21" x14ac:dyDescent="0.25">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s="27">
        <v>12.9024</v>
      </c>
    </row>
    <row r="2447" spans="1:21" x14ac:dyDescent="0.25">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s="27">
        <v>74.8142</v>
      </c>
    </row>
    <row r="2448" spans="1:21" x14ac:dyDescent="0.25">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s="27">
        <v>8.2156000000000002</v>
      </c>
    </row>
    <row r="2449" spans="1:21" x14ac:dyDescent="0.25">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s="27">
        <v>-14.081</v>
      </c>
    </row>
    <row r="2450" spans="1:21" x14ac:dyDescent="0.25">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s="27">
        <v>5.3898000000000001</v>
      </c>
    </row>
    <row r="2451" spans="1:21" x14ac:dyDescent="0.25">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s="27">
        <v>9.8279999999999994</v>
      </c>
    </row>
    <row r="2452" spans="1:21" x14ac:dyDescent="0.25">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s="27">
        <v>9</v>
      </c>
    </row>
    <row r="2453" spans="1:21" x14ac:dyDescent="0.25">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s="27">
        <v>31.122</v>
      </c>
    </row>
    <row r="2454" spans="1:21" x14ac:dyDescent="0.25">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s="27">
        <v>3.0861000000000001</v>
      </c>
    </row>
    <row r="2455" spans="1:21" x14ac:dyDescent="0.25">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s="27">
        <v>18.2592</v>
      </c>
    </row>
    <row r="2456" spans="1:21" x14ac:dyDescent="0.25">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s="27">
        <v>13.603999999999999</v>
      </c>
    </row>
    <row r="2457" spans="1:21" x14ac:dyDescent="0.25">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s="27">
        <v>27.9344</v>
      </c>
    </row>
    <row r="2458" spans="1:21" x14ac:dyDescent="0.25">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s="27">
        <v>3.4357000000000002</v>
      </c>
    </row>
    <row r="2459" spans="1:21" x14ac:dyDescent="0.25">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s="27">
        <v>22.457999999999998</v>
      </c>
    </row>
    <row r="2460" spans="1:21" x14ac:dyDescent="0.25">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s="27">
        <v>12.097799999999999</v>
      </c>
    </row>
    <row r="2461" spans="1:21" x14ac:dyDescent="0.25">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s="27">
        <v>25.438400000000001</v>
      </c>
    </row>
    <row r="2462" spans="1:21" x14ac:dyDescent="0.25">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s="27">
        <v>13.486499999999999</v>
      </c>
    </row>
    <row r="2463" spans="1:21" x14ac:dyDescent="0.25">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s="27">
        <v>34.423200000000001</v>
      </c>
    </row>
    <row r="2464" spans="1:21" x14ac:dyDescent="0.25">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s="27">
        <v>29.372</v>
      </c>
    </row>
    <row r="2465" spans="1:21" x14ac:dyDescent="0.25">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s="27">
        <v>5.1184000000000003</v>
      </c>
    </row>
    <row r="2466" spans="1:21" x14ac:dyDescent="0.25">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s="27">
        <v>36.987299999999998</v>
      </c>
    </row>
    <row r="2467" spans="1:21" x14ac:dyDescent="0.25">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s="27">
        <v>1.512</v>
      </c>
    </row>
    <row r="2468" spans="1:21" x14ac:dyDescent="0.25">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s="27">
        <v>4.0994999999999999</v>
      </c>
    </row>
    <row r="2469" spans="1:21" x14ac:dyDescent="0.25">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s="27">
        <v>165.7176</v>
      </c>
    </row>
    <row r="2470" spans="1:21" x14ac:dyDescent="0.25">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s="27">
        <v>15.552</v>
      </c>
    </row>
    <row r="2471" spans="1:21" x14ac:dyDescent="0.25">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s="27">
        <v>4.5656999999999996</v>
      </c>
    </row>
    <row r="2472" spans="1:21" x14ac:dyDescent="0.25">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s="27">
        <v>4.2816000000000001</v>
      </c>
    </row>
    <row r="2473" spans="1:21" x14ac:dyDescent="0.25">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s="27">
        <v>-67.670400000000001</v>
      </c>
    </row>
    <row r="2474" spans="1:21" x14ac:dyDescent="0.25">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s="27">
        <v>6.4863999999999997</v>
      </c>
    </row>
    <row r="2475" spans="1:21" x14ac:dyDescent="0.25">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s="27">
        <v>-29.9178</v>
      </c>
    </row>
    <row r="2476" spans="1:21" x14ac:dyDescent="0.25">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s="27">
        <v>29.032499999999999</v>
      </c>
    </row>
    <row r="2477" spans="1:21" x14ac:dyDescent="0.25">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s="27">
        <v>41.223700000000001</v>
      </c>
    </row>
    <row r="2478" spans="1:21" x14ac:dyDescent="0.25">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s="27">
        <v>429.5772</v>
      </c>
    </row>
    <row r="2479" spans="1:21" x14ac:dyDescent="0.25">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s="27">
        <v>-99.176400000000001</v>
      </c>
    </row>
    <row r="2480" spans="1:21" x14ac:dyDescent="0.25">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s="27">
        <v>1.4742</v>
      </c>
    </row>
    <row r="2481" spans="1:21" x14ac:dyDescent="0.25">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s="27">
        <v>0.83879999999999999</v>
      </c>
    </row>
    <row r="2482" spans="1:21" x14ac:dyDescent="0.25">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s="27">
        <v>-32.636600000000001</v>
      </c>
    </row>
    <row r="2483" spans="1:21" x14ac:dyDescent="0.25">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s="27">
        <v>0</v>
      </c>
    </row>
    <row r="2484" spans="1:21" x14ac:dyDescent="0.25">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s="27">
        <v>11.429600000000001</v>
      </c>
    </row>
    <row r="2485" spans="1:21" x14ac:dyDescent="0.25">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s="27">
        <v>250.30500000000001</v>
      </c>
    </row>
    <row r="2486" spans="1:21" x14ac:dyDescent="0.25">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s="27">
        <v>32.396000000000001</v>
      </c>
    </row>
    <row r="2487" spans="1:21" x14ac:dyDescent="0.25">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s="27">
        <v>1.4456</v>
      </c>
    </row>
    <row r="2488" spans="1:21" x14ac:dyDescent="0.25">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s="27">
        <v>22.235199999999999</v>
      </c>
    </row>
    <row r="2489" spans="1:21" x14ac:dyDescent="0.25">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s="27">
        <v>2.6568000000000001</v>
      </c>
    </row>
    <row r="2490" spans="1:21" x14ac:dyDescent="0.25">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s="27">
        <v>9.6191999999999993</v>
      </c>
    </row>
    <row r="2491" spans="1:21" x14ac:dyDescent="0.25">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s="27">
        <v>303.3408</v>
      </c>
    </row>
    <row r="2492" spans="1:21" x14ac:dyDescent="0.25">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s="27">
        <v>10.763999999999999</v>
      </c>
    </row>
    <row r="2493" spans="1:21" x14ac:dyDescent="0.25">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s="27">
        <v>41.510399999999997</v>
      </c>
    </row>
    <row r="2494" spans="1:21" x14ac:dyDescent="0.25">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s="27">
        <v>1228.1786999999999</v>
      </c>
    </row>
    <row r="2495" spans="1:21" x14ac:dyDescent="0.25">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s="27">
        <v>-34.392000000000003</v>
      </c>
    </row>
    <row r="2496" spans="1:21" x14ac:dyDescent="0.25">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s="27">
        <v>53.997</v>
      </c>
    </row>
    <row r="2497" spans="1:21" x14ac:dyDescent="0.25">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s="27">
        <v>32.392000000000003</v>
      </c>
    </row>
    <row r="2498" spans="1:21" x14ac:dyDescent="0.25">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s="27">
        <v>18.609300000000001</v>
      </c>
    </row>
    <row r="2499" spans="1:21" x14ac:dyDescent="0.25">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s="27">
        <v>58.496200000000002</v>
      </c>
    </row>
    <row r="2500" spans="1:21" x14ac:dyDescent="0.25">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s="27">
        <v>3.3544</v>
      </c>
    </row>
    <row r="2501" spans="1:21" x14ac:dyDescent="0.25">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s="27">
        <v>12.6927</v>
      </c>
    </row>
    <row r="2502" spans="1:21" x14ac:dyDescent="0.25">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s="27">
        <v>4.4311999999999996</v>
      </c>
    </row>
    <row r="2503" spans="1:21" x14ac:dyDescent="0.25">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s="27">
        <v>-3.5712000000000002</v>
      </c>
    </row>
    <row r="2504" spans="1:21" x14ac:dyDescent="0.25">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s="27">
        <v>-16.38</v>
      </c>
    </row>
    <row r="2505" spans="1:21" x14ac:dyDescent="0.25">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s="27">
        <v>3.4685999999999999</v>
      </c>
    </row>
    <row r="2506" spans="1:21" x14ac:dyDescent="0.25">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s="27">
        <v>15.041600000000001</v>
      </c>
    </row>
    <row r="2507" spans="1:21" x14ac:dyDescent="0.25">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s="27">
        <v>327.50599999999997</v>
      </c>
    </row>
    <row r="2508" spans="1:21" x14ac:dyDescent="0.25">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s="27">
        <v>34.284799999999997</v>
      </c>
    </row>
    <row r="2509" spans="1:21" x14ac:dyDescent="0.25">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s="27">
        <v>-85.238399999999999</v>
      </c>
    </row>
    <row r="2510" spans="1:21" x14ac:dyDescent="0.25">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s="27">
        <v>14.7582</v>
      </c>
    </row>
    <row r="2511" spans="1:21" x14ac:dyDescent="0.25">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s="27">
        <v>52.793399999999998</v>
      </c>
    </row>
    <row r="2512" spans="1:21" x14ac:dyDescent="0.25">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s="27">
        <v>55.896000000000001</v>
      </c>
    </row>
    <row r="2513" spans="1:21" x14ac:dyDescent="0.25">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s="27">
        <v>41.534999999999997</v>
      </c>
    </row>
    <row r="2514" spans="1:21" x14ac:dyDescent="0.25">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s="27">
        <v>-33.484000000000002</v>
      </c>
    </row>
    <row r="2515" spans="1:21" x14ac:dyDescent="0.25">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s="27">
        <v>1.1996</v>
      </c>
    </row>
    <row r="2516" spans="1:21" x14ac:dyDescent="0.25">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s="27">
        <v>-2.0568</v>
      </c>
    </row>
    <row r="2517" spans="1:21" x14ac:dyDescent="0.25">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s="27">
        <v>19.824000000000002</v>
      </c>
    </row>
    <row r="2518" spans="1:21" x14ac:dyDescent="0.25">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s="27">
        <v>204.07140000000001</v>
      </c>
    </row>
    <row r="2519" spans="1:21" x14ac:dyDescent="0.25">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s="27">
        <v>12.993</v>
      </c>
    </row>
    <row r="2520" spans="1:21" x14ac:dyDescent="0.25">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s="27">
        <v>9.8783999999999992</v>
      </c>
    </row>
    <row r="2521" spans="1:21" x14ac:dyDescent="0.25">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s="27">
        <v>14.4354</v>
      </c>
    </row>
    <row r="2522" spans="1:21" x14ac:dyDescent="0.25">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s="27">
        <v>251.89109999999999</v>
      </c>
    </row>
    <row r="2523" spans="1:21" x14ac:dyDescent="0.25">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s="27">
        <v>6.2207999999999997</v>
      </c>
    </row>
    <row r="2524" spans="1:21" x14ac:dyDescent="0.25">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s="27">
        <v>1.375</v>
      </c>
    </row>
    <row r="2525" spans="1:21" x14ac:dyDescent="0.25">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s="27">
        <v>55.936</v>
      </c>
    </row>
    <row r="2526" spans="1:21" x14ac:dyDescent="0.25">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s="27">
        <v>5.2560000000000002</v>
      </c>
    </row>
    <row r="2527" spans="1:21" x14ac:dyDescent="0.25">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s="27">
        <v>4.4603999999999999</v>
      </c>
    </row>
    <row r="2528" spans="1:21" x14ac:dyDescent="0.25">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s="27">
        <v>-12.074999999999999</v>
      </c>
    </row>
    <row r="2529" spans="1:21" x14ac:dyDescent="0.25">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s="27">
        <v>-16.884</v>
      </c>
    </row>
    <row r="2530" spans="1:21" x14ac:dyDescent="0.25">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s="27">
        <v>2.8883999999999999</v>
      </c>
    </row>
    <row r="2531" spans="1:21" x14ac:dyDescent="0.25">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s="27">
        <v>3.6288</v>
      </c>
    </row>
    <row r="2532" spans="1:21" x14ac:dyDescent="0.25">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s="27">
        <v>52.531999999999996</v>
      </c>
    </row>
    <row r="2533" spans="1:21" x14ac:dyDescent="0.25">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s="27">
        <v>8.2615999999999996</v>
      </c>
    </row>
    <row r="2534" spans="1:21" x14ac:dyDescent="0.25">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s="27">
        <v>4.5612000000000004</v>
      </c>
    </row>
    <row r="2535" spans="1:21" x14ac:dyDescent="0.25">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s="27">
        <v>122.3856</v>
      </c>
    </row>
    <row r="2536" spans="1:21" x14ac:dyDescent="0.25">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s="27">
        <v>-337.80599999999998</v>
      </c>
    </row>
    <row r="2537" spans="1:21" x14ac:dyDescent="0.25">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s="27">
        <v>18.064800000000002</v>
      </c>
    </row>
    <row r="2538" spans="1:21" x14ac:dyDescent="0.25">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s="27">
        <v>-54.595799999999997</v>
      </c>
    </row>
    <row r="2539" spans="1:21" x14ac:dyDescent="0.25">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s="27">
        <v>-100.7944</v>
      </c>
    </row>
    <row r="2540" spans="1:21" x14ac:dyDescent="0.25">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s="27">
        <v>-36.253</v>
      </c>
    </row>
    <row r="2541" spans="1:21" x14ac:dyDescent="0.25">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s="27">
        <v>-219.1644</v>
      </c>
    </row>
    <row r="2542" spans="1:21" x14ac:dyDescent="0.25">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s="27">
        <v>78.767099999999999</v>
      </c>
    </row>
    <row r="2543" spans="1:21" x14ac:dyDescent="0.25">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s="27">
        <v>22.377600000000001</v>
      </c>
    </row>
    <row r="2544" spans="1:21" x14ac:dyDescent="0.25">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s="27">
        <v>14.395200000000001</v>
      </c>
    </row>
    <row r="2545" spans="1:21" x14ac:dyDescent="0.25">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s="27">
        <v>13.9152</v>
      </c>
    </row>
    <row r="2546" spans="1:21" x14ac:dyDescent="0.25">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s="27">
        <v>6.9371999999999998</v>
      </c>
    </row>
    <row r="2547" spans="1:21" x14ac:dyDescent="0.25">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s="27">
        <v>2.0592000000000001</v>
      </c>
    </row>
    <row r="2548" spans="1:21" x14ac:dyDescent="0.25">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s="27">
        <v>-6.0490000000000004</v>
      </c>
    </row>
    <row r="2549" spans="1:21" x14ac:dyDescent="0.25">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s="27">
        <v>0.25919999999999999</v>
      </c>
    </row>
    <row r="2550" spans="1:21" x14ac:dyDescent="0.25">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s="27">
        <v>211.49549999999999</v>
      </c>
    </row>
    <row r="2551" spans="1:21" x14ac:dyDescent="0.25">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s="27">
        <v>105.6456</v>
      </c>
    </row>
    <row r="2552" spans="1:21" x14ac:dyDescent="0.25">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s="27">
        <v>1.764</v>
      </c>
    </row>
    <row r="2553" spans="1:21" x14ac:dyDescent="0.25">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s="27">
        <v>213.68879999999999</v>
      </c>
    </row>
    <row r="2554" spans="1:21" x14ac:dyDescent="0.25">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s="27">
        <v>10.760400000000001</v>
      </c>
    </row>
    <row r="2555" spans="1:21" x14ac:dyDescent="0.25">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s="27">
        <v>12.441599999999999</v>
      </c>
    </row>
    <row r="2556" spans="1:21" x14ac:dyDescent="0.25">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s="27">
        <v>70.554400000000001</v>
      </c>
    </row>
    <row r="2557" spans="1:21" x14ac:dyDescent="0.25">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s="27">
        <v>12</v>
      </c>
    </row>
    <row r="2558" spans="1:21" x14ac:dyDescent="0.25">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s="27">
        <v>-32.32</v>
      </c>
    </row>
    <row r="2559" spans="1:21" x14ac:dyDescent="0.25">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s="27">
        <v>0.52439999999999998</v>
      </c>
    </row>
    <row r="2560" spans="1:21" x14ac:dyDescent="0.25">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s="27">
        <v>140.68600000000001</v>
      </c>
    </row>
    <row r="2561" spans="1:21" x14ac:dyDescent="0.25">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s="27">
        <v>7.56</v>
      </c>
    </row>
    <row r="2562" spans="1:21" x14ac:dyDescent="0.25">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s="27">
        <v>61.389000000000003</v>
      </c>
    </row>
    <row r="2563" spans="1:21" x14ac:dyDescent="0.25">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s="27">
        <v>3.3408000000000002</v>
      </c>
    </row>
    <row r="2564" spans="1:21" x14ac:dyDescent="0.25">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s="27">
        <v>3.6288</v>
      </c>
    </row>
    <row r="2565" spans="1:21" x14ac:dyDescent="0.25">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s="27">
        <v>2.7035999999999998</v>
      </c>
    </row>
    <row r="2566" spans="1:21" x14ac:dyDescent="0.25">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s="27">
        <v>9.1313999999999993</v>
      </c>
    </row>
    <row r="2567" spans="1:21" x14ac:dyDescent="0.25">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s="27">
        <v>27.69</v>
      </c>
    </row>
    <row r="2568" spans="1:21" x14ac:dyDescent="0.25">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s="27">
        <v>7.85</v>
      </c>
    </row>
    <row r="2569" spans="1:21" x14ac:dyDescent="0.25">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s="27">
        <v>239.9058</v>
      </c>
    </row>
    <row r="2570" spans="1:21" x14ac:dyDescent="0.25">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s="27">
        <v>133.86240000000001</v>
      </c>
    </row>
    <row r="2571" spans="1:21" x14ac:dyDescent="0.25">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s="27">
        <v>-35.617400000000004</v>
      </c>
    </row>
    <row r="2572" spans="1:21" x14ac:dyDescent="0.25">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s="27">
        <v>3.6432000000000002</v>
      </c>
    </row>
    <row r="2573" spans="1:21" x14ac:dyDescent="0.25">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s="27">
        <v>0.91</v>
      </c>
    </row>
    <row r="2574" spans="1:21" x14ac:dyDescent="0.25">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s="27">
        <v>52.497900000000001</v>
      </c>
    </row>
    <row r="2575" spans="1:21" x14ac:dyDescent="0.25">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s="27">
        <v>31.587</v>
      </c>
    </row>
    <row r="2576" spans="1:21" x14ac:dyDescent="0.25">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s="27">
        <v>7.9527000000000001</v>
      </c>
    </row>
    <row r="2577" spans="1:21" x14ac:dyDescent="0.25">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s="27">
        <v>156.751</v>
      </c>
    </row>
    <row r="2578" spans="1:21" x14ac:dyDescent="0.25">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s="27">
        <v>5.3391999999999999</v>
      </c>
    </row>
    <row r="2579" spans="1:21" x14ac:dyDescent="0.25">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s="27">
        <v>290.30160000000001</v>
      </c>
    </row>
    <row r="2580" spans="1:21" x14ac:dyDescent="0.25">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s="27">
        <v>30.7818</v>
      </c>
    </row>
    <row r="2581" spans="1:21" x14ac:dyDescent="0.25">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s="27">
        <v>0</v>
      </c>
    </row>
    <row r="2582" spans="1:21" x14ac:dyDescent="0.25">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s="27">
        <v>9.3312000000000008</v>
      </c>
    </row>
    <row r="2583" spans="1:21" x14ac:dyDescent="0.25">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s="27">
        <v>8.34</v>
      </c>
    </row>
    <row r="2584" spans="1:21" x14ac:dyDescent="0.25">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s="27">
        <v>0</v>
      </c>
    </row>
    <row r="2585" spans="1:21" x14ac:dyDescent="0.25">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s="27">
        <v>4.4711999999999996</v>
      </c>
    </row>
    <row r="2586" spans="1:21" x14ac:dyDescent="0.25">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s="27">
        <v>52.634399999999999</v>
      </c>
    </row>
    <row r="2587" spans="1:21" x14ac:dyDescent="0.25">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s="27">
        <v>2.1476000000000002</v>
      </c>
    </row>
    <row r="2588" spans="1:21" x14ac:dyDescent="0.25">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s="27">
        <v>67.113900000000001</v>
      </c>
    </row>
    <row r="2589" spans="1:21" x14ac:dyDescent="0.25">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s="27">
        <v>9.7812000000000001</v>
      </c>
    </row>
    <row r="2590" spans="1:21" x14ac:dyDescent="0.25">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s="27">
        <v>1.0165999999999999</v>
      </c>
    </row>
    <row r="2591" spans="1:21" x14ac:dyDescent="0.25">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s="27">
        <v>21.5397</v>
      </c>
    </row>
    <row r="2592" spans="1:21" x14ac:dyDescent="0.25">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s="27">
        <v>-7.7747999999999999</v>
      </c>
    </row>
    <row r="2593" spans="1:21" x14ac:dyDescent="0.25">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s="27">
        <v>-300.73500000000001</v>
      </c>
    </row>
    <row r="2594" spans="1:21" x14ac:dyDescent="0.25">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s="27">
        <v>39.549999999999997</v>
      </c>
    </row>
    <row r="2595" spans="1:21" x14ac:dyDescent="0.25">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s="27">
        <v>157.36320000000001</v>
      </c>
    </row>
    <row r="2596" spans="1:21" x14ac:dyDescent="0.25">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s="27">
        <v>81.432000000000002</v>
      </c>
    </row>
    <row r="2597" spans="1:21" x14ac:dyDescent="0.25">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s="27">
        <v>411.73649999999998</v>
      </c>
    </row>
    <row r="2598" spans="1:21" x14ac:dyDescent="0.25">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s="27">
        <v>158.75190000000001</v>
      </c>
    </row>
    <row r="2599" spans="1:21" x14ac:dyDescent="0.25">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s="27">
        <v>95.461200000000005</v>
      </c>
    </row>
    <row r="2600" spans="1:21" x14ac:dyDescent="0.25">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s="27">
        <v>7.3205999999999998</v>
      </c>
    </row>
    <row r="2601" spans="1:21" x14ac:dyDescent="0.25">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s="27">
        <v>35.3626</v>
      </c>
    </row>
    <row r="2602" spans="1:21" x14ac:dyDescent="0.25">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s="27">
        <v>36.813000000000002</v>
      </c>
    </row>
    <row r="2603" spans="1:21" x14ac:dyDescent="0.25">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s="27">
        <v>7.0217999999999998</v>
      </c>
    </row>
    <row r="2604" spans="1:21" x14ac:dyDescent="0.25">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s="27">
        <v>364.45949999999999</v>
      </c>
    </row>
    <row r="2605" spans="1:21" x14ac:dyDescent="0.25">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s="27">
        <v>5.1294000000000004</v>
      </c>
    </row>
    <row r="2606" spans="1:21" x14ac:dyDescent="0.25">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s="27">
        <v>20.780799999999999</v>
      </c>
    </row>
    <row r="2607" spans="1:21" x14ac:dyDescent="0.25">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s="27">
        <v>-0.85580000000000001</v>
      </c>
    </row>
    <row r="2608" spans="1:21" x14ac:dyDescent="0.25">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s="27">
        <v>4.9271000000000003</v>
      </c>
    </row>
    <row r="2609" spans="1:21" x14ac:dyDescent="0.25">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s="27">
        <v>0</v>
      </c>
    </row>
    <row r="2610" spans="1:21" x14ac:dyDescent="0.25">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s="27">
        <v>0.88200000000000001</v>
      </c>
    </row>
    <row r="2611" spans="1:21" x14ac:dyDescent="0.25">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s="27">
        <v>-121.87350000000001</v>
      </c>
    </row>
    <row r="2612" spans="1:21" x14ac:dyDescent="0.25">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s="27">
        <v>1.9925999999999999</v>
      </c>
    </row>
    <row r="2613" spans="1:21" x14ac:dyDescent="0.25">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s="27">
        <v>5.1012000000000004</v>
      </c>
    </row>
    <row r="2614" spans="1:21" x14ac:dyDescent="0.25">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s="27">
        <v>-3.9624000000000001</v>
      </c>
    </row>
    <row r="2615" spans="1:21" x14ac:dyDescent="0.25">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s="27">
        <v>2.5979999999999999</v>
      </c>
    </row>
    <row r="2616" spans="1:21" x14ac:dyDescent="0.25">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s="27">
        <v>23.027999999999999</v>
      </c>
    </row>
    <row r="2617" spans="1:21" x14ac:dyDescent="0.25">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s="27">
        <v>5.7149999999999999</v>
      </c>
    </row>
    <row r="2618" spans="1:21" x14ac:dyDescent="0.25">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s="27">
        <v>2.7166000000000001</v>
      </c>
    </row>
    <row r="2619" spans="1:21" x14ac:dyDescent="0.25">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s="27">
        <v>38.024999999999999</v>
      </c>
    </row>
    <row r="2620" spans="1:21" x14ac:dyDescent="0.25">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s="27">
        <v>1.0842000000000001</v>
      </c>
    </row>
    <row r="2621" spans="1:21" x14ac:dyDescent="0.25">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s="27">
        <v>6.7039999999999997</v>
      </c>
    </row>
    <row r="2622" spans="1:21" x14ac:dyDescent="0.25">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s="27">
        <v>10.4496</v>
      </c>
    </row>
    <row r="2623" spans="1:21" x14ac:dyDescent="0.25">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s="27">
        <v>8.6715</v>
      </c>
    </row>
    <row r="2624" spans="1:21" x14ac:dyDescent="0.25">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s="27">
        <v>12.441599999999999</v>
      </c>
    </row>
    <row r="2625" spans="1:21" x14ac:dyDescent="0.25">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s="27">
        <v>3919.9888000000001</v>
      </c>
    </row>
    <row r="2626" spans="1:21" x14ac:dyDescent="0.25">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s="27">
        <v>647.89200000000005</v>
      </c>
    </row>
    <row r="2627" spans="1:21" x14ac:dyDescent="0.25">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s="27">
        <v>28.754999999999999</v>
      </c>
    </row>
    <row r="2628" spans="1:21" x14ac:dyDescent="0.25">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s="27">
        <v>0.52990000000000004</v>
      </c>
    </row>
    <row r="2629" spans="1:21" x14ac:dyDescent="0.25">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s="27">
        <v>9.1295999999999999</v>
      </c>
    </row>
    <row r="2630" spans="1:21" x14ac:dyDescent="0.25">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s="27">
        <v>-935.95950000000005</v>
      </c>
    </row>
    <row r="2631" spans="1:21" x14ac:dyDescent="0.25">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s="27">
        <v>-7.48</v>
      </c>
    </row>
    <row r="2632" spans="1:21" x14ac:dyDescent="0.25">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s="27">
        <v>7.0217999999999998</v>
      </c>
    </row>
    <row r="2633" spans="1:21" x14ac:dyDescent="0.25">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s="27">
        <v>17.1828</v>
      </c>
    </row>
    <row r="2634" spans="1:21" x14ac:dyDescent="0.25">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s="27">
        <v>4.2624000000000004</v>
      </c>
    </row>
    <row r="2635" spans="1:21" x14ac:dyDescent="0.25">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s="27">
        <v>24.858000000000001</v>
      </c>
    </row>
    <row r="2636" spans="1:21" x14ac:dyDescent="0.25">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s="27">
        <v>0.73919999999999997</v>
      </c>
    </row>
    <row r="2637" spans="1:21" x14ac:dyDescent="0.25">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s="27">
        <v>-5.7839999999999998</v>
      </c>
    </row>
    <row r="2638" spans="1:21" x14ac:dyDescent="0.25">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s="27">
        <v>61.389000000000003</v>
      </c>
    </row>
    <row r="2639" spans="1:21" x14ac:dyDescent="0.25">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s="27">
        <v>9.3295999999999992</v>
      </c>
    </row>
    <row r="2640" spans="1:21" x14ac:dyDescent="0.25">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s="27">
        <v>4.2666000000000004</v>
      </c>
    </row>
    <row r="2641" spans="1:21" x14ac:dyDescent="0.25">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s="27">
        <v>16.676400000000001</v>
      </c>
    </row>
    <row r="2642" spans="1:21" x14ac:dyDescent="0.25">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s="27">
        <v>143.04</v>
      </c>
    </row>
    <row r="2643" spans="1:21" x14ac:dyDescent="0.25">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s="27">
        <v>2.9990000000000001</v>
      </c>
    </row>
    <row r="2644" spans="1:21" x14ac:dyDescent="0.25">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s="27">
        <v>67.442400000000006</v>
      </c>
    </row>
    <row r="2645" spans="1:21" x14ac:dyDescent="0.25">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s="27">
        <v>4.1391</v>
      </c>
    </row>
    <row r="2646" spans="1:21" x14ac:dyDescent="0.25">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s="27">
        <v>6.2855999999999996</v>
      </c>
    </row>
    <row r="2647" spans="1:21" x14ac:dyDescent="0.25">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s="27">
        <v>23.652899999999999</v>
      </c>
    </row>
    <row r="2648" spans="1:21" x14ac:dyDescent="0.25">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s="27">
        <v>20.120699999999999</v>
      </c>
    </row>
    <row r="2649" spans="1:21" x14ac:dyDescent="0.25">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s="27">
        <v>6.2207999999999997</v>
      </c>
    </row>
    <row r="2650" spans="1:21" x14ac:dyDescent="0.25">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s="27">
        <v>213.68879999999999</v>
      </c>
    </row>
    <row r="2651" spans="1:21" x14ac:dyDescent="0.25">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s="27">
        <v>28.3095</v>
      </c>
    </row>
    <row r="2652" spans="1:21" x14ac:dyDescent="0.25">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s="27">
        <v>19.998000000000001</v>
      </c>
    </row>
    <row r="2653" spans="1:21" x14ac:dyDescent="0.25">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s="27">
        <v>3.5022000000000002</v>
      </c>
    </row>
    <row r="2654" spans="1:21" x14ac:dyDescent="0.25">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s="27">
        <v>4.2717000000000001</v>
      </c>
    </row>
    <row r="2655" spans="1:21" x14ac:dyDescent="0.25">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s="27">
        <v>80.791200000000003</v>
      </c>
    </row>
    <row r="2656" spans="1:21" x14ac:dyDescent="0.25">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s="27">
        <v>77.576400000000007</v>
      </c>
    </row>
    <row r="2657" spans="1:21" x14ac:dyDescent="0.25">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s="27">
        <v>8.9543999999999997</v>
      </c>
    </row>
    <row r="2658" spans="1:21" x14ac:dyDescent="0.25">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s="27">
        <v>65.435000000000002</v>
      </c>
    </row>
    <row r="2659" spans="1:21" x14ac:dyDescent="0.25">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s="27">
        <v>7.056</v>
      </c>
    </row>
    <row r="2660" spans="1:21" x14ac:dyDescent="0.25">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s="27">
        <v>5.1041999999999996</v>
      </c>
    </row>
    <row r="2661" spans="1:21" x14ac:dyDescent="0.25">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s="27">
        <v>99.432000000000002</v>
      </c>
    </row>
    <row r="2662" spans="1:21" x14ac:dyDescent="0.25">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s="27">
        <v>494.97250000000003</v>
      </c>
    </row>
    <row r="2663" spans="1:21" x14ac:dyDescent="0.25">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s="27">
        <v>35.981999999999999</v>
      </c>
    </row>
    <row r="2664" spans="1:21" x14ac:dyDescent="0.25">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s="27">
        <v>4.2047999999999996</v>
      </c>
    </row>
    <row r="2665" spans="1:21" x14ac:dyDescent="0.25">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s="27">
        <v>1.2948</v>
      </c>
    </row>
    <row r="2666" spans="1:21" x14ac:dyDescent="0.25">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s="27">
        <v>-142.071</v>
      </c>
    </row>
    <row r="2667" spans="1:21" x14ac:dyDescent="0.25">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s="27">
        <v>-2.0108000000000001</v>
      </c>
    </row>
    <row r="2668" spans="1:21" x14ac:dyDescent="0.25">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s="27">
        <v>20.8719</v>
      </c>
    </row>
    <row r="2669" spans="1:21" x14ac:dyDescent="0.25">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s="27">
        <v>9.5687999999999995</v>
      </c>
    </row>
    <row r="2670" spans="1:21" x14ac:dyDescent="0.25">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s="27">
        <v>4.5881999999999996</v>
      </c>
    </row>
    <row r="2671" spans="1:21" x14ac:dyDescent="0.25">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s="27">
        <v>29.668800000000001</v>
      </c>
    </row>
    <row r="2672" spans="1:21" x14ac:dyDescent="0.25">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s="27">
        <v>79.891199999999998</v>
      </c>
    </row>
    <row r="2673" spans="1:21" x14ac:dyDescent="0.25">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s="27">
        <v>212.1876</v>
      </c>
    </row>
    <row r="2674" spans="1:21" x14ac:dyDescent="0.25">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s="27">
        <v>12.837999999999999</v>
      </c>
    </row>
    <row r="2675" spans="1:21" x14ac:dyDescent="0.25">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s="27">
        <v>238.65299999999999</v>
      </c>
    </row>
    <row r="2676" spans="1:21" x14ac:dyDescent="0.25">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s="27">
        <v>79.891199999999998</v>
      </c>
    </row>
    <row r="2677" spans="1:21" x14ac:dyDescent="0.25">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s="27">
        <v>0.76649999999999996</v>
      </c>
    </row>
    <row r="2678" spans="1:21" x14ac:dyDescent="0.25">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s="27">
        <v>4.3583999999999996</v>
      </c>
    </row>
    <row r="2679" spans="1:21" x14ac:dyDescent="0.25">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s="27">
        <v>-8.1311999999999998</v>
      </c>
    </row>
    <row r="2680" spans="1:21" x14ac:dyDescent="0.25">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s="27">
        <v>-16.776</v>
      </c>
    </row>
    <row r="2681" spans="1:21" x14ac:dyDescent="0.25">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s="27">
        <v>7.056</v>
      </c>
    </row>
    <row r="2682" spans="1:21" x14ac:dyDescent="0.25">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s="27">
        <v>111.59099999999999</v>
      </c>
    </row>
    <row r="2683" spans="1:21" x14ac:dyDescent="0.25">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s="27">
        <v>42.074399999999997</v>
      </c>
    </row>
    <row r="2684" spans="1:21" x14ac:dyDescent="0.25">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s="27">
        <v>152.0883</v>
      </c>
    </row>
    <row r="2685" spans="1:21" x14ac:dyDescent="0.25">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s="27">
        <v>49.497</v>
      </c>
    </row>
    <row r="2686" spans="1:21" x14ac:dyDescent="0.25">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s="27">
        <v>101.57940000000001</v>
      </c>
    </row>
    <row r="2687" spans="1:21" x14ac:dyDescent="0.25">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s="27">
        <v>29.984999999999999</v>
      </c>
    </row>
    <row r="2688" spans="1:21" x14ac:dyDescent="0.25">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s="27">
        <v>-2.4563999999999999</v>
      </c>
    </row>
    <row r="2689" spans="1:21" x14ac:dyDescent="0.25">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s="27">
        <v>-6.5670000000000002</v>
      </c>
    </row>
    <row r="2690" spans="1:21" x14ac:dyDescent="0.25">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s="27">
        <v>7.0650000000000004</v>
      </c>
    </row>
    <row r="2691" spans="1:21" x14ac:dyDescent="0.25">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s="27">
        <v>1.64</v>
      </c>
    </row>
    <row r="2692" spans="1:21" x14ac:dyDescent="0.25">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s="27">
        <v>-4.4550000000000001</v>
      </c>
    </row>
    <row r="2693" spans="1:21" x14ac:dyDescent="0.25">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s="27">
        <v>5.6115000000000004</v>
      </c>
    </row>
    <row r="2694" spans="1:21" x14ac:dyDescent="0.25">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s="27">
        <v>8.1432000000000002</v>
      </c>
    </row>
    <row r="2695" spans="1:21" x14ac:dyDescent="0.25">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s="27">
        <v>37.366</v>
      </c>
    </row>
    <row r="2696" spans="1:21" x14ac:dyDescent="0.25">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s="27">
        <v>4.0382999999999996</v>
      </c>
    </row>
    <row r="2697" spans="1:21" x14ac:dyDescent="0.25">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s="27">
        <v>10.623200000000001</v>
      </c>
    </row>
    <row r="2698" spans="1:21" x14ac:dyDescent="0.25">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s="27">
        <v>-16.425999999999998</v>
      </c>
    </row>
    <row r="2699" spans="1:21" x14ac:dyDescent="0.25">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s="27">
        <v>-1811.0784000000001</v>
      </c>
    </row>
    <row r="2700" spans="1:21" x14ac:dyDescent="0.25">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s="27">
        <v>7.4816000000000003</v>
      </c>
    </row>
    <row r="2701" spans="1:21" x14ac:dyDescent="0.25">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s="27">
        <v>1.002</v>
      </c>
    </row>
    <row r="2702" spans="1:21" x14ac:dyDescent="0.25">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s="27">
        <v>8.0765999999999991</v>
      </c>
    </row>
    <row r="2703" spans="1:21" x14ac:dyDescent="0.25">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s="27">
        <v>5.9175000000000004</v>
      </c>
    </row>
    <row r="2704" spans="1:21" x14ac:dyDescent="0.25">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s="27">
        <v>15.294</v>
      </c>
    </row>
    <row r="2705" spans="1:21" x14ac:dyDescent="0.25">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s="27">
        <v>56.977200000000003</v>
      </c>
    </row>
    <row r="2706" spans="1:21" x14ac:dyDescent="0.25">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s="27">
        <v>17.238</v>
      </c>
    </row>
    <row r="2707" spans="1:21" x14ac:dyDescent="0.25">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s="27">
        <v>4.3368000000000002</v>
      </c>
    </row>
    <row r="2708" spans="1:21" x14ac:dyDescent="0.25">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s="27">
        <v>9.3312000000000008</v>
      </c>
    </row>
    <row r="2709" spans="1:21" x14ac:dyDescent="0.25">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s="27">
        <v>92.236800000000002</v>
      </c>
    </row>
    <row r="2710" spans="1:21" x14ac:dyDescent="0.25">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s="27">
        <v>81.849599999999995</v>
      </c>
    </row>
    <row r="2711" spans="1:21" x14ac:dyDescent="0.25">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s="27">
        <v>215.9973</v>
      </c>
    </row>
    <row r="2712" spans="1:21" x14ac:dyDescent="0.25">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s="27">
        <v>-8.9795999999999996</v>
      </c>
    </row>
    <row r="2713" spans="1:21" x14ac:dyDescent="0.25">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s="27">
        <v>9.1776</v>
      </c>
    </row>
    <row r="2714" spans="1:21" x14ac:dyDescent="0.25">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s="27">
        <v>22.244399999999999</v>
      </c>
    </row>
    <row r="2715" spans="1:21" x14ac:dyDescent="0.25">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s="27">
        <v>37.796999999999997</v>
      </c>
    </row>
    <row r="2716" spans="1:21" x14ac:dyDescent="0.25">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s="27">
        <v>5.56</v>
      </c>
    </row>
    <row r="2717" spans="1:21" x14ac:dyDescent="0.25">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s="27">
        <v>62.3904</v>
      </c>
    </row>
    <row r="2718" spans="1:21" x14ac:dyDescent="0.25">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s="27">
        <v>15.1158</v>
      </c>
    </row>
    <row r="2719" spans="1:21" x14ac:dyDescent="0.25">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s="27">
        <v>109.6113</v>
      </c>
    </row>
    <row r="2720" spans="1:21" x14ac:dyDescent="0.25">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s="27">
        <v>33.577199999999998</v>
      </c>
    </row>
    <row r="2721" spans="1:21" x14ac:dyDescent="0.25">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s="27">
        <v>-14.3856</v>
      </c>
    </row>
    <row r="2722" spans="1:21" x14ac:dyDescent="0.25">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s="27">
        <v>2.7222</v>
      </c>
    </row>
    <row r="2723" spans="1:21" x14ac:dyDescent="0.25">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s="27">
        <v>5.0960000000000001</v>
      </c>
    </row>
    <row r="2724" spans="1:21" x14ac:dyDescent="0.25">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s="27">
        <v>12.18</v>
      </c>
    </row>
    <row r="2725" spans="1:21" x14ac:dyDescent="0.25">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s="27">
        <v>6.7915000000000001</v>
      </c>
    </row>
    <row r="2726" spans="1:21" x14ac:dyDescent="0.25">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s="27">
        <v>31.085599999999999</v>
      </c>
    </row>
    <row r="2727" spans="1:21" x14ac:dyDescent="0.25">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s="27">
        <v>-71.994</v>
      </c>
    </row>
    <row r="2728" spans="1:21" x14ac:dyDescent="0.25">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s="27">
        <v>-140.14080000000001</v>
      </c>
    </row>
    <row r="2729" spans="1:21" x14ac:dyDescent="0.25">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s="27">
        <v>-1.3128</v>
      </c>
    </row>
    <row r="2730" spans="1:21" x14ac:dyDescent="0.25">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s="27">
        <v>94.493700000000004</v>
      </c>
    </row>
    <row r="2731" spans="1:21" x14ac:dyDescent="0.25">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s="27">
        <v>1.7901</v>
      </c>
    </row>
    <row r="2732" spans="1:21" x14ac:dyDescent="0.25">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s="27">
        <v>343.9828</v>
      </c>
    </row>
    <row r="2733" spans="1:21" x14ac:dyDescent="0.25">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s="27">
        <v>21.506</v>
      </c>
    </row>
    <row r="2734" spans="1:21" x14ac:dyDescent="0.25">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s="27">
        <v>19.974599999999999</v>
      </c>
    </row>
    <row r="2735" spans="1:21" x14ac:dyDescent="0.25">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s="27">
        <v>2.1762000000000001</v>
      </c>
    </row>
    <row r="2736" spans="1:21" x14ac:dyDescent="0.25">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s="27">
        <v>23.086400000000001</v>
      </c>
    </row>
    <row r="2737" spans="1:21" x14ac:dyDescent="0.25">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s="27">
        <v>94.492500000000007</v>
      </c>
    </row>
    <row r="2738" spans="1:21" x14ac:dyDescent="0.25">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s="27">
        <v>19.871600000000001</v>
      </c>
    </row>
    <row r="2739" spans="1:21" x14ac:dyDescent="0.25">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s="27">
        <v>56.994300000000003</v>
      </c>
    </row>
    <row r="2740" spans="1:21" x14ac:dyDescent="0.25">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s="27">
        <v>43.190399999999997</v>
      </c>
    </row>
    <row r="2741" spans="1:21" x14ac:dyDescent="0.25">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s="27">
        <v>9.5448000000000004</v>
      </c>
    </row>
    <row r="2742" spans="1:21" x14ac:dyDescent="0.25">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s="27">
        <v>1.5588</v>
      </c>
    </row>
    <row r="2743" spans="1:21" x14ac:dyDescent="0.25">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s="27">
        <v>17.52</v>
      </c>
    </row>
    <row r="2744" spans="1:21" x14ac:dyDescent="0.25">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s="27">
        <v>13.4292</v>
      </c>
    </row>
    <row r="2745" spans="1:21" x14ac:dyDescent="0.25">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s="27">
        <v>100.4796</v>
      </c>
    </row>
    <row r="2746" spans="1:21" x14ac:dyDescent="0.25">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s="27">
        <v>47.241</v>
      </c>
    </row>
    <row r="2747" spans="1:21" x14ac:dyDescent="0.25">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s="27">
        <v>21.997800000000002</v>
      </c>
    </row>
    <row r="2748" spans="1:21" x14ac:dyDescent="0.25">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s="27">
        <v>-130.0104</v>
      </c>
    </row>
    <row r="2749" spans="1:21" x14ac:dyDescent="0.25">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s="27">
        <v>-1.3584000000000001</v>
      </c>
    </row>
    <row r="2750" spans="1:21" x14ac:dyDescent="0.25">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s="27">
        <v>-6.0324</v>
      </c>
    </row>
    <row r="2751" spans="1:21" x14ac:dyDescent="0.25">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s="27">
        <v>73.194000000000003</v>
      </c>
    </row>
    <row r="2752" spans="1:21" x14ac:dyDescent="0.25">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s="27">
        <v>110.0528</v>
      </c>
    </row>
    <row r="2753" spans="1:21" x14ac:dyDescent="0.25">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s="27">
        <v>22.529599999999999</v>
      </c>
    </row>
    <row r="2754" spans="1:21" x14ac:dyDescent="0.25">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s="27">
        <v>2.2240000000000002</v>
      </c>
    </row>
    <row r="2755" spans="1:21" x14ac:dyDescent="0.25">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s="27">
        <v>129.34800000000001</v>
      </c>
    </row>
    <row r="2756" spans="1:21" x14ac:dyDescent="0.25">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s="27">
        <v>68.596500000000006</v>
      </c>
    </row>
    <row r="2757" spans="1:21" x14ac:dyDescent="0.25">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s="27">
        <v>419.81849999999997</v>
      </c>
    </row>
    <row r="2758" spans="1:21" x14ac:dyDescent="0.25">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s="27">
        <v>5.8604000000000003</v>
      </c>
    </row>
    <row r="2759" spans="1:21" x14ac:dyDescent="0.25">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s="27">
        <v>71.991</v>
      </c>
    </row>
    <row r="2760" spans="1:21" x14ac:dyDescent="0.25">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s="27">
        <v>31.537199999999999</v>
      </c>
    </row>
    <row r="2761" spans="1:21" x14ac:dyDescent="0.25">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s="27">
        <v>125.14319999999999</v>
      </c>
    </row>
    <row r="2762" spans="1:21" x14ac:dyDescent="0.25">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s="27">
        <v>23.231999999999999</v>
      </c>
    </row>
    <row r="2763" spans="1:21" x14ac:dyDescent="0.25">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s="27">
        <v>0.43559999999999999</v>
      </c>
    </row>
    <row r="2764" spans="1:21" x14ac:dyDescent="0.25">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s="27">
        <v>36.917000000000002</v>
      </c>
    </row>
    <row r="2765" spans="1:21" x14ac:dyDescent="0.25">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s="27">
        <v>-7.5768000000000004</v>
      </c>
    </row>
    <row r="2766" spans="1:21" x14ac:dyDescent="0.25">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s="27">
        <v>-23.8855</v>
      </c>
    </row>
    <row r="2767" spans="1:21" x14ac:dyDescent="0.25">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s="27">
        <v>0.66959999999999997</v>
      </c>
    </row>
    <row r="2768" spans="1:21" x14ac:dyDescent="0.25">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s="27">
        <v>3.8681999999999999</v>
      </c>
    </row>
    <row r="2769" spans="1:21" x14ac:dyDescent="0.25">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s="27">
        <v>312.67599999999999</v>
      </c>
    </row>
    <row r="2770" spans="1:21" x14ac:dyDescent="0.25">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s="27">
        <v>-80.48</v>
      </c>
    </row>
    <row r="2771" spans="1:21" x14ac:dyDescent="0.25">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s="27">
        <v>-0.62649999999999995</v>
      </c>
    </row>
    <row r="2772" spans="1:21" x14ac:dyDescent="0.25">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s="27">
        <v>1.7990999999999999</v>
      </c>
    </row>
    <row r="2773" spans="1:21" x14ac:dyDescent="0.25">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s="27">
        <v>14.17</v>
      </c>
    </row>
    <row r="2774" spans="1:21" x14ac:dyDescent="0.25">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s="27">
        <v>5.7312000000000003</v>
      </c>
    </row>
    <row r="2775" spans="1:21" x14ac:dyDescent="0.25">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s="27">
        <v>24.2256</v>
      </c>
    </row>
    <row r="2776" spans="1:21" x14ac:dyDescent="0.25">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s="27">
        <v>3.6288</v>
      </c>
    </row>
    <row r="2777" spans="1:21" x14ac:dyDescent="0.25">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s="27">
        <v>1.5444</v>
      </c>
    </row>
    <row r="2778" spans="1:21" x14ac:dyDescent="0.25">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s="27">
        <v>4.5738000000000003</v>
      </c>
    </row>
    <row r="2779" spans="1:21" x14ac:dyDescent="0.25">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s="27">
        <v>-13.797599999999999</v>
      </c>
    </row>
    <row r="2780" spans="1:21" x14ac:dyDescent="0.25">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s="27">
        <v>6.2160000000000002</v>
      </c>
    </row>
    <row r="2781" spans="1:21" x14ac:dyDescent="0.25">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s="27">
        <v>0.74250000000000005</v>
      </c>
    </row>
    <row r="2782" spans="1:21" x14ac:dyDescent="0.25">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s="27">
        <v>29.6</v>
      </c>
    </row>
    <row r="2783" spans="1:21" x14ac:dyDescent="0.25">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s="27">
        <v>9.68</v>
      </c>
    </row>
    <row r="2784" spans="1:21" x14ac:dyDescent="0.25">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s="27">
        <v>74.8142</v>
      </c>
    </row>
    <row r="2785" spans="1:21" x14ac:dyDescent="0.25">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s="27">
        <v>-15.992000000000001</v>
      </c>
    </row>
    <row r="2786" spans="1:21" x14ac:dyDescent="0.25">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s="27">
        <v>-15.5844</v>
      </c>
    </row>
    <row r="2787" spans="1:21" x14ac:dyDescent="0.25">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s="27">
        <v>0</v>
      </c>
    </row>
    <row r="2788" spans="1:21" x14ac:dyDescent="0.25">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s="27">
        <v>2.528</v>
      </c>
    </row>
    <row r="2789" spans="1:21" x14ac:dyDescent="0.25">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s="27">
        <v>-24.803000000000001</v>
      </c>
    </row>
    <row r="2790" spans="1:21" x14ac:dyDescent="0.25">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s="27">
        <v>1.4406000000000001</v>
      </c>
    </row>
    <row r="2791" spans="1:21" x14ac:dyDescent="0.25">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s="27">
        <v>-23.975999999999999</v>
      </c>
    </row>
    <row r="2792" spans="1:21" x14ac:dyDescent="0.25">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s="27">
        <v>7.5284000000000004</v>
      </c>
    </row>
    <row r="2793" spans="1:21" x14ac:dyDescent="0.25">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s="27">
        <v>10.881</v>
      </c>
    </row>
    <row r="2794" spans="1:21" x14ac:dyDescent="0.25">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s="27">
        <v>3.1103999999999998</v>
      </c>
    </row>
    <row r="2795" spans="1:21" x14ac:dyDescent="0.25">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s="27">
        <v>94.0702</v>
      </c>
    </row>
    <row r="2796" spans="1:21" x14ac:dyDescent="0.25">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s="27">
        <v>38.357199999999999</v>
      </c>
    </row>
    <row r="2797" spans="1:21" x14ac:dyDescent="0.25">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s="27">
        <v>6.5568999999999997</v>
      </c>
    </row>
    <row r="2798" spans="1:21" x14ac:dyDescent="0.25">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s="27">
        <v>-18.146999999999998</v>
      </c>
    </row>
    <row r="2799" spans="1:21" x14ac:dyDescent="0.25">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s="27">
        <v>4.1416000000000004</v>
      </c>
    </row>
    <row r="2800" spans="1:21" x14ac:dyDescent="0.25">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s="27">
        <v>18.781199999999998</v>
      </c>
    </row>
    <row r="2801" spans="1:21" x14ac:dyDescent="0.25">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s="27">
        <v>70.007999999999996</v>
      </c>
    </row>
    <row r="2802" spans="1:21" x14ac:dyDescent="0.25">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s="27">
        <v>78.396000000000001</v>
      </c>
    </row>
    <row r="2803" spans="1:21" x14ac:dyDescent="0.25">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s="27">
        <v>1.7729999999999999</v>
      </c>
    </row>
    <row r="2804" spans="1:21" x14ac:dyDescent="0.25">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s="27">
        <v>17.375399999999999</v>
      </c>
    </row>
    <row r="2805" spans="1:21" x14ac:dyDescent="0.25">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s="27">
        <v>5.7779999999999996</v>
      </c>
    </row>
    <row r="2806" spans="1:21" x14ac:dyDescent="0.25">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s="27">
        <v>11.555999999999999</v>
      </c>
    </row>
    <row r="2807" spans="1:21" x14ac:dyDescent="0.25">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s="27">
        <v>-2.0364</v>
      </c>
    </row>
    <row r="2808" spans="1:21" x14ac:dyDescent="0.25">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s="27">
        <v>0.47099999999999997</v>
      </c>
    </row>
    <row r="2809" spans="1:21" x14ac:dyDescent="0.25">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s="27">
        <v>6.2207999999999997</v>
      </c>
    </row>
    <row r="2810" spans="1:21" x14ac:dyDescent="0.25">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s="27">
        <v>56.392000000000003</v>
      </c>
    </row>
    <row r="2811" spans="1:21" x14ac:dyDescent="0.25">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s="27">
        <v>28.078399999999998</v>
      </c>
    </row>
    <row r="2812" spans="1:21" x14ac:dyDescent="0.25">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s="27">
        <v>84.5154</v>
      </c>
    </row>
    <row r="2813" spans="1:21" x14ac:dyDescent="0.25">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s="27">
        <v>76.087800000000001</v>
      </c>
    </row>
    <row r="2814" spans="1:21" x14ac:dyDescent="0.25">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s="27">
        <v>36.398699999999998</v>
      </c>
    </row>
    <row r="2815" spans="1:21" x14ac:dyDescent="0.25">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s="27">
        <v>229.99080000000001</v>
      </c>
    </row>
    <row r="2816" spans="1:21" x14ac:dyDescent="0.25">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s="27">
        <v>111.1035</v>
      </c>
    </row>
    <row r="2817" spans="1:21" x14ac:dyDescent="0.25">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s="27">
        <v>51.57</v>
      </c>
    </row>
    <row r="2818" spans="1:21" x14ac:dyDescent="0.25">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s="27">
        <v>15.185</v>
      </c>
    </row>
    <row r="2819" spans="1:21" x14ac:dyDescent="0.25">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s="27">
        <v>27.359200000000001</v>
      </c>
    </row>
    <row r="2820" spans="1:21" x14ac:dyDescent="0.25">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s="27">
        <v>315.74040000000002</v>
      </c>
    </row>
    <row r="2821" spans="1:21" x14ac:dyDescent="0.25">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s="27">
        <v>2.3519999999999999</v>
      </c>
    </row>
    <row r="2822" spans="1:21" x14ac:dyDescent="0.25">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s="27">
        <v>7.4694000000000003</v>
      </c>
    </row>
    <row r="2823" spans="1:21" x14ac:dyDescent="0.25">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s="27">
        <v>22.6782</v>
      </c>
    </row>
    <row r="2824" spans="1:21" x14ac:dyDescent="0.25">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s="27">
        <v>0.55800000000000005</v>
      </c>
    </row>
    <row r="2825" spans="1:21" x14ac:dyDescent="0.25">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s="27">
        <v>-2.9740000000000002</v>
      </c>
    </row>
    <row r="2826" spans="1:21" x14ac:dyDescent="0.25">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s="27">
        <v>10.56</v>
      </c>
    </row>
    <row r="2827" spans="1:21" x14ac:dyDescent="0.25">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s="27">
        <v>-97.231200000000001</v>
      </c>
    </row>
    <row r="2828" spans="1:21" x14ac:dyDescent="0.25">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s="27">
        <v>-4.3583999999999996</v>
      </c>
    </row>
    <row r="2829" spans="1:21" x14ac:dyDescent="0.25">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s="27">
        <v>1.1015999999999999</v>
      </c>
    </row>
    <row r="2830" spans="1:21" x14ac:dyDescent="0.25">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s="27">
        <v>37.9176</v>
      </c>
    </row>
    <row r="2831" spans="1:21" x14ac:dyDescent="0.25">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s="27">
        <v>6.2910000000000004</v>
      </c>
    </row>
    <row r="2832" spans="1:21" x14ac:dyDescent="0.25">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s="27">
        <v>29.364000000000001</v>
      </c>
    </row>
    <row r="2833" spans="1:21" x14ac:dyDescent="0.25">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s="27">
        <v>-94.332999999999998</v>
      </c>
    </row>
    <row r="2834" spans="1:21" x14ac:dyDescent="0.25">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s="27">
        <v>54.5916</v>
      </c>
    </row>
    <row r="2835" spans="1:21" x14ac:dyDescent="0.25">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s="27">
        <v>4.1768999999999998</v>
      </c>
    </row>
    <row r="2836" spans="1:21" x14ac:dyDescent="0.25">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s="27">
        <v>3.4367999999999999</v>
      </c>
    </row>
    <row r="2837" spans="1:21" x14ac:dyDescent="0.25">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s="27">
        <v>2.8313999999999999</v>
      </c>
    </row>
    <row r="2838" spans="1:21" x14ac:dyDescent="0.25">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s="27">
        <v>9.3312000000000008</v>
      </c>
    </row>
    <row r="2839" spans="1:21" x14ac:dyDescent="0.25">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s="27">
        <v>39.520000000000003</v>
      </c>
    </row>
    <row r="2840" spans="1:21" x14ac:dyDescent="0.25">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s="27">
        <v>-27.827999999999999</v>
      </c>
    </row>
    <row r="2841" spans="1:21" x14ac:dyDescent="0.25">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s="27">
        <v>31.285799999999998</v>
      </c>
    </row>
    <row r="2842" spans="1:21" x14ac:dyDescent="0.25">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s="27">
        <v>284.98</v>
      </c>
    </row>
    <row r="2843" spans="1:21" x14ac:dyDescent="0.25">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s="27">
        <v>83.209699999999998</v>
      </c>
    </row>
    <row r="2844" spans="1:21" x14ac:dyDescent="0.25">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s="27">
        <v>-32.338799999999999</v>
      </c>
    </row>
    <row r="2845" spans="1:21" x14ac:dyDescent="0.25">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s="27">
        <v>-0.9012</v>
      </c>
    </row>
    <row r="2846" spans="1:21" x14ac:dyDescent="0.25">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s="27">
        <v>-12.0784</v>
      </c>
    </row>
    <row r="2847" spans="1:21" x14ac:dyDescent="0.25">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s="27">
        <v>14.263199999999999</v>
      </c>
    </row>
    <row r="2848" spans="1:21" x14ac:dyDescent="0.25">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s="27">
        <v>-1143.8910000000001</v>
      </c>
    </row>
    <row r="2849" spans="1:21" x14ac:dyDescent="0.25">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s="27">
        <v>15.7584</v>
      </c>
    </row>
    <row r="2850" spans="1:21" x14ac:dyDescent="0.25">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s="27">
        <v>1264.7559000000001</v>
      </c>
    </row>
    <row r="2851" spans="1:21" x14ac:dyDescent="0.25">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s="27">
        <v>-5.6993999999999998</v>
      </c>
    </row>
    <row r="2852" spans="1:21" x14ac:dyDescent="0.25">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s="27">
        <v>-12.956799999999999</v>
      </c>
    </row>
    <row r="2853" spans="1:21" x14ac:dyDescent="0.25">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s="27">
        <v>13.235200000000001</v>
      </c>
    </row>
    <row r="2854" spans="1:21" x14ac:dyDescent="0.25">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s="27">
        <v>6.8907999999999996</v>
      </c>
    </row>
    <row r="2855" spans="1:21" x14ac:dyDescent="0.25">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s="27">
        <v>6.9088000000000003</v>
      </c>
    </row>
    <row r="2856" spans="1:21" x14ac:dyDescent="0.25">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s="27">
        <v>10.4754</v>
      </c>
    </row>
    <row r="2857" spans="1:21" x14ac:dyDescent="0.25">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s="27">
        <v>9.5081000000000007</v>
      </c>
    </row>
    <row r="2858" spans="1:21" x14ac:dyDescent="0.25">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s="27">
        <v>100.196</v>
      </c>
    </row>
    <row r="2859" spans="1:21" x14ac:dyDescent="0.25">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s="27">
        <v>22.529599999999999</v>
      </c>
    </row>
    <row r="2860" spans="1:21" x14ac:dyDescent="0.25">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s="27">
        <v>4.0679999999999996</v>
      </c>
    </row>
    <row r="2861" spans="1:21" x14ac:dyDescent="0.25">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s="27">
        <v>98.272199999999998</v>
      </c>
    </row>
    <row r="2862" spans="1:21" x14ac:dyDescent="0.25">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s="27">
        <v>374.62860000000001</v>
      </c>
    </row>
    <row r="2863" spans="1:21" x14ac:dyDescent="0.25">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s="27">
        <v>140.59569999999999</v>
      </c>
    </row>
    <row r="2864" spans="1:21" x14ac:dyDescent="0.25">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s="27">
        <v>7.2576000000000001</v>
      </c>
    </row>
    <row r="2865" spans="1:21" x14ac:dyDescent="0.25">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s="27">
        <v>8.4887999999999995</v>
      </c>
    </row>
    <row r="2866" spans="1:21" x14ac:dyDescent="0.25">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s="27">
        <v>22.6233</v>
      </c>
    </row>
    <row r="2867" spans="1:21" x14ac:dyDescent="0.25">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s="27">
        <v>15.475199999999999</v>
      </c>
    </row>
    <row r="2868" spans="1:21" x14ac:dyDescent="0.25">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s="27">
        <v>9.2568000000000001</v>
      </c>
    </row>
    <row r="2869" spans="1:21" x14ac:dyDescent="0.25">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s="27">
        <v>-3.3119999999999998</v>
      </c>
    </row>
    <row r="2870" spans="1:21" x14ac:dyDescent="0.25">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s="27">
        <v>-2.4359999999999999</v>
      </c>
    </row>
    <row r="2871" spans="1:21" x14ac:dyDescent="0.25">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s="27">
        <v>1.0680000000000001</v>
      </c>
    </row>
    <row r="2872" spans="1:21" x14ac:dyDescent="0.25">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s="27">
        <v>23.234999999999999</v>
      </c>
    </row>
    <row r="2873" spans="1:21" x14ac:dyDescent="0.25">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s="27">
        <v>-35.364600000000003</v>
      </c>
    </row>
    <row r="2874" spans="1:21" x14ac:dyDescent="0.25">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s="27">
        <v>1.7465999999999999</v>
      </c>
    </row>
    <row r="2875" spans="1:21" x14ac:dyDescent="0.25">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s="27">
        <v>24.3384</v>
      </c>
    </row>
    <row r="2876" spans="1:21" x14ac:dyDescent="0.25">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s="27">
        <v>2.9546999999999999</v>
      </c>
    </row>
    <row r="2877" spans="1:21" x14ac:dyDescent="0.25">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s="27">
        <v>-5.7587999999999999</v>
      </c>
    </row>
    <row r="2878" spans="1:21" x14ac:dyDescent="0.25">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s="27">
        <v>76.011600000000001</v>
      </c>
    </row>
    <row r="2879" spans="1:21" x14ac:dyDescent="0.25">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s="27">
        <v>24.599799999999998</v>
      </c>
    </row>
    <row r="2880" spans="1:21" x14ac:dyDescent="0.25">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s="27">
        <v>1.3513999999999999</v>
      </c>
    </row>
    <row r="2881" spans="1:21" x14ac:dyDescent="0.25">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s="27">
        <v>91.789199999999994</v>
      </c>
    </row>
    <row r="2882" spans="1:21" x14ac:dyDescent="0.25">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s="27">
        <v>12.72</v>
      </c>
    </row>
    <row r="2883" spans="1:21" x14ac:dyDescent="0.25">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s="27">
        <v>8.0997000000000003</v>
      </c>
    </row>
    <row r="2884" spans="1:21" x14ac:dyDescent="0.25">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s="27">
        <v>-13.717499999999999</v>
      </c>
    </row>
    <row r="2885" spans="1:21" x14ac:dyDescent="0.25">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s="27">
        <v>2.2271999999999998</v>
      </c>
    </row>
    <row r="2886" spans="1:21" x14ac:dyDescent="0.25">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s="27">
        <v>5.8914</v>
      </c>
    </row>
    <row r="2887" spans="1:21" x14ac:dyDescent="0.25">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s="27">
        <v>-34.640999999999998</v>
      </c>
    </row>
    <row r="2888" spans="1:21" x14ac:dyDescent="0.25">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s="27">
        <v>1.7901</v>
      </c>
    </row>
    <row r="2889" spans="1:21" x14ac:dyDescent="0.25">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s="27">
        <v>6.2207999999999997</v>
      </c>
    </row>
    <row r="2890" spans="1:21" x14ac:dyDescent="0.25">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s="27">
        <v>15.552</v>
      </c>
    </row>
    <row r="2891" spans="1:21" x14ac:dyDescent="0.25">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s="27">
        <v>10.7325</v>
      </c>
    </row>
    <row r="2892" spans="1:21" x14ac:dyDescent="0.25">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s="27">
        <v>12.99</v>
      </c>
    </row>
    <row r="2893" spans="1:21" x14ac:dyDescent="0.25">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s="27">
        <v>8.6112000000000002</v>
      </c>
    </row>
    <row r="2894" spans="1:21" x14ac:dyDescent="0.25">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s="27">
        <v>5.6643999999999997</v>
      </c>
    </row>
    <row r="2895" spans="1:21" x14ac:dyDescent="0.25">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s="27">
        <v>11.88</v>
      </c>
    </row>
    <row r="2896" spans="1:21" x14ac:dyDescent="0.25">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s="27">
        <v>29.0136</v>
      </c>
    </row>
    <row r="2897" spans="1:21" x14ac:dyDescent="0.25">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s="27">
        <v>10.0464</v>
      </c>
    </row>
    <row r="2898" spans="1:21" x14ac:dyDescent="0.25">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s="27">
        <v>20.853000000000002</v>
      </c>
    </row>
    <row r="2899" spans="1:21" x14ac:dyDescent="0.25">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s="27">
        <v>119.996</v>
      </c>
    </row>
    <row r="2900" spans="1:21" x14ac:dyDescent="0.25">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s="27">
        <v>-5.8346</v>
      </c>
    </row>
    <row r="2901" spans="1:21" x14ac:dyDescent="0.25">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s="27">
        <v>59.997999999999998</v>
      </c>
    </row>
    <row r="2902" spans="1:21" x14ac:dyDescent="0.25">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s="27">
        <v>6.048</v>
      </c>
    </row>
    <row r="2903" spans="1:21" x14ac:dyDescent="0.25">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s="27">
        <v>84.943600000000004</v>
      </c>
    </row>
    <row r="2904" spans="1:21" x14ac:dyDescent="0.25">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s="27">
        <v>8.3810000000000002</v>
      </c>
    </row>
    <row r="2905" spans="1:21" x14ac:dyDescent="0.25">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s="27">
        <v>12.175800000000001</v>
      </c>
    </row>
    <row r="2906" spans="1:21" x14ac:dyDescent="0.25">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s="27">
        <v>-7.7093999999999996</v>
      </c>
    </row>
    <row r="2907" spans="1:21" x14ac:dyDescent="0.25">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s="27">
        <v>80.631200000000007</v>
      </c>
    </row>
    <row r="2908" spans="1:21" x14ac:dyDescent="0.25">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s="27">
        <v>3.8519999999999999</v>
      </c>
    </row>
    <row r="2909" spans="1:21" x14ac:dyDescent="0.25">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s="27">
        <v>14.148</v>
      </c>
    </row>
    <row r="2910" spans="1:21" x14ac:dyDescent="0.25">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s="27">
        <v>6.8723999999999998</v>
      </c>
    </row>
    <row r="2911" spans="1:21" x14ac:dyDescent="0.25">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s="27">
        <v>0.22439999999999999</v>
      </c>
    </row>
    <row r="2912" spans="1:21" x14ac:dyDescent="0.25">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s="27">
        <v>24.196000000000002</v>
      </c>
    </row>
    <row r="2913" spans="1:21" x14ac:dyDescent="0.25">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s="27">
        <v>19.457999999999998</v>
      </c>
    </row>
    <row r="2914" spans="1:21" x14ac:dyDescent="0.25">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s="27">
        <v>10.5</v>
      </c>
    </row>
    <row r="2915" spans="1:21" x14ac:dyDescent="0.25">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s="27">
        <v>14.3376</v>
      </c>
    </row>
    <row r="2916" spans="1:21" x14ac:dyDescent="0.25">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s="27">
        <v>35.287199999999999</v>
      </c>
    </row>
    <row r="2917" spans="1:21" x14ac:dyDescent="0.25">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s="27">
        <v>5.6520000000000001</v>
      </c>
    </row>
    <row r="2918" spans="1:21" x14ac:dyDescent="0.25">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s="27">
        <v>71.269199999999998</v>
      </c>
    </row>
    <row r="2919" spans="1:21" x14ac:dyDescent="0.25">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s="27">
        <v>0.372</v>
      </c>
    </row>
    <row r="2920" spans="1:21" x14ac:dyDescent="0.25">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s="27">
        <v>2.37</v>
      </c>
    </row>
    <row r="2921" spans="1:21" x14ac:dyDescent="0.25">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s="27">
        <v>3.9512</v>
      </c>
    </row>
    <row r="2922" spans="1:21" x14ac:dyDescent="0.25">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s="27">
        <v>12.3284</v>
      </c>
    </row>
    <row r="2923" spans="1:21" x14ac:dyDescent="0.25">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s="27">
        <v>6.4649999999999999</v>
      </c>
    </row>
    <row r="2924" spans="1:21" x14ac:dyDescent="0.25">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s="27">
        <v>-5.8230000000000004</v>
      </c>
    </row>
    <row r="2925" spans="1:21" x14ac:dyDescent="0.25">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s="27">
        <v>3.04</v>
      </c>
    </row>
    <row r="2926" spans="1:21" x14ac:dyDescent="0.25">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s="27">
        <v>8.9550000000000001</v>
      </c>
    </row>
    <row r="2927" spans="1:21" x14ac:dyDescent="0.25">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s="27">
        <v>4.9497</v>
      </c>
    </row>
    <row r="2928" spans="1:21" x14ac:dyDescent="0.25">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s="27">
        <v>7.9127999999999998</v>
      </c>
    </row>
    <row r="2929" spans="1:21" x14ac:dyDescent="0.25">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s="27">
        <v>2.5055999999999998</v>
      </c>
    </row>
    <row r="2930" spans="1:21" x14ac:dyDescent="0.25">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s="27">
        <v>-1306.5504000000001</v>
      </c>
    </row>
    <row r="2931" spans="1:21" x14ac:dyDescent="0.25">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s="27">
        <v>8.2992000000000008</v>
      </c>
    </row>
    <row r="2932" spans="1:21" x14ac:dyDescent="0.25">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s="27">
        <v>2.2302</v>
      </c>
    </row>
    <row r="2933" spans="1:21" x14ac:dyDescent="0.25">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s="27">
        <v>2.73</v>
      </c>
    </row>
    <row r="2934" spans="1:21" x14ac:dyDescent="0.25">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s="27">
        <v>10.8588</v>
      </c>
    </row>
    <row r="2935" spans="1:21" x14ac:dyDescent="0.25">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s="27">
        <v>13.7193</v>
      </c>
    </row>
    <row r="2936" spans="1:21" x14ac:dyDescent="0.25">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s="27">
        <v>26.9985</v>
      </c>
    </row>
    <row r="2937" spans="1:21" x14ac:dyDescent="0.25">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s="27">
        <v>16.150500000000001</v>
      </c>
    </row>
    <row r="2938" spans="1:21" x14ac:dyDescent="0.25">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s="27">
        <v>15.342599999999999</v>
      </c>
    </row>
    <row r="2939" spans="1:21" x14ac:dyDescent="0.25">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s="27">
        <v>116.5976</v>
      </c>
    </row>
    <row r="2940" spans="1:21" x14ac:dyDescent="0.25">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s="27">
        <v>89.159000000000006</v>
      </c>
    </row>
    <row r="2941" spans="1:21" x14ac:dyDescent="0.25">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s="27">
        <v>19.4376</v>
      </c>
    </row>
    <row r="2942" spans="1:21" x14ac:dyDescent="0.25">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s="27">
        <v>14.558400000000001</v>
      </c>
    </row>
    <row r="2943" spans="1:21" x14ac:dyDescent="0.25">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s="27">
        <v>427.43680000000001</v>
      </c>
    </row>
    <row r="2944" spans="1:21" x14ac:dyDescent="0.25">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s="27">
        <v>40.5867</v>
      </c>
    </row>
    <row r="2945" spans="1:21" x14ac:dyDescent="0.25">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s="27">
        <v>76.252499999999998</v>
      </c>
    </row>
    <row r="2946" spans="1:21" x14ac:dyDescent="0.25">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s="27">
        <v>7.1059999999999999</v>
      </c>
    </row>
    <row r="2947" spans="1:21" x14ac:dyDescent="0.25">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s="27">
        <v>16.464700000000001</v>
      </c>
    </row>
    <row r="2948" spans="1:21" x14ac:dyDescent="0.25">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s="27">
        <v>11.025</v>
      </c>
    </row>
    <row r="2949" spans="1:21" x14ac:dyDescent="0.25">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s="27">
        <v>22.736000000000001</v>
      </c>
    </row>
    <row r="2950" spans="1:21" x14ac:dyDescent="0.25">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s="27">
        <v>20.539000000000001</v>
      </c>
    </row>
    <row r="2951" spans="1:21" x14ac:dyDescent="0.25">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s="27">
        <v>13</v>
      </c>
    </row>
    <row r="2952" spans="1:21" x14ac:dyDescent="0.25">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s="27">
        <v>8.3810000000000002</v>
      </c>
    </row>
    <row r="2953" spans="1:21" x14ac:dyDescent="0.25">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s="27">
        <v>9.9651999999999994</v>
      </c>
    </row>
    <row r="2954" spans="1:21" x14ac:dyDescent="0.25">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s="27">
        <v>-5.6783999999999999</v>
      </c>
    </row>
    <row r="2955" spans="1:21" x14ac:dyDescent="0.25">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s="27">
        <v>0.69299999999999995</v>
      </c>
    </row>
    <row r="2956" spans="1:21" x14ac:dyDescent="0.25">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s="27">
        <v>50.398800000000001</v>
      </c>
    </row>
    <row r="2957" spans="1:21" x14ac:dyDescent="0.25">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s="27">
        <v>11.597099999999999</v>
      </c>
    </row>
    <row r="2958" spans="1:21" x14ac:dyDescent="0.25">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s="27">
        <v>31.940999999999999</v>
      </c>
    </row>
    <row r="2959" spans="1:21" x14ac:dyDescent="0.25">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s="27">
        <v>-1.9275</v>
      </c>
    </row>
    <row r="2960" spans="1:21" x14ac:dyDescent="0.25">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s="27">
        <v>7.2267999999999999</v>
      </c>
    </row>
    <row r="2961" spans="1:21" x14ac:dyDescent="0.25">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s="27">
        <v>21.5824</v>
      </c>
    </row>
    <row r="2962" spans="1:21" x14ac:dyDescent="0.25">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s="27">
        <v>9.3564000000000007</v>
      </c>
    </row>
    <row r="2963" spans="1:21" x14ac:dyDescent="0.25">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s="27">
        <v>19.247199999999999</v>
      </c>
    </row>
    <row r="2964" spans="1:21" x14ac:dyDescent="0.25">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s="27">
        <v>9.1763999999999992</v>
      </c>
    </row>
    <row r="2965" spans="1:21" x14ac:dyDescent="0.25">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s="27">
        <v>6.0739999999999998</v>
      </c>
    </row>
    <row r="2966" spans="1:21" x14ac:dyDescent="0.25">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s="27">
        <v>8.2080000000000002</v>
      </c>
    </row>
    <row r="2967" spans="1:21" x14ac:dyDescent="0.25">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s="27">
        <v>7.5839999999999996</v>
      </c>
    </row>
    <row r="2968" spans="1:21" x14ac:dyDescent="0.25">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s="27">
        <v>-19.7712</v>
      </c>
    </row>
    <row r="2969" spans="1:21" x14ac:dyDescent="0.25">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s="27">
        <v>3.0015999999999998</v>
      </c>
    </row>
    <row r="2970" spans="1:21" x14ac:dyDescent="0.25">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s="27">
        <v>43.7136</v>
      </c>
    </row>
    <row r="2971" spans="1:21" x14ac:dyDescent="0.25">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s="27">
        <v>10.8864</v>
      </c>
    </row>
    <row r="2972" spans="1:21" x14ac:dyDescent="0.25">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s="27">
        <v>-10.617599999999999</v>
      </c>
    </row>
    <row r="2973" spans="1:21" x14ac:dyDescent="0.25">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s="27">
        <v>6.3612000000000002</v>
      </c>
    </row>
    <row r="2974" spans="1:21" x14ac:dyDescent="0.25">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s="27">
        <v>-51.827199999999998</v>
      </c>
    </row>
    <row r="2975" spans="1:21" x14ac:dyDescent="0.25">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s="27">
        <v>5.1840000000000002</v>
      </c>
    </row>
    <row r="2976" spans="1:21" x14ac:dyDescent="0.25">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s="27">
        <v>-31.372199999999999</v>
      </c>
    </row>
    <row r="2977" spans="1:21" x14ac:dyDescent="0.25">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s="27">
        <v>5.3784000000000001</v>
      </c>
    </row>
    <row r="2978" spans="1:21" x14ac:dyDescent="0.25">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s="27">
        <v>-2.6936</v>
      </c>
    </row>
    <row r="2979" spans="1:21" x14ac:dyDescent="0.25">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s="27">
        <v>5.8708</v>
      </c>
    </row>
    <row r="2980" spans="1:21" x14ac:dyDescent="0.25">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s="27">
        <v>87.350399999999993</v>
      </c>
    </row>
    <row r="2981" spans="1:21" x14ac:dyDescent="0.25">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s="27">
        <v>7.2576000000000001</v>
      </c>
    </row>
    <row r="2982" spans="1:21" x14ac:dyDescent="0.25">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s="27">
        <v>4.3296000000000001</v>
      </c>
    </row>
    <row r="2983" spans="1:21" x14ac:dyDescent="0.25">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s="27">
        <v>13.8528</v>
      </c>
    </row>
    <row r="2984" spans="1:21" x14ac:dyDescent="0.25">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s="27">
        <v>3.8016000000000001</v>
      </c>
    </row>
    <row r="2985" spans="1:21" x14ac:dyDescent="0.25">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s="27">
        <v>4.6745999999999999</v>
      </c>
    </row>
    <row r="2986" spans="1:21" x14ac:dyDescent="0.25">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s="27">
        <v>-170.8038</v>
      </c>
    </row>
    <row r="2987" spans="1:21" x14ac:dyDescent="0.25">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s="27">
        <v>6.24</v>
      </c>
    </row>
    <row r="2988" spans="1:21" x14ac:dyDescent="0.25">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s="27">
        <v>9.2927999999999997</v>
      </c>
    </row>
    <row r="2989" spans="1:21" x14ac:dyDescent="0.25">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s="27">
        <v>152.11799999999999</v>
      </c>
    </row>
    <row r="2990" spans="1:21" x14ac:dyDescent="0.25">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s="27">
        <v>0.77939999999999998</v>
      </c>
    </row>
    <row r="2991" spans="1:21" x14ac:dyDescent="0.25">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s="27">
        <v>6.4960000000000004</v>
      </c>
    </row>
    <row r="2992" spans="1:21" x14ac:dyDescent="0.25">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s="27">
        <v>8.9830000000000005</v>
      </c>
    </row>
    <row r="2993" spans="1:21" x14ac:dyDescent="0.25">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s="27">
        <v>10.9368</v>
      </c>
    </row>
    <row r="2994" spans="1:21" x14ac:dyDescent="0.25">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s="27">
        <v>16.588799999999999</v>
      </c>
    </row>
    <row r="2995" spans="1:21" x14ac:dyDescent="0.25">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s="27">
        <v>421.08240000000001</v>
      </c>
    </row>
    <row r="2996" spans="1:21" x14ac:dyDescent="0.25">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s="27">
        <v>18.684000000000001</v>
      </c>
    </row>
    <row r="2997" spans="1:21" x14ac:dyDescent="0.25">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s="27">
        <v>6.2910000000000004</v>
      </c>
    </row>
    <row r="2998" spans="1:21" x14ac:dyDescent="0.25">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s="27">
        <v>8.4024000000000001</v>
      </c>
    </row>
    <row r="2999" spans="1:21" x14ac:dyDescent="0.25">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s="27">
        <v>0.64739999999999998</v>
      </c>
    </row>
    <row r="3000" spans="1:21" x14ac:dyDescent="0.25">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s="27">
        <v>28.790400000000002</v>
      </c>
    </row>
    <row r="3001" spans="1:21" x14ac:dyDescent="0.25">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s="27">
        <v>-172.49250000000001</v>
      </c>
    </row>
    <row r="3002" spans="1:21" x14ac:dyDescent="0.25">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s="27">
        <v>3.8864000000000001</v>
      </c>
    </row>
    <row r="3003" spans="1:21" x14ac:dyDescent="0.25">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s="27">
        <v>-7.2047999999999996</v>
      </c>
    </row>
    <row r="3004" spans="1:21" x14ac:dyDescent="0.25">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s="27">
        <v>8.93</v>
      </c>
    </row>
    <row r="3005" spans="1:21" x14ac:dyDescent="0.25">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s="27">
        <v>10.43</v>
      </c>
    </row>
    <row r="3006" spans="1:21" x14ac:dyDescent="0.25">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s="27">
        <v>62.244</v>
      </c>
    </row>
    <row r="3007" spans="1:21" x14ac:dyDescent="0.25">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s="27">
        <v>45.84</v>
      </c>
    </row>
    <row r="3008" spans="1:21" x14ac:dyDescent="0.25">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s="27">
        <v>253.37200000000001</v>
      </c>
    </row>
    <row r="3009" spans="1:21" x14ac:dyDescent="0.25">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s="27">
        <v>11.138400000000001</v>
      </c>
    </row>
    <row r="3010" spans="1:21" x14ac:dyDescent="0.25">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s="27">
        <v>74.809799999999996</v>
      </c>
    </row>
    <row r="3011" spans="1:21" x14ac:dyDescent="0.25">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s="27">
        <v>27.436499999999999</v>
      </c>
    </row>
    <row r="3012" spans="1:21" x14ac:dyDescent="0.25">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s="27">
        <v>-9.2230000000000008</v>
      </c>
    </row>
    <row r="3013" spans="1:21" x14ac:dyDescent="0.25">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s="27">
        <v>-3399.98</v>
      </c>
    </row>
    <row r="3014" spans="1:21" x14ac:dyDescent="0.25">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s="27">
        <v>-15.835599999999999</v>
      </c>
    </row>
    <row r="3015" spans="1:21" x14ac:dyDescent="0.25">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s="27">
        <v>-6.5735999999999999</v>
      </c>
    </row>
    <row r="3016" spans="1:21" x14ac:dyDescent="0.25">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s="27">
        <v>7.2576000000000001</v>
      </c>
    </row>
    <row r="3017" spans="1:21" x14ac:dyDescent="0.25">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s="27">
        <v>-103.26600000000001</v>
      </c>
    </row>
    <row r="3018" spans="1:21" x14ac:dyDescent="0.25">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s="27">
        <v>-172.7328</v>
      </c>
    </row>
    <row r="3019" spans="1:21" x14ac:dyDescent="0.25">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s="27">
        <v>-10.1736</v>
      </c>
    </row>
    <row r="3020" spans="1:21" x14ac:dyDescent="0.25">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s="27">
        <v>-33.32</v>
      </c>
    </row>
    <row r="3021" spans="1:21" x14ac:dyDescent="0.25">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s="27">
        <v>0.2016</v>
      </c>
    </row>
    <row r="3022" spans="1:21" x14ac:dyDescent="0.25">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s="27">
        <v>41.823</v>
      </c>
    </row>
    <row r="3023" spans="1:21" x14ac:dyDescent="0.25">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s="27">
        <v>22.0077</v>
      </c>
    </row>
    <row r="3024" spans="1:21" x14ac:dyDescent="0.25">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s="27">
        <v>28.65</v>
      </c>
    </row>
    <row r="3025" spans="1:21" x14ac:dyDescent="0.25">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s="27">
        <v>-14.4588</v>
      </c>
    </row>
    <row r="3026" spans="1:21" x14ac:dyDescent="0.25">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s="27">
        <v>17.6418</v>
      </c>
    </row>
    <row r="3027" spans="1:21" x14ac:dyDescent="0.25">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s="27">
        <v>8.0730000000000004</v>
      </c>
    </row>
    <row r="3028" spans="1:21" x14ac:dyDescent="0.25">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s="27">
        <v>0</v>
      </c>
    </row>
    <row r="3029" spans="1:21" x14ac:dyDescent="0.25">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s="27">
        <v>2.6936</v>
      </c>
    </row>
    <row r="3030" spans="1:21" x14ac:dyDescent="0.25">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s="27">
        <v>80.784000000000006</v>
      </c>
    </row>
    <row r="3031" spans="1:21" x14ac:dyDescent="0.25">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s="27">
        <v>25.198</v>
      </c>
    </row>
    <row r="3032" spans="1:21" x14ac:dyDescent="0.25">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s="27">
        <v>31.091200000000001</v>
      </c>
    </row>
    <row r="3033" spans="1:21" x14ac:dyDescent="0.25">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s="27">
        <v>7.5370999999999997</v>
      </c>
    </row>
    <row r="3034" spans="1:21" x14ac:dyDescent="0.25">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s="27">
        <v>-12.196</v>
      </c>
    </row>
    <row r="3035" spans="1:21" x14ac:dyDescent="0.25">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s="27">
        <v>7.2576000000000001</v>
      </c>
    </row>
    <row r="3036" spans="1:21" x14ac:dyDescent="0.25">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s="27">
        <v>10.202999999999999</v>
      </c>
    </row>
    <row r="3037" spans="1:21" x14ac:dyDescent="0.25">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s="27">
        <v>16.679600000000001</v>
      </c>
    </row>
    <row r="3038" spans="1:21" x14ac:dyDescent="0.25">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s="27">
        <v>15.763999999999999</v>
      </c>
    </row>
    <row r="3039" spans="1:21" x14ac:dyDescent="0.25">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s="27">
        <v>15.552</v>
      </c>
    </row>
    <row r="3040" spans="1:21" x14ac:dyDescent="0.25">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s="27">
        <v>10.789199999999999</v>
      </c>
    </row>
    <row r="3041" spans="1:21" x14ac:dyDescent="0.25">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s="27">
        <v>-6.4233000000000002</v>
      </c>
    </row>
    <row r="3042" spans="1:21" x14ac:dyDescent="0.25">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s="27">
        <v>3.3439999999999999</v>
      </c>
    </row>
    <row r="3043" spans="1:21" x14ac:dyDescent="0.25">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s="27">
        <v>6.2207999999999997</v>
      </c>
    </row>
    <row r="3044" spans="1:21" x14ac:dyDescent="0.25">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s="27">
        <v>10.8682</v>
      </c>
    </row>
    <row r="3045" spans="1:21" x14ac:dyDescent="0.25">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s="27">
        <v>256.78399999999999</v>
      </c>
    </row>
    <row r="3046" spans="1:21" x14ac:dyDescent="0.25">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s="27">
        <v>-255.74250000000001</v>
      </c>
    </row>
    <row r="3047" spans="1:21" x14ac:dyDescent="0.25">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s="27">
        <v>3.6139999999999999</v>
      </c>
    </row>
    <row r="3048" spans="1:21" x14ac:dyDescent="0.25">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s="27">
        <v>12.1348</v>
      </c>
    </row>
    <row r="3049" spans="1:21" x14ac:dyDescent="0.25">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s="27">
        <v>13.4925</v>
      </c>
    </row>
    <row r="3050" spans="1:21" x14ac:dyDescent="0.25">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s="27">
        <v>70.006</v>
      </c>
    </row>
    <row r="3051" spans="1:21" x14ac:dyDescent="0.25">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s="27">
        <v>129.6</v>
      </c>
    </row>
    <row r="3052" spans="1:21" x14ac:dyDescent="0.25">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s="27">
        <v>2.9371999999999998</v>
      </c>
    </row>
    <row r="3053" spans="1:21" x14ac:dyDescent="0.25">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s="27">
        <v>66.073599999999999</v>
      </c>
    </row>
    <row r="3054" spans="1:21" x14ac:dyDescent="0.25">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s="27">
        <v>18.211200000000002</v>
      </c>
    </row>
    <row r="3055" spans="1:21" x14ac:dyDescent="0.25">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s="27">
        <v>134.654</v>
      </c>
    </row>
    <row r="3056" spans="1:21" x14ac:dyDescent="0.25">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s="27">
        <v>2.4287999999999998</v>
      </c>
    </row>
    <row r="3057" spans="1:21" x14ac:dyDescent="0.25">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s="27">
        <v>874.98749999999995</v>
      </c>
    </row>
    <row r="3058" spans="1:21" x14ac:dyDescent="0.25">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s="27">
        <v>4.3007999999999997</v>
      </c>
    </row>
    <row r="3059" spans="1:21" x14ac:dyDescent="0.25">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s="27">
        <v>15.12</v>
      </c>
    </row>
    <row r="3060" spans="1:21" x14ac:dyDescent="0.25">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s="27">
        <v>10.3904</v>
      </c>
    </row>
    <row r="3061" spans="1:21" x14ac:dyDescent="0.25">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s="27">
        <v>-3.3506</v>
      </c>
    </row>
    <row r="3062" spans="1:21" x14ac:dyDescent="0.25">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s="27">
        <v>22.4955</v>
      </c>
    </row>
    <row r="3063" spans="1:21" x14ac:dyDescent="0.25">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s="27">
        <v>9.7439999999999998</v>
      </c>
    </row>
    <row r="3064" spans="1:21" x14ac:dyDescent="0.25">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s="27">
        <v>23.511600000000001</v>
      </c>
    </row>
    <row r="3065" spans="1:21" x14ac:dyDescent="0.25">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s="27">
        <v>7.3479000000000001</v>
      </c>
    </row>
    <row r="3066" spans="1:21" x14ac:dyDescent="0.25">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s="27">
        <v>25.423999999999999</v>
      </c>
    </row>
    <row r="3067" spans="1:21" x14ac:dyDescent="0.25">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s="27">
        <v>49.257599999999996</v>
      </c>
    </row>
    <row r="3068" spans="1:21" x14ac:dyDescent="0.25">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s="27">
        <v>88.129499999999993</v>
      </c>
    </row>
    <row r="3069" spans="1:21" x14ac:dyDescent="0.25">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s="27">
        <v>21.7728</v>
      </c>
    </row>
    <row r="3070" spans="1:21" x14ac:dyDescent="0.25">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s="27">
        <v>138.3552</v>
      </c>
    </row>
    <row r="3071" spans="1:21" x14ac:dyDescent="0.25">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s="27">
        <v>82.992000000000004</v>
      </c>
    </row>
    <row r="3072" spans="1:21" x14ac:dyDescent="0.25">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s="27">
        <v>792.26909999999998</v>
      </c>
    </row>
    <row r="3073" spans="1:21" x14ac:dyDescent="0.25">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s="27">
        <v>14.9292</v>
      </c>
    </row>
    <row r="3074" spans="1:21" x14ac:dyDescent="0.25">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s="27">
        <v>26.565000000000001</v>
      </c>
    </row>
    <row r="3075" spans="1:21" x14ac:dyDescent="0.25">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s="27">
        <v>28.614999999999998</v>
      </c>
    </row>
    <row r="3076" spans="1:21" x14ac:dyDescent="0.25">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s="27">
        <v>18.454799999999999</v>
      </c>
    </row>
    <row r="3077" spans="1:21" x14ac:dyDescent="0.25">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s="27">
        <v>38.572200000000002</v>
      </c>
    </row>
    <row r="3078" spans="1:21" x14ac:dyDescent="0.25">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s="27">
        <v>-14.228999999999999</v>
      </c>
    </row>
    <row r="3079" spans="1:21" x14ac:dyDescent="0.25">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s="27">
        <v>-140.196</v>
      </c>
    </row>
    <row r="3080" spans="1:21" x14ac:dyDescent="0.25">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s="27">
        <v>10.507199999999999</v>
      </c>
    </row>
    <row r="3081" spans="1:21" x14ac:dyDescent="0.25">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s="27">
        <v>6.2207999999999997</v>
      </c>
    </row>
    <row r="3082" spans="1:21" x14ac:dyDescent="0.25">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s="27">
        <v>15.111599999999999</v>
      </c>
    </row>
    <row r="3083" spans="1:21" x14ac:dyDescent="0.25">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s="27">
        <v>28.0032</v>
      </c>
    </row>
    <row r="3084" spans="1:21" x14ac:dyDescent="0.25">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s="27">
        <v>134.99250000000001</v>
      </c>
    </row>
    <row r="3085" spans="1:21" x14ac:dyDescent="0.25">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s="27">
        <v>1.3257000000000001</v>
      </c>
    </row>
    <row r="3086" spans="1:21" x14ac:dyDescent="0.25">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s="27">
        <v>-417.09359999999998</v>
      </c>
    </row>
    <row r="3087" spans="1:21" x14ac:dyDescent="0.25">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s="27">
        <v>15.997999999999999</v>
      </c>
    </row>
    <row r="3088" spans="1:21" x14ac:dyDescent="0.25">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s="27">
        <v>-2.6892</v>
      </c>
    </row>
    <row r="3089" spans="1:21" x14ac:dyDescent="0.25">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s="27">
        <v>-32.479999999999997</v>
      </c>
    </row>
    <row r="3090" spans="1:21" x14ac:dyDescent="0.25">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s="27">
        <v>25.62</v>
      </c>
    </row>
    <row r="3091" spans="1:21" x14ac:dyDescent="0.25">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s="27">
        <v>188.1404</v>
      </c>
    </row>
    <row r="3092" spans="1:21" x14ac:dyDescent="0.25">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s="27">
        <v>219.45140000000001</v>
      </c>
    </row>
    <row r="3093" spans="1:21" x14ac:dyDescent="0.25">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s="27">
        <v>129.5865</v>
      </c>
    </row>
    <row r="3094" spans="1:21" x14ac:dyDescent="0.25">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s="27">
        <v>79.891199999999998</v>
      </c>
    </row>
    <row r="3095" spans="1:21" x14ac:dyDescent="0.25">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s="27">
        <v>2.7719999999999998</v>
      </c>
    </row>
    <row r="3096" spans="1:21" x14ac:dyDescent="0.25">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s="27">
        <v>3.6288</v>
      </c>
    </row>
    <row r="3097" spans="1:21" x14ac:dyDescent="0.25">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s="27">
        <v>2.2559999999999998</v>
      </c>
    </row>
    <row r="3098" spans="1:21" x14ac:dyDescent="0.25">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s="27">
        <v>-13.5548</v>
      </c>
    </row>
    <row r="3099" spans="1:21" x14ac:dyDescent="0.25">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s="27">
        <v>11.592000000000001</v>
      </c>
    </row>
    <row r="3100" spans="1:21" x14ac:dyDescent="0.25">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s="27">
        <v>-42.1096</v>
      </c>
    </row>
    <row r="3101" spans="1:21" x14ac:dyDescent="0.25">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s="27">
        <v>3.5022000000000002</v>
      </c>
    </row>
    <row r="3102" spans="1:21" x14ac:dyDescent="0.25">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s="27">
        <v>9.0882000000000005</v>
      </c>
    </row>
    <row r="3103" spans="1:21" x14ac:dyDescent="0.25">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s="27">
        <v>34.758000000000003</v>
      </c>
    </row>
    <row r="3104" spans="1:21" x14ac:dyDescent="0.25">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s="27">
        <v>50.825400000000002</v>
      </c>
    </row>
    <row r="3105" spans="1:21" x14ac:dyDescent="0.25">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s="27">
        <v>-9.5017999999999994</v>
      </c>
    </row>
    <row r="3106" spans="1:21" x14ac:dyDescent="0.25">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s="27">
        <v>11.555999999999999</v>
      </c>
    </row>
    <row r="3107" spans="1:21" x14ac:dyDescent="0.25">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s="27">
        <v>5.6955999999999998</v>
      </c>
    </row>
    <row r="3108" spans="1:21" x14ac:dyDescent="0.25">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s="27">
        <v>26.115600000000001</v>
      </c>
    </row>
    <row r="3109" spans="1:21" x14ac:dyDescent="0.25">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s="27">
        <v>10.0878</v>
      </c>
    </row>
    <row r="3110" spans="1:21" x14ac:dyDescent="0.25">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s="27">
        <v>4.8587999999999996</v>
      </c>
    </row>
    <row r="3111" spans="1:21" x14ac:dyDescent="0.25">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s="27">
        <v>3.7435999999999998</v>
      </c>
    </row>
    <row r="3112" spans="1:21" x14ac:dyDescent="0.25">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s="27">
        <v>25.401599999999998</v>
      </c>
    </row>
    <row r="3113" spans="1:21" x14ac:dyDescent="0.25">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s="27">
        <v>47.730600000000003</v>
      </c>
    </row>
    <row r="3114" spans="1:21" x14ac:dyDescent="0.25">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s="27">
        <v>62.82</v>
      </c>
    </row>
    <row r="3115" spans="1:21" x14ac:dyDescent="0.25">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s="27">
        <v>63.872999999999998</v>
      </c>
    </row>
    <row r="3116" spans="1:21" x14ac:dyDescent="0.25">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s="27">
        <v>16.993200000000002</v>
      </c>
    </row>
    <row r="3117" spans="1:21" x14ac:dyDescent="0.25">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s="27">
        <v>-39.952800000000003</v>
      </c>
    </row>
    <row r="3118" spans="1:21" x14ac:dyDescent="0.25">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s="27">
        <v>11.206</v>
      </c>
    </row>
    <row r="3119" spans="1:21" x14ac:dyDescent="0.25">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s="27">
        <v>0.1588</v>
      </c>
    </row>
    <row r="3120" spans="1:21" x14ac:dyDescent="0.25">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s="27">
        <v>-182.637</v>
      </c>
    </row>
    <row r="3121" spans="1:21" x14ac:dyDescent="0.25">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s="27">
        <v>31.198</v>
      </c>
    </row>
    <row r="3122" spans="1:21" x14ac:dyDescent="0.25">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s="27">
        <v>7.3007999999999997</v>
      </c>
    </row>
    <row r="3123" spans="1:21" x14ac:dyDescent="0.25">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s="27">
        <v>7.5960000000000001</v>
      </c>
    </row>
    <row r="3124" spans="1:21" x14ac:dyDescent="0.25">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s="27">
        <v>-62.88</v>
      </c>
    </row>
    <row r="3125" spans="1:21" x14ac:dyDescent="0.25">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s="27">
        <v>-3.14</v>
      </c>
    </row>
    <row r="3126" spans="1:21" x14ac:dyDescent="0.25">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s="27">
        <v>51.831200000000003</v>
      </c>
    </row>
    <row r="3127" spans="1:21" x14ac:dyDescent="0.25">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s="27">
        <v>21.142800000000001</v>
      </c>
    </row>
    <row r="3128" spans="1:21" x14ac:dyDescent="0.25">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s="27">
        <v>-47.396799999999999</v>
      </c>
    </row>
    <row r="3129" spans="1:21" x14ac:dyDescent="0.25">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s="27">
        <v>23.086400000000001</v>
      </c>
    </row>
    <row r="3130" spans="1:21" x14ac:dyDescent="0.25">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s="27">
        <v>14.671799999999999</v>
      </c>
    </row>
    <row r="3131" spans="1:21" x14ac:dyDescent="0.25">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s="27">
        <v>18.117599999999999</v>
      </c>
    </row>
    <row r="3132" spans="1:21" x14ac:dyDescent="0.25">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s="27">
        <v>39.5</v>
      </c>
    </row>
    <row r="3133" spans="1:21" x14ac:dyDescent="0.25">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s="27">
        <v>70.556399999999996</v>
      </c>
    </row>
    <row r="3134" spans="1:21" x14ac:dyDescent="0.25">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s="27">
        <v>6.3743999999999996</v>
      </c>
    </row>
    <row r="3135" spans="1:21" x14ac:dyDescent="0.25">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s="27">
        <v>4.4352</v>
      </c>
    </row>
    <row r="3136" spans="1:21" x14ac:dyDescent="0.25">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s="27">
        <v>-45.84</v>
      </c>
    </row>
    <row r="3137" spans="1:21" x14ac:dyDescent="0.25">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s="27">
        <v>-15.590400000000001</v>
      </c>
    </row>
    <row r="3138" spans="1:21" x14ac:dyDescent="0.25">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s="27">
        <v>8.4990000000000006</v>
      </c>
    </row>
    <row r="3139" spans="1:21" x14ac:dyDescent="0.25">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s="27">
        <v>4.4311999999999996</v>
      </c>
    </row>
    <row r="3140" spans="1:21" x14ac:dyDescent="0.25">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s="27">
        <v>-0.55979999999999996</v>
      </c>
    </row>
    <row r="3141" spans="1:21" x14ac:dyDescent="0.25">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s="27">
        <v>-17.7072</v>
      </c>
    </row>
    <row r="3142" spans="1:21" x14ac:dyDescent="0.25">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s="27">
        <v>90.8292</v>
      </c>
    </row>
    <row r="3143" spans="1:21" x14ac:dyDescent="0.25">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s="27">
        <v>-336.62720000000002</v>
      </c>
    </row>
    <row r="3144" spans="1:21" x14ac:dyDescent="0.25">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s="27">
        <v>35.988</v>
      </c>
    </row>
    <row r="3145" spans="1:21" x14ac:dyDescent="0.25">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s="27">
        <v>0.92820000000000003</v>
      </c>
    </row>
    <row r="3146" spans="1:21" x14ac:dyDescent="0.25">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s="27">
        <v>-24.843</v>
      </c>
    </row>
    <row r="3147" spans="1:21" x14ac:dyDescent="0.25">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s="27">
        <v>108.3528</v>
      </c>
    </row>
    <row r="3148" spans="1:21" x14ac:dyDescent="0.25">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s="27">
        <v>7.7679</v>
      </c>
    </row>
    <row r="3149" spans="1:21" x14ac:dyDescent="0.25">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s="27">
        <v>10.368</v>
      </c>
    </row>
    <row r="3150" spans="1:21" x14ac:dyDescent="0.25">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s="27">
        <v>15.552</v>
      </c>
    </row>
    <row r="3151" spans="1:21" x14ac:dyDescent="0.25">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s="27">
        <v>14.904</v>
      </c>
    </row>
    <row r="3152" spans="1:21" x14ac:dyDescent="0.25">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s="27">
        <v>607.60799999999995</v>
      </c>
    </row>
    <row r="3153" spans="1:21" x14ac:dyDescent="0.25">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s="27">
        <v>-2639.9911999999999</v>
      </c>
    </row>
    <row r="3154" spans="1:21" x14ac:dyDescent="0.25">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s="27">
        <v>-16.998000000000001</v>
      </c>
    </row>
    <row r="3155" spans="1:21" x14ac:dyDescent="0.25">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s="27">
        <v>69.001800000000003</v>
      </c>
    </row>
    <row r="3156" spans="1:21" x14ac:dyDescent="0.25">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s="27">
        <v>331.19099999999997</v>
      </c>
    </row>
    <row r="3157" spans="1:21" x14ac:dyDescent="0.25">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s="27">
        <v>33.721200000000003</v>
      </c>
    </row>
    <row r="3158" spans="1:21" x14ac:dyDescent="0.25">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s="27">
        <v>-75.830399999999997</v>
      </c>
    </row>
    <row r="3159" spans="1:21" x14ac:dyDescent="0.25">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s="27">
        <v>11.7</v>
      </c>
    </row>
    <row r="3160" spans="1:21" x14ac:dyDescent="0.25">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s="27">
        <v>5.9184999999999999</v>
      </c>
    </row>
    <row r="3161" spans="1:21" x14ac:dyDescent="0.25">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s="27">
        <v>-17.996400000000001</v>
      </c>
    </row>
    <row r="3162" spans="1:21" x14ac:dyDescent="0.25">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s="27">
        <v>-8.0289999999999999</v>
      </c>
    </row>
    <row r="3163" spans="1:21" x14ac:dyDescent="0.25">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s="27">
        <v>7.3132000000000001</v>
      </c>
    </row>
    <row r="3164" spans="1:21" x14ac:dyDescent="0.25">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s="27">
        <v>36.8245</v>
      </c>
    </row>
    <row r="3165" spans="1:21" x14ac:dyDescent="0.25">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s="27">
        <v>15.475199999999999</v>
      </c>
    </row>
    <row r="3166" spans="1:21" x14ac:dyDescent="0.25">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s="27">
        <v>17.334</v>
      </c>
    </row>
    <row r="3167" spans="1:21" x14ac:dyDescent="0.25">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s="27">
        <v>23.9984</v>
      </c>
    </row>
    <row r="3168" spans="1:21" x14ac:dyDescent="0.25">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s="27">
        <v>9.4815000000000005</v>
      </c>
    </row>
    <row r="3169" spans="1:21" x14ac:dyDescent="0.25">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s="27">
        <v>32.159999999999997</v>
      </c>
    </row>
    <row r="3170" spans="1:21" x14ac:dyDescent="0.25">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s="27">
        <v>-24.391999999999999</v>
      </c>
    </row>
    <row r="3171" spans="1:21" x14ac:dyDescent="0.25">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s="27">
        <v>19.434999999999999</v>
      </c>
    </row>
    <row r="3172" spans="1:21" x14ac:dyDescent="0.25">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s="27">
        <v>11.223599999999999</v>
      </c>
    </row>
    <row r="3173" spans="1:21" x14ac:dyDescent="0.25">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s="27">
        <v>-4.7519999999999998</v>
      </c>
    </row>
    <row r="3174" spans="1:21" x14ac:dyDescent="0.25">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s="27">
        <v>0</v>
      </c>
    </row>
    <row r="3175" spans="1:21" x14ac:dyDescent="0.25">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s="27">
        <v>1.5065999999999999</v>
      </c>
    </row>
    <row r="3176" spans="1:21" x14ac:dyDescent="0.25">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s="27">
        <v>50.9208</v>
      </c>
    </row>
    <row r="3177" spans="1:21" x14ac:dyDescent="0.25">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s="27">
        <v>-240.78399999999999</v>
      </c>
    </row>
    <row r="3178" spans="1:21" x14ac:dyDescent="0.25">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s="27">
        <v>0.5998</v>
      </c>
    </row>
    <row r="3179" spans="1:21" x14ac:dyDescent="0.25">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s="27">
        <v>9.0047999999999995</v>
      </c>
    </row>
    <row r="3180" spans="1:21" x14ac:dyDescent="0.25">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s="27">
        <v>6.0726000000000004</v>
      </c>
    </row>
    <row r="3181" spans="1:21" x14ac:dyDescent="0.25">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s="27">
        <v>18.190799999999999</v>
      </c>
    </row>
    <row r="3182" spans="1:21" x14ac:dyDescent="0.25">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s="27">
        <v>68.822999999999993</v>
      </c>
    </row>
    <row r="3183" spans="1:21" x14ac:dyDescent="0.25">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s="27">
        <v>4.4344000000000001</v>
      </c>
    </row>
    <row r="3184" spans="1:21" x14ac:dyDescent="0.25">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s="27">
        <v>355.44659999999999</v>
      </c>
    </row>
    <row r="3185" spans="1:21" x14ac:dyDescent="0.25">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s="27">
        <v>473.61059999999998</v>
      </c>
    </row>
    <row r="3186" spans="1:21" x14ac:dyDescent="0.25">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s="27">
        <v>157.87020000000001</v>
      </c>
    </row>
    <row r="3187" spans="1:21" x14ac:dyDescent="0.25">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s="27">
        <v>-44.278199999999998</v>
      </c>
    </row>
    <row r="3188" spans="1:21" x14ac:dyDescent="0.25">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s="27">
        <v>26.9526</v>
      </c>
    </row>
    <row r="3189" spans="1:21" x14ac:dyDescent="0.25">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s="27">
        <v>32.1678</v>
      </c>
    </row>
    <row r="3190" spans="1:21" x14ac:dyDescent="0.25">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s="27">
        <v>1.8</v>
      </c>
    </row>
    <row r="3191" spans="1:21" x14ac:dyDescent="0.25">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s="27">
        <v>7.5864000000000003</v>
      </c>
    </row>
    <row r="3192" spans="1:21" x14ac:dyDescent="0.25">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s="27">
        <v>-3.1680000000000001</v>
      </c>
    </row>
    <row r="3193" spans="1:21" x14ac:dyDescent="0.25">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s="27">
        <v>17.157399999999999</v>
      </c>
    </row>
    <row r="3194" spans="1:21" x14ac:dyDescent="0.25">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s="27">
        <v>-9.5549999999999997</v>
      </c>
    </row>
    <row r="3195" spans="1:21" x14ac:dyDescent="0.25">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s="27">
        <v>-6.0191999999999997</v>
      </c>
    </row>
    <row r="3196" spans="1:21" x14ac:dyDescent="0.25">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s="27">
        <v>10.8864</v>
      </c>
    </row>
    <row r="3197" spans="1:21" x14ac:dyDescent="0.25">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s="27">
        <v>0.2334</v>
      </c>
    </row>
    <row r="3198" spans="1:21" x14ac:dyDescent="0.25">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s="27">
        <v>14.085900000000001</v>
      </c>
    </row>
    <row r="3199" spans="1:21" x14ac:dyDescent="0.25">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s="27">
        <v>-2.2440000000000002</v>
      </c>
    </row>
    <row r="3200" spans="1:21" x14ac:dyDescent="0.25">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s="27">
        <v>9.5968</v>
      </c>
    </row>
    <row r="3201" spans="1:21" x14ac:dyDescent="0.25">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s="27">
        <v>2.3380000000000001</v>
      </c>
    </row>
    <row r="3202" spans="1:21" x14ac:dyDescent="0.25">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s="27">
        <v>3.7307999999999999</v>
      </c>
    </row>
    <row r="3203" spans="1:21" x14ac:dyDescent="0.25">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s="27">
        <v>5.7767999999999997</v>
      </c>
    </row>
    <row r="3204" spans="1:21" x14ac:dyDescent="0.25">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s="27">
        <v>60.153599999999997</v>
      </c>
    </row>
    <row r="3205" spans="1:21" x14ac:dyDescent="0.25">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s="27">
        <v>4.2861000000000002</v>
      </c>
    </row>
    <row r="3206" spans="1:21" x14ac:dyDescent="0.25">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s="27">
        <v>11.166399999999999</v>
      </c>
    </row>
    <row r="3207" spans="1:21" x14ac:dyDescent="0.25">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s="27">
        <v>28.007999999999999</v>
      </c>
    </row>
    <row r="3208" spans="1:21" x14ac:dyDescent="0.25">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s="27">
        <v>14.896000000000001</v>
      </c>
    </row>
    <row r="3209" spans="1:21" x14ac:dyDescent="0.25">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s="27">
        <v>18.3264</v>
      </c>
    </row>
    <row r="3210" spans="1:21" x14ac:dyDescent="0.25">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s="27">
        <v>118.983</v>
      </c>
    </row>
    <row r="3211" spans="1:21" x14ac:dyDescent="0.25">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s="27">
        <v>141.72300000000001</v>
      </c>
    </row>
    <row r="3212" spans="1:21" x14ac:dyDescent="0.25">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s="27">
        <v>5.0220000000000002</v>
      </c>
    </row>
    <row r="3213" spans="1:21" x14ac:dyDescent="0.25">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s="27">
        <v>-18.526199999999999</v>
      </c>
    </row>
    <row r="3214" spans="1:21" x14ac:dyDescent="0.25">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s="27">
        <v>58.027200000000001</v>
      </c>
    </row>
    <row r="3215" spans="1:21" x14ac:dyDescent="0.25">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s="27">
        <v>0.16919999999999999</v>
      </c>
    </row>
    <row r="3216" spans="1:21" x14ac:dyDescent="0.25">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s="27">
        <v>6.5339999999999998</v>
      </c>
    </row>
    <row r="3217" spans="1:21" x14ac:dyDescent="0.25">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s="27">
        <v>35.334600000000002</v>
      </c>
    </row>
    <row r="3218" spans="1:21" x14ac:dyDescent="0.25">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s="27">
        <v>52.4895</v>
      </c>
    </row>
    <row r="3219" spans="1:21" x14ac:dyDescent="0.25">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s="27">
        <v>314.27190000000002</v>
      </c>
    </row>
    <row r="3220" spans="1:21" x14ac:dyDescent="0.25">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s="27">
        <v>124.9552</v>
      </c>
    </row>
    <row r="3221" spans="1:21" x14ac:dyDescent="0.25">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s="27">
        <v>45.527999999999999</v>
      </c>
    </row>
    <row r="3222" spans="1:21" x14ac:dyDescent="0.25">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s="27">
        <v>23.004000000000001</v>
      </c>
    </row>
    <row r="3223" spans="1:21" x14ac:dyDescent="0.25">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s="27">
        <v>32.4</v>
      </c>
    </row>
    <row r="3224" spans="1:21" x14ac:dyDescent="0.25">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s="27">
        <v>3.4104000000000001</v>
      </c>
    </row>
    <row r="3225" spans="1:21" x14ac:dyDescent="0.25">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s="27">
        <v>1.46</v>
      </c>
    </row>
    <row r="3226" spans="1:21" x14ac:dyDescent="0.25">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s="27">
        <v>107.46</v>
      </c>
    </row>
    <row r="3227" spans="1:21" x14ac:dyDescent="0.25">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s="27">
        <v>4.6284000000000001</v>
      </c>
    </row>
    <row r="3228" spans="1:21" x14ac:dyDescent="0.25">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s="27">
        <v>-3.2639999999999998</v>
      </c>
    </row>
    <row r="3229" spans="1:21" x14ac:dyDescent="0.25">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s="27">
        <v>20.157900000000001</v>
      </c>
    </row>
    <row r="3230" spans="1:21" x14ac:dyDescent="0.25">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s="27">
        <v>-8.9499999999999996E-2</v>
      </c>
    </row>
    <row r="3231" spans="1:21" x14ac:dyDescent="0.25">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s="27">
        <v>18.766999999999999</v>
      </c>
    </row>
    <row r="3232" spans="1:21" x14ac:dyDescent="0.25">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s="27">
        <v>39.066000000000003</v>
      </c>
    </row>
    <row r="3233" spans="1:21" x14ac:dyDescent="0.25">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s="27">
        <v>-44.278199999999998</v>
      </c>
    </row>
    <row r="3234" spans="1:21" x14ac:dyDescent="0.25">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s="27">
        <v>-4.7784000000000004</v>
      </c>
    </row>
    <row r="3235" spans="1:21" x14ac:dyDescent="0.25">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s="27">
        <v>-7.7291999999999996</v>
      </c>
    </row>
    <row r="3236" spans="1:21" x14ac:dyDescent="0.25">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s="27">
        <v>1.3944000000000001</v>
      </c>
    </row>
    <row r="3237" spans="1:21" x14ac:dyDescent="0.25">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s="27">
        <v>-15.582599999999999</v>
      </c>
    </row>
    <row r="3238" spans="1:21" x14ac:dyDescent="0.25">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s="27">
        <v>12.5832</v>
      </c>
    </row>
    <row r="3239" spans="1:21" x14ac:dyDescent="0.25">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s="27">
        <v>15.951599999999999</v>
      </c>
    </row>
    <row r="3240" spans="1:21" x14ac:dyDescent="0.25">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s="27">
        <v>-77.332999999999998</v>
      </c>
    </row>
    <row r="3241" spans="1:21" x14ac:dyDescent="0.25">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s="27">
        <v>46.094999999999999</v>
      </c>
    </row>
    <row r="3242" spans="1:21" x14ac:dyDescent="0.25">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s="27">
        <v>-2.8271999999999999</v>
      </c>
    </row>
    <row r="3243" spans="1:21" x14ac:dyDescent="0.25">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s="27">
        <v>14.677</v>
      </c>
    </row>
    <row r="3244" spans="1:21" x14ac:dyDescent="0.25">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s="27">
        <v>-22.895600000000002</v>
      </c>
    </row>
    <row r="3245" spans="1:21" x14ac:dyDescent="0.25">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s="27">
        <v>24.727499999999999</v>
      </c>
    </row>
    <row r="3246" spans="1:21" x14ac:dyDescent="0.25">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s="27">
        <v>-18.117599999999999</v>
      </c>
    </row>
    <row r="3247" spans="1:21" x14ac:dyDescent="0.25">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s="27">
        <v>4.9080000000000004</v>
      </c>
    </row>
    <row r="3248" spans="1:21" x14ac:dyDescent="0.25">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s="27">
        <v>38.988</v>
      </c>
    </row>
    <row r="3249" spans="1:21" x14ac:dyDescent="0.25">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s="27">
        <v>5.2896000000000001</v>
      </c>
    </row>
    <row r="3250" spans="1:21" x14ac:dyDescent="0.25">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s="27">
        <v>9.9651999999999994</v>
      </c>
    </row>
    <row r="3251" spans="1:21" x14ac:dyDescent="0.25">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s="27">
        <v>7.9188000000000001</v>
      </c>
    </row>
    <row r="3252" spans="1:21" x14ac:dyDescent="0.25">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s="27">
        <v>11.679500000000001</v>
      </c>
    </row>
    <row r="3253" spans="1:21" x14ac:dyDescent="0.25">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s="27">
        <v>5.2773000000000003</v>
      </c>
    </row>
    <row r="3254" spans="1:21" x14ac:dyDescent="0.25">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s="27">
        <v>2.2050000000000001</v>
      </c>
    </row>
    <row r="3255" spans="1:21" x14ac:dyDescent="0.25">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s="27">
        <v>2.0388000000000002</v>
      </c>
    </row>
    <row r="3256" spans="1:21" x14ac:dyDescent="0.25">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s="27">
        <v>9.4486000000000008</v>
      </c>
    </row>
    <row r="3257" spans="1:21" x14ac:dyDescent="0.25">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s="27">
        <v>6.03</v>
      </c>
    </row>
    <row r="3258" spans="1:21" x14ac:dyDescent="0.25">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s="27">
        <v>1.6704000000000001</v>
      </c>
    </row>
    <row r="3259" spans="1:21" x14ac:dyDescent="0.25">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s="27">
        <v>-29.323799999999999</v>
      </c>
    </row>
    <row r="3260" spans="1:21" x14ac:dyDescent="0.25">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s="27">
        <v>-2.0621999999999998</v>
      </c>
    </row>
    <row r="3261" spans="1:21" x14ac:dyDescent="0.25">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s="27">
        <v>-4.7039999999999997</v>
      </c>
    </row>
    <row r="3262" spans="1:21" x14ac:dyDescent="0.25">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s="27">
        <v>7.2576000000000001</v>
      </c>
    </row>
    <row r="3263" spans="1:21" x14ac:dyDescent="0.25">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s="27">
        <v>7.9984000000000002</v>
      </c>
    </row>
    <row r="3264" spans="1:21" x14ac:dyDescent="0.25">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s="27">
        <v>352.29599999999999</v>
      </c>
    </row>
    <row r="3265" spans="1:21" x14ac:dyDescent="0.25">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s="27">
        <v>72.432000000000002</v>
      </c>
    </row>
    <row r="3266" spans="1:21" x14ac:dyDescent="0.25">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s="27">
        <v>3.528</v>
      </c>
    </row>
    <row r="3267" spans="1:21" x14ac:dyDescent="0.25">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s="27">
        <v>10.571400000000001</v>
      </c>
    </row>
    <row r="3268" spans="1:21" x14ac:dyDescent="0.25">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s="27">
        <v>67.9833</v>
      </c>
    </row>
    <row r="3269" spans="1:21" x14ac:dyDescent="0.25">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s="27">
        <v>33.994999999999997</v>
      </c>
    </row>
    <row r="3270" spans="1:21" x14ac:dyDescent="0.25">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s="27">
        <v>12.586</v>
      </c>
    </row>
    <row r="3271" spans="1:21" x14ac:dyDescent="0.25">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s="27">
        <v>1.3068</v>
      </c>
    </row>
    <row r="3272" spans="1:21" x14ac:dyDescent="0.25">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s="27">
        <v>2.6814</v>
      </c>
    </row>
    <row r="3273" spans="1:21" x14ac:dyDescent="0.25">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s="27">
        <v>3.4847999999999999</v>
      </c>
    </row>
    <row r="3274" spans="1:21" x14ac:dyDescent="0.25">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s="27">
        <v>22.940999999999999</v>
      </c>
    </row>
    <row r="3275" spans="1:21" x14ac:dyDescent="0.25">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s="27">
        <v>1049.9849999999999</v>
      </c>
    </row>
    <row r="3276" spans="1:21" x14ac:dyDescent="0.25">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s="27">
        <v>9.1199999999999992</v>
      </c>
    </row>
    <row r="3277" spans="1:21" x14ac:dyDescent="0.25">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s="27">
        <v>9.1674000000000007</v>
      </c>
    </row>
    <row r="3278" spans="1:21" x14ac:dyDescent="0.25">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s="27">
        <v>7.5768000000000004</v>
      </c>
    </row>
    <row r="3279" spans="1:21" x14ac:dyDescent="0.25">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s="27">
        <v>8.4070999999999998</v>
      </c>
    </row>
    <row r="3280" spans="1:21" x14ac:dyDescent="0.25">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s="27">
        <v>6.3503999999999996</v>
      </c>
    </row>
    <row r="3281" spans="1:21" x14ac:dyDescent="0.25">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s="27">
        <v>6.6584000000000003</v>
      </c>
    </row>
    <row r="3282" spans="1:21" x14ac:dyDescent="0.25">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s="27">
        <v>83.281000000000006</v>
      </c>
    </row>
    <row r="3283" spans="1:21" x14ac:dyDescent="0.25">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s="27">
        <v>13.195600000000001</v>
      </c>
    </row>
    <row r="3284" spans="1:21" x14ac:dyDescent="0.25">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s="27">
        <v>1.6761999999999999</v>
      </c>
    </row>
    <row r="3285" spans="1:21" x14ac:dyDescent="0.25">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s="27">
        <v>5.1816000000000004</v>
      </c>
    </row>
    <row r="3286" spans="1:21" x14ac:dyDescent="0.25">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s="27">
        <v>-46.877600000000001</v>
      </c>
    </row>
    <row r="3287" spans="1:21" x14ac:dyDescent="0.25">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s="27">
        <v>1.9024000000000001</v>
      </c>
    </row>
    <row r="3288" spans="1:21" x14ac:dyDescent="0.25">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s="27">
        <v>3.4085999999999999</v>
      </c>
    </row>
    <row r="3289" spans="1:21" x14ac:dyDescent="0.25">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s="27">
        <v>49.437600000000003</v>
      </c>
    </row>
    <row r="3290" spans="1:21" x14ac:dyDescent="0.25">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s="27">
        <v>9.8550000000000004</v>
      </c>
    </row>
    <row r="3291" spans="1:21" x14ac:dyDescent="0.25">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s="27">
        <v>27.3735</v>
      </c>
    </row>
    <row r="3292" spans="1:21" x14ac:dyDescent="0.25">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s="27">
        <v>15.220800000000001</v>
      </c>
    </row>
    <row r="3293" spans="1:21" x14ac:dyDescent="0.25">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s="27">
        <v>3.504</v>
      </c>
    </row>
    <row r="3294" spans="1:21" x14ac:dyDescent="0.25">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s="27">
        <v>0.1191</v>
      </c>
    </row>
    <row r="3295" spans="1:21" x14ac:dyDescent="0.25">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s="27">
        <v>1.1135999999999999</v>
      </c>
    </row>
    <row r="3296" spans="1:21" x14ac:dyDescent="0.25">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s="27">
        <v>-52.631999999999998</v>
      </c>
    </row>
    <row r="3297" spans="1:21" x14ac:dyDescent="0.25">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s="27">
        <v>767.20050000000003</v>
      </c>
    </row>
    <row r="3298" spans="1:21" x14ac:dyDescent="0.25">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s="27">
        <v>-12.795999999999999</v>
      </c>
    </row>
    <row r="3299" spans="1:21" x14ac:dyDescent="0.25">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s="27">
        <v>13.701599999999999</v>
      </c>
    </row>
    <row r="3300" spans="1:21" x14ac:dyDescent="0.25">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s="27">
        <v>215.9973</v>
      </c>
    </row>
    <row r="3301" spans="1:21" x14ac:dyDescent="0.25">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s="27">
        <v>-40.797600000000003</v>
      </c>
    </row>
    <row r="3302" spans="1:21" x14ac:dyDescent="0.25">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s="27">
        <v>-16.318300000000001</v>
      </c>
    </row>
    <row r="3303" spans="1:21" x14ac:dyDescent="0.25">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s="27">
        <v>-107.9928</v>
      </c>
    </row>
    <row r="3304" spans="1:21" x14ac:dyDescent="0.25">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s="27">
        <v>5.2773000000000003</v>
      </c>
    </row>
    <row r="3305" spans="1:21" x14ac:dyDescent="0.25">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s="27">
        <v>-1.4256</v>
      </c>
    </row>
    <row r="3306" spans="1:21" x14ac:dyDescent="0.25">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s="27">
        <v>4.7066999999999997</v>
      </c>
    </row>
    <row r="3307" spans="1:21" x14ac:dyDescent="0.25">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s="27">
        <v>19.038599999999999</v>
      </c>
    </row>
    <row r="3308" spans="1:21" x14ac:dyDescent="0.25">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s="27">
        <v>28.767900000000001</v>
      </c>
    </row>
    <row r="3309" spans="1:21" x14ac:dyDescent="0.25">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s="27">
        <v>-3.6576</v>
      </c>
    </row>
    <row r="3310" spans="1:21" x14ac:dyDescent="0.25">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s="27">
        <v>14.395200000000001</v>
      </c>
    </row>
    <row r="3311" spans="1:21" x14ac:dyDescent="0.25">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s="27">
        <v>8.8704000000000001</v>
      </c>
    </row>
    <row r="3312" spans="1:21" x14ac:dyDescent="0.25">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s="27">
        <v>78.435000000000002</v>
      </c>
    </row>
    <row r="3313" spans="1:21" x14ac:dyDescent="0.25">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s="27">
        <v>38.037999999999997</v>
      </c>
    </row>
    <row r="3314" spans="1:21" x14ac:dyDescent="0.25">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s="27">
        <v>45.293999999999997</v>
      </c>
    </row>
    <row r="3315" spans="1:21" x14ac:dyDescent="0.25">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s="27">
        <v>40.170200000000001</v>
      </c>
    </row>
    <row r="3316" spans="1:21" x14ac:dyDescent="0.25">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s="27">
        <v>48.313600000000001</v>
      </c>
    </row>
    <row r="3317" spans="1:21" x14ac:dyDescent="0.25">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s="27">
        <v>4.8518999999999997</v>
      </c>
    </row>
    <row r="3318" spans="1:21" x14ac:dyDescent="0.25">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s="27">
        <v>-427.45</v>
      </c>
    </row>
    <row r="3319" spans="1:21" x14ac:dyDescent="0.25">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s="27">
        <v>48.964500000000001</v>
      </c>
    </row>
    <row r="3320" spans="1:21" x14ac:dyDescent="0.25">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s="27">
        <v>4.2336</v>
      </c>
    </row>
    <row r="3321" spans="1:21" x14ac:dyDescent="0.25">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s="27">
        <v>3.8073000000000001</v>
      </c>
    </row>
    <row r="3322" spans="1:21" x14ac:dyDescent="0.25">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s="27">
        <v>74.573999999999998</v>
      </c>
    </row>
    <row r="3323" spans="1:21" x14ac:dyDescent="0.25">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s="27">
        <v>9.0719999999999992</v>
      </c>
    </row>
    <row r="3324" spans="1:21" x14ac:dyDescent="0.25">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s="27">
        <v>20.681999999999999</v>
      </c>
    </row>
    <row r="3325" spans="1:21" x14ac:dyDescent="0.25">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s="27">
        <v>50.239800000000002</v>
      </c>
    </row>
    <row r="3326" spans="1:21" x14ac:dyDescent="0.25">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s="27">
        <v>-1480.0335</v>
      </c>
    </row>
    <row r="3327" spans="1:21" x14ac:dyDescent="0.25">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s="27">
        <v>-1.9743999999999999</v>
      </c>
    </row>
    <row r="3328" spans="1:21" x14ac:dyDescent="0.25">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s="27">
        <v>6.7560000000000002</v>
      </c>
    </row>
    <row r="3329" spans="1:21" x14ac:dyDescent="0.25">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s="27">
        <v>7.8734999999999999</v>
      </c>
    </row>
    <row r="3330" spans="1:21" x14ac:dyDescent="0.25">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s="27">
        <v>95.096800000000002</v>
      </c>
    </row>
    <row r="3331" spans="1:21" x14ac:dyDescent="0.25">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s="27">
        <v>16.704000000000001</v>
      </c>
    </row>
    <row r="3332" spans="1:21" x14ac:dyDescent="0.25">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s="27">
        <v>15.073499999999999</v>
      </c>
    </row>
    <row r="3333" spans="1:21" x14ac:dyDescent="0.25">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s="27">
        <v>28.497</v>
      </c>
    </row>
    <row r="3334" spans="1:21" x14ac:dyDescent="0.25">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s="27">
        <v>19.754999999999999</v>
      </c>
    </row>
    <row r="3335" spans="1:21" x14ac:dyDescent="0.25">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s="27">
        <v>-1.3208</v>
      </c>
    </row>
    <row r="3336" spans="1:21" x14ac:dyDescent="0.25">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s="27">
        <v>4.9648000000000003</v>
      </c>
    </row>
    <row r="3337" spans="1:21" x14ac:dyDescent="0.25">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s="27">
        <v>37.797199999999997</v>
      </c>
    </row>
    <row r="3338" spans="1:21" x14ac:dyDescent="0.25">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s="27">
        <v>10.393599999999999</v>
      </c>
    </row>
    <row r="3339" spans="1:21" x14ac:dyDescent="0.25">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s="27">
        <v>28.436399999999999</v>
      </c>
    </row>
    <row r="3340" spans="1:21" x14ac:dyDescent="0.25">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s="27">
        <v>42.464700000000001</v>
      </c>
    </row>
    <row r="3341" spans="1:21" x14ac:dyDescent="0.25">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s="27">
        <v>54.950400000000002</v>
      </c>
    </row>
    <row r="3342" spans="1:21" x14ac:dyDescent="0.25">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s="27">
        <v>24.84</v>
      </c>
    </row>
    <row r="3343" spans="1:21" x14ac:dyDescent="0.25">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s="27">
        <v>60.255299999999998</v>
      </c>
    </row>
    <row r="3344" spans="1:21" x14ac:dyDescent="0.25">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s="27">
        <v>20.966999999999999</v>
      </c>
    </row>
    <row r="3345" spans="1:21" x14ac:dyDescent="0.25">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s="27">
        <v>28.785599999999999</v>
      </c>
    </row>
    <row r="3346" spans="1:21" x14ac:dyDescent="0.25">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s="27">
        <v>36.692999999999998</v>
      </c>
    </row>
    <row r="3347" spans="1:21" x14ac:dyDescent="0.25">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s="27">
        <v>5.2560000000000002</v>
      </c>
    </row>
    <row r="3348" spans="1:21" x14ac:dyDescent="0.25">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s="27">
        <v>13.92</v>
      </c>
    </row>
    <row r="3349" spans="1:21" x14ac:dyDescent="0.25">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s="27">
        <v>13.208</v>
      </c>
    </row>
    <row r="3350" spans="1:21" x14ac:dyDescent="0.25">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s="27">
        <v>-25.648</v>
      </c>
    </row>
    <row r="3351" spans="1:21" x14ac:dyDescent="0.25">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s="27">
        <v>5.6955999999999998</v>
      </c>
    </row>
    <row r="3352" spans="1:21" x14ac:dyDescent="0.25">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s="27">
        <v>18.893699999999999</v>
      </c>
    </row>
    <row r="3353" spans="1:21" x14ac:dyDescent="0.25">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s="27">
        <v>20.517600000000002</v>
      </c>
    </row>
    <row r="3354" spans="1:21" x14ac:dyDescent="0.25">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s="27">
        <v>31.494</v>
      </c>
    </row>
    <row r="3355" spans="1:21" x14ac:dyDescent="0.25">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s="27">
        <v>93.594800000000006</v>
      </c>
    </row>
    <row r="3356" spans="1:21" x14ac:dyDescent="0.25">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s="27">
        <v>-4.032</v>
      </c>
    </row>
    <row r="3357" spans="1:21" x14ac:dyDescent="0.25">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s="27">
        <v>9.6047999999999991</v>
      </c>
    </row>
    <row r="3358" spans="1:21" x14ac:dyDescent="0.25">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s="27">
        <v>1.8288</v>
      </c>
    </row>
    <row r="3359" spans="1:21" x14ac:dyDescent="0.25">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s="27">
        <v>26.465399999999999</v>
      </c>
    </row>
    <row r="3360" spans="1:21" x14ac:dyDescent="0.25">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s="27">
        <v>-5.2931999999999997</v>
      </c>
    </row>
    <row r="3361" spans="1:21" x14ac:dyDescent="0.25">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s="27">
        <v>-3.2719999999999998</v>
      </c>
    </row>
    <row r="3362" spans="1:21" x14ac:dyDescent="0.25">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s="27">
        <v>14.306800000000001</v>
      </c>
    </row>
    <row r="3363" spans="1:21" x14ac:dyDescent="0.25">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s="27">
        <v>11.995200000000001</v>
      </c>
    </row>
    <row r="3364" spans="1:21" x14ac:dyDescent="0.25">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s="27">
        <v>9.3312000000000008</v>
      </c>
    </row>
    <row r="3365" spans="1:21" x14ac:dyDescent="0.25">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s="27">
        <v>18.940000000000001</v>
      </c>
    </row>
    <row r="3366" spans="1:21" x14ac:dyDescent="0.25">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s="27">
        <v>-3.8208000000000002</v>
      </c>
    </row>
    <row r="3367" spans="1:21" x14ac:dyDescent="0.25">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s="27">
        <v>3.4196</v>
      </c>
    </row>
    <row r="3368" spans="1:21" x14ac:dyDescent="0.25">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s="27">
        <v>3.6288</v>
      </c>
    </row>
    <row r="3369" spans="1:21" x14ac:dyDescent="0.25">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s="27">
        <v>4.4850000000000003</v>
      </c>
    </row>
    <row r="3370" spans="1:21" x14ac:dyDescent="0.25">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s="27">
        <v>41.168399999999998</v>
      </c>
    </row>
    <row r="3371" spans="1:21" x14ac:dyDescent="0.25">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s="27">
        <v>23.116800000000001</v>
      </c>
    </row>
    <row r="3372" spans="1:21" x14ac:dyDescent="0.25">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s="27">
        <v>244.6155</v>
      </c>
    </row>
    <row r="3373" spans="1:21" x14ac:dyDescent="0.25">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s="27">
        <v>9.0383999999999993</v>
      </c>
    </row>
    <row r="3374" spans="1:21" x14ac:dyDescent="0.25">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s="27">
        <v>48.287999999999997</v>
      </c>
    </row>
    <row r="3375" spans="1:21" x14ac:dyDescent="0.25">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s="27">
        <v>11.375999999999999</v>
      </c>
    </row>
    <row r="3376" spans="1:21" x14ac:dyDescent="0.25">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s="27">
        <v>8.0980000000000008</v>
      </c>
    </row>
    <row r="3377" spans="1:21" x14ac:dyDescent="0.25">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s="27">
        <v>10.3896</v>
      </c>
    </row>
    <row r="3378" spans="1:21" x14ac:dyDescent="0.25">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s="27">
        <v>68.333200000000005</v>
      </c>
    </row>
    <row r="3379" spans="1:21" x14ac:dyDescent="0.25">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s="27">
        <v>6.9794999999999998</v>
      </c>
    </row>
    <row r="3380" spans="1:21" x14ac:dyDescent="0.25">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s="27">
        <v>-22.041599999999999</v>
      </c>
    </row>
    <row r="3381" spans="1:21" x14ac:dyDescent="0.25">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s="27">
        <v>3.21</v>
      </c>
    </row>
    <row r="3382" spans="1:21" x14ac:dyDescent="0.25">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s="27">
        <v>7.2144000000000004</v>
      </c>
    </row>
    <row r="3383" spans="1:21" x14ac:dyDescent="0.25">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s="27">
        <v>0.97740000000000005</v>
      </c>
    </row>
    <row r="3384" spans="1:21" x14ac:dyDescent="0.25">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s="27">
        <v>8.7905999999999995</v>
      </c>
    </row>
    <row r="3385" spans="1:21" x14ac:dyDescent="0.25">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s="27">
        <v>29.880199999999999</v>
      </c>
    </row>
    <row r="3386" spans="1:21" x14ac:dyDescent="0.25">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s="27">
        <v>539.92499999999995</v>
      </c>
    </row>
    <row r="3387" spans="1:21" x14ac:dyDescent="0.25">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s="27">
        <v>65.325599999999994</v>
      </c>
    </row>
    <row r="3388" spans="1:21" x14ac:dyDescent="0.25">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s="27">
        <v>5.9175000000000004</v>
      </c>
    </row>
    <row r="3389" spans="1:21" x14ac:dyDescent="0.25">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s="27">
        <v>16.678799999999999</v>
      </c>
    </row>
    <row r="3390" spans="1:21" x14ac:dyDescent="0.25">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s="27">
        <v>-33.636000000000003</v>
      </c>
    </row>
    <row r="3391" spans="1:21" x14ac:dyDescent="0.25">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s="27">
        <v>-36.111600000000003</v>
      </c>
    </row>
    <row r="3392" spans="1:21" x14ac:dyDescent="0.25">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s="27">
        <v>2.14</v>
      </c>
    </row>
    <row r="3393" spans="1:21" x14ac:dyDescent="0.25">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s="27">
        <v>68.197999999999993</v>
      </c>
    </row>
    <row r="3394" spans="1:21" x14ac:dyDescent="0.25">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s="27">
        <v>-43.833599999999997</v>
      </c>
    </row>
    <row r="3395" spans="1:21" x14ac:dyDescent="0.25">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s="27">
        <v>-11.0848</v>
      </c>
    </row>
    <row r="3396" spans="1:21" x14ac:dyDescent="0.25">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s="27">
        <v>15.012</v>
      </c>
    </row>
    <row r="3397" spans="1:21" x14ac:dyDescent="0.25">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s="27">
        <v>13.317600000000001</v>
      </c>
    </row>
    <row r="3398" spans="1:21" x14ac:dyDescent="0.25">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s="27">
        <v>78.195400000000006</v>
      </c>
    </row>
    <row r="3399" spans="1:21" x14ac:dyDescent="0.25">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s="27">
        <v>12.441599999999999</v>
      </c>
    </row>
    <row r="3400" spans="1:21" x14ac:dyDescent="0.25">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s="27">
        <v>9.9872999999999994</v>
      </c>
    </row>
    <row r="3401" spans="1:21" x14ac:dyDescent="0.25">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s="27">
        <v>301.96800000000002</v>
      </c>
    </row>
    <row r="3402" spans="1:21" x14ac:dyDescent="0.25">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s="27">
        <v>9.6974999999999998</v>
      </c>
    </row>
    <row r="3403" spans="1:21" x14ac:dyDescent="0.25">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s="27">
        <v>1.4742</v>
      </c>
    </row>
    <row r="3404" spans="1:21" x14ac:dyDescent="0.25">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s="27">
        <v>-8.9152000000000005</v>
      </c>
    </row>
    <row r="3405" spans="1:21" x14ac:dyDescent="0.25">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s="27">
        <v>-52.339199999999998</v>
      </c>
    </row>
    <row r="3406" spans="1:21" x14ac:dyDescent="0.25">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s="27">
        <v>3.8940000000000001</v>
      </c>
    </row>
    <row r="3407" spans="1:21" x14ac:dyDescent="0.25">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s="27">
        <v>-12.0588</v>
      </c>
    </row>
    <row r="3408" spans="1:21" x14ac:dyDescent="0.25">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s="27">
        <v>-12.0588</v>
      </c>
    </row>
    <row r="3409" spans="1:21" x14ac:dyDescent="0.25">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s="27">
        <v>-5.2416</v>
      </c>
    </row>
    <row r="3410" spans="1:21" x14ac:dyDescent="0.25">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s="27">
        <v>7.8175999999999997</v>
      </c>
    </row>
    <row r="3411" spans="1:21" x14ac:dyDescent="0.25">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s="27">
        <v>3.6288</v>
      </c>
    </row>
    <row r="3412" spans="1:21" x14ac:dyDescent="0.25">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s="27">
        <v>30.263400000000001</v>
      </c>
    </row>
    <row r="3413" spans="1:21" x14ac:dyDescent="0.25">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s="27">
        <v>88.394800000000004</v>
      </c>
    </row>
    <row r="3414" spans="1:21" x14ac:dyDescent="0.25">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s="27">
        <v>3.1751999999999998</v>
      </c>
    </row>
    <row r="3415" spans="1:21" x14ac:dyDescent="0.25">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s="27">
        <v>37.9848</v>
      </c>
    </row>
    <row r="3416" spans="1:21" x14ac:dyDescent="0.25">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s="27">
        <v>15.808</v>
      </c>
    </row>
    <row r="3417" spans="1:21" x14ac:dyDescent="0.25">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s="27">
        <v>0.65159999999999996</v>
      </c>
    </row>
    <row r="3418" spans="1:21" x14ac:dyDescent="0.25">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s="27">
        <v>3.8822000000000001</v>
      </c>
    </row>
    <row r="3419" spans="1:21" x14ac:dyDescent="0.25">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s="27">
        <v>3.2669999999999999</v>
      </c>
    </row>
    <row r="3420" spans="1:21" x14ac:dyDescent="0.25">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s="27">
        <v>0.73</v>
      </c>
    </row>
    <row r="3421" spans="1:21" x14ac:dyDescent="0.25">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s="27">
        <v>60.392000000000003</v>
      </c>
    </row>
    <row r="3422" spans="1:21" x14ac:dyDescent="0.25">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s="27">
        <v>78.671999999999997</v>
      </c>
    </row>
    <row r="3423" spans="1:21" x14ac:dyDescent="0.25">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s="27">
        <v>84.051199999999994</v>
      </c>
    </row>
    <row r="3424" spans="1:21" x14ac:dyDescent="0.25">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s="27">
        <v>7.8959999999999999</v>
      </c>
    </row>
    <row r="3425" spans="1:21" x14ac:dyDescent="0.25">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s="27">
        <v>7.3840000000000003</v>
      </c>
    </row>
    <row r="3426" spans="1:21" x14ac:dyDescent="0.25">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s="27">
        <v>41.88</v>
      </c>
    </row>
    <row r="3427" spans="1:21" x14ac:dyDescent="0.25">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s="27">
        <v>6.8579999999999997</v>
      </c>
    </row>
    <row r="3428" spans="1:21" x14ac:dyDescent="0.25">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s="27">
        <v>394.26799999999997</v>
      </c>
    </row>
    <row r="3429" spans="1:21" x14ac:dyDescent="0.25">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s="27">
        <v>11.102399999999999</v>
      </c>
    </row>
    <row r="3430" spans="1:21" x14ac:dyDescent="0.25">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s="27">
        <v>-103.98820000000001</v>
      </c>
    </row>
    <row r="3431" spans="1:21" x14ac:dyDescent="0.25">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s="27">
        <v>11.223000000000001</v>
      </c>
    </row>
    <row r="3432" spans="1:21" x14ac:dyDescent="0.25">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s="27">
        <v>8.6390999999999991</v>
      </c>
    </row>
    <row r="3433" spans="1:21" x14ac:dyDescent="0.25">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s="27">
        <v>15.468</v>
      </c>
    </row>
    <row r="3434" spans="1:21" x14ac:dyDescent="0.25">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s="27">
        <v>28.857600000000001</v>
      </c>
    </row>
    <row r="3435" spans="1:21" x14ac:dyDescent="0.25">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s="27">
        <v>8.3754000000000008</v>
      </c>
    </row>
    <row r="3436" spans="1:21" x14ac:dyDescent="0.25">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s="27">
        <v>5.4287999999999998</v>
      </c>
    </row>
    <row r="3437" spans="1:21" x14ac:dyDescent="0.25">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s="27">
        <v>-22.62</v>
      </c>
    </row>
    <row r="3438" spans="1:21" x14ac:dyDescent="0.25">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s="27">
        <v>-12.751200000000001</v>
      </c>
    </row>
    <row r="3439" spans="1:21" x14ac:dyDescent="0.25">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s="27">
        <v>-8.5007999999999999</v>
      </c>
    </row>
    <row r="3440" spans="1:21" x14ac:dyDescent="0.25">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s="27">
        <v>-68.130200000000002</v>
      </c>
    </row>
    <row r="3441" spans="1:21" x14ac:dyDescent="0.25">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s="27">
        <v>4.0644</v>
      </c>
    </row>
    <row r="3442" spans="1:21" x14ac:dyDescent="0.25">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s="27">
        <v>1.5602</v>
      </c>
    </row>
    <row r="3443" spans="1:21" x14ac:dyDescent="0.25">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s="27">
        <v>49.014000000000003</v>
      </c>
    </row>
    <row r="3444" spans="1:21" x14ac:dyDescent="0.25">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s="27">
        <v>8.3699999999999992</v>
      </c>
    </row>
    <row r="3445" spans="1:21" x14ac:dyDescent="0.25">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s="27">
        <v>626.18499999999995</v>
      </c>
    </row>
    <row r="3446" spans="1:21" x14ac:dyDescent="0.25">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s="27">
        <v>-16.956800000000001</v>
      </c>
    </row>
    <row r="3447" spans="1:21" x14ac:dyDescent="0.25">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s="27">
        <v>5.0830000000000002</v>
      </c>
    </row>
    <row r="3448" spans="1:21" x14ac:dyDescent="0.25">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s="27">
        <v>33.313600000000001</v>
      </c>
    </row>
    <row r="3449" spans="1:21" x14ac:dyDescent="0.25">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s="27">
        <v>1.0904</v>
      </c>
    </row>
    <row r="3450" spans="1:21" x14ac:dyDescent="0.25">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s="27">
        <v>8.8607999999999993</v>
      </c>
    </row>
    <row r="3451" spans="1:21" x14ac:dyDescent="0.25">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s="27">
        <v>24.359500000000001</v>
      </c>
    </row>
    <row r="3452" spans="1:21" x14ac:dyDescent="0.25">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s="27">
        <v>4.1916000000000002</v>
      </c>
    </row>
    <row r="3453" spans="1:21" x14ac:dyDescent="0.25">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s="27">
        <v>1.9698</v>
      </c>
    </row>
    <row r="3454" spans="1:21" x14ac:dyDescent="0.25">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s="27">
        <v>29.495000000000001</v>
      </c>
    </row>
    <row r="3455" spans="1:21" x14ac:dyDescent="0.25">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s="27">
        <v>27.011199999999999</v>
      </c>
    </row>
    <row r="3456" spans="1:21" x14ac:dyDescent="0.25">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s="27">
        <v>0.83850000000000002</v>
      </c>
    </row>
    <row r="3457" spans="1:21" x14ac:dyDescent="0.25">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s="27">
        <v>5.5674000000000001</v>
      </c>
    </row>
    <row r="3458" spans="1:21" x14ac:dyDescent="0.25">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s="27">
        <v>19.793399999999998</v>
      </c>
    </row>
    <row r="3459" spans="1:21" x14ac:dyDescent="0.25">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s="27">
        <v>2.2511999999999999</v>
      </c>
    </row>
    <row r="3460" spans="1:21" x14ac:dyDescent="0.25">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s="27">
        <v>-2.7551999999999999</v>
      </c>
    </row>
    <row r="3461" spans="1:21" x14ac:dyDescent="0.25">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s="27">
        <v>-412.61540000000002</v>
      </c>
    </row>
    <row r="3462" spans="1:21" x14ac:dyDescent="0.25">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s="27">
        <v>14.395200000000001</v>
      </c>
    </row>
    <row r="3463" spans="1:21" x14ac:dyDescent="0.25">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s="27">
        <v>55.436399999999999</v>
      </c>
    </row>
    <row r="3464" spans="1:21" x14ac:dyDescent="0.25">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s="27">
        <v>74.565399999999997</v>
      </c>
    </row>
    <row r="3465" spans="1:21" x14ac:dyDescent="0.25">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s="27">
        <v>1.651</v>
      </c>
    </row>
    <row r="3466" spans="1:21" x14ac:dyDescent="0.25">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s="27">
        <v>7.1988000000000003</v>
      </c>
    </row>
    <row r="3467" spans="1:21" x14ac:dyDescent="0.25">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s="27">
        <v>16.1096</v>
      </c>
    </row>
    <row r="3468" spans="1:21" x14ac:dyDescent="0.25">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s="27">
        <v>83.250799999999998</v>
      </c>
    </row>
    <row r="3469" spans="1:21" x14ac:dyDescent="0.25">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s="27">
        <v>125.46899999999999</v>
      </c>
    </row>
    <row r="3470" spans="1:21" x14ac:dyDescent="0.25">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s="27">
        <v>58.687199999999997</v>
      </c>
    </row>
    <row r="3471" spans="1:21" x14ac:dyDescent="0.25">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s="27">
        <v>16.183800000000002</v>
      </c>
    </row>
    <row r="3472" spans="1:21" x14ac:dyDescent="0.25">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s="27">
        <v>4.3524000000000003</v>
      </c>
    </row>
    <row r="3473" spans="1:21" x14ac:dyDescent="0.25">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s="27">
        <v>3.5255999999999998</v>
      </c>
    </row>
    <row r="3474" spans="1:21" x14ac:dyDescent="0.25">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s="27">
        <v>3.0133999999999999</v>
      </c>
    </row>
    <row r="3475" spans="1:21" x14ac:dyDescent="0.25">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s="27">
        <v>47.0548</v>
      </c>
    </row>
    <row r="3476" spans="1:21" x14ac:dyDescent="0.25">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s="27">
        <v>42.991399999999999</v>
      </c>
    </row>
    <row r="3477" spans="1:21" x14ac:dyDescent="0.25">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s="27">
        <v>15.378</v>
      </c>
    </row>
    <row r="3478" spans="1:21" x14ac:dyDescent="0.25">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s="27">
        <v>69.92</v>
      </c>
    </row>
    <row r="3479" spans="1:21" x14ac:dyDescent="0.25">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s="27">
        <v>18.504000000000001</v>
      </c>
    </row>
    <row r="3480" spans="1:21" x14ac:dyDescent="0.25">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s="27">
        <v>2.4824000000000002</v>
      </c>
    </row>
    <row r="3481" spans="1:21" x14ac:dyDescent="0.25">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s="27">
        <v>21.7728</v>
      </c>
    </row>
    <row r="3482" spans="1:21" x14ac:dyDescent="0.25">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s="27">
        <v>-195.47880000000001</v>
      </c>
    </row>
    <row r="3483" spans="1:21" x14ac:dyDescent="0.25">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s="27">
        <v>2.7776000000000001</v>
      </c>
    </row>
    <row r="3484" spans="1:21" x14ac:dyDescent="0.25">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s="27">
        <v>168.18549999999999</v>
      </c>
    </row>
    <row r="3485" spans="1:21" x14ac:dyDescent="0.25">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s="27">
        <v>12.521599999999999</v>
      </c>
    </row>
    <row r="3486" spans="1:21" x14ac:dyDescent="0.25">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s="27">
        <v>300.73500000000001</v>
      </c>
    </row>
    <row r="3487" spans="1:21" x14ac:dyDescent="0.25">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s="27">
        <v>3.5640000000000001</v>
      </c>
    </row>
    <row r="3488" spans="1:21" x14ac:dyDescent="0.25">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s="27">
        <v>2.7143999999999999</v>
      </c>
    </row>
    <row r="3489" spans="1:21" x14ac:dyDescent="0.25">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s="27">
        <v>-29.436800000000002</v>
      </c>
    </row>
    <row r="3490" spans="1:21" x14ac:dyDescent="0.25">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s="27">
        <v>-5.8346</v>
      </c>
    </row>
    <row r="3491" spans="1:21" x14ac:dyDescent="0.25">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s="27">
        <v>-92.799599999999998</v>
      </c>
    </row>
    <row r="3492" spans="1:21" x14ac:dyDescent="0.25">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s="27">
        <v>6.0025000000000004</v>
      </c>
    </row>
    <row r="3493" spans="1:21" x14ac:dyDescent="0.25">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s="27">
        <v>48.994199999999999</v>
      </c>
    </row>
    <row r="3494" spans="1:21" x14ac:dyDescent="0.25">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s="27">
        <v>3.7692000000000001</v>
      </c>
    </row>
    <row r="3495" spans="1:21" x14ac:dyDescent="0.25">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s="27">
        <v>12.96</v>
      </c>
    </row>
    <row r="3496" spans="1:21" x14ac:dyDescent="0.25">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s="27">
        <v>275.47800000000001</v>
      </c>
    </row>
    <row r="3497" spans="1:21" x14ac:dyDescent="0.25">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s="27">
        <v>181.17599999999999</v>
      </c>
    </row>
    <row r="3498" spans="1:21" x14ac:dyDescent="0.25">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s="27">
        <v>12.8256</v>
      </c>
    </row>
    <row r="3499" spans="1:21" x14ac:dyDescent="0.25">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s="27">
        <v>136.61760000000001</v>
      </c>
    </row>
    <row r="3500" spans="1:21" x14ac:dyDescent="0.25">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s="27">
        <v>5.3339999999999996</v>
      </c>
    </row>
    <row r="3501" spans="1:21" x14ac:dyDescent="0.25">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s="27">
        <v>71.389799999999994</v>
      </c>
    </row>
    <row r="3502" spans="1:21" x14ac:dyDescent="0.25">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s="27">
        <v>30.211200000000002</v>
      </c>
    </row>
    <row r="3503" spans="1:21" x14ac:dyDescent="0.25">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s="27">
        <v>7.7759999999999998</v>
      </c>
    </row>
    <row r="3504" spans="1:21" x14ac:dyDescent="0.25">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s="27">
        <v>3.6288</v>
      </c>
    </row>
    <row r="3505" spans="1:21" x14ac:dyDescent="0.25">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s="27">
        <v>20.343900000000001</v>
      </c>
    </row>
    <row r="3506" spans="1:21" x14ac:dyDescent="0.25">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s="27">
        <v>117.0104</v>
      </c>
    </row>
    <row r="3507" spans="1:21" x14ac:dyDescent="0.25">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s="27">
        <v>20.1584</v>
      </c>
    </row>
    <row r="3508" spans="1:21" x14ac:dyDescent="0.25">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s="27">
        <v>-5.0880000000000001</v>
      </c>
    </row>
    <row r="3509" spans="1:21" x14ac:dyDescent="0.25">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s="27">
        <v>-19.874400000000001</v>
      </c>
    </row>
    <row r="3510" spans="1:21" x14ac:dyDescent="0.25">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s="27">
        <v>5.4432</v>
      </c>
    </row>
    <row r="3511" spans="1:21" x14ac:dyDescent="0.25">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s="27">
        <v>4.0768000000000004</v>
      </c>
    </row>
    <row r="3512" spans="1:21" x14ac:dyDescent="0.25">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s="27">
        <v>-97.72</v>
      </c>
    </row>
    <row r="3513" spans="1:21" x14ac:dyDescent="0.25">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s="27">
        <v>-127.372</v>
      </c>
    </row>
    <row r="3514" spans="1:21" x14ac:dyDescent="0.25">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s="27">
        <v>-117.88200000000001</v>
      </c>
    </row>
    <row r="3515" spans="1:21" x14ac:dyDescent="0.25">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s="27">
        <v>5.55</v>
      </c>
    </row>
    <row r="3516" spans="1:21" x14ac:dyDescent="0.25">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s="27">
        <v>0.86399999999999999</v>
      </c>
    </row>
    <row r="3517" spans="1:21" x14ac:dyDescent="0.25">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s="27">
        <v>8.6189999999999998</v>
      </c>
    </row>
    <row r="3518" spans="1:21" x14ac:dyDescent="0.25">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s="27">
        <v>9.6300000000000008</v>
      </c>
    </row>
    <row r="3519" spans="1:21" x14ac:dyDescent="0.25">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s="27">
        <v>4.4783999999999997</v>
      </c>
    </row>
    <row r="3520" spans="1:21" x14ac:dyDescent="0.25">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s="27">
        <v>64.072800000000001</v>
      </c>
    </row>
    <row r="3521" spans="1:21" x14ac:dyDescent="0.25">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s="27">
        <v>-525.64049999999997</v>
      </c>
    </row>
    <row r="3522" spans="1:21" x14ac:dyDescent="0.25">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s="27">
        <v>4.3308</v>
      </c>
    </row>
    <row r="3523" spans="1:21" x14ac:dyDescent="0.25">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s="27">
        <v>19.825399999999998</v>
      </c>
    </row>
    <row r="3524" spans="1:21" x14ac:dyDescent="0.25">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s="27">
        <v>109.3338</v>
      </c>
    </row>
    <row r="3525" spans="1:21" x14ac:dyDescent="0.25">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s="27">
        <v>29</v>
      </c>
    </row>
    <row r="3526" spans="1:21" x14ac:dyDescent="0.25">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s="27">
        <v>49.316400000000002</v>
      </c>
    </row>
    <row r="3527" spans="1:21" x14ac:dyDescent="0.25">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s="27">
        <v>257.9871</v>
      </c>
    </row>
    <row r="3528" spans="1:21" x14ac:dyDescent="0.25">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s="27">
        <v>0.77939999999999998</v>
      </c>
    </row>
    <row r="3529" spans="1:21" x14ac:dyDescent="0.25">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s="27">
        <v>22.0032</v>
      </c>
    </row>
    <row r="3530" spans="1:21" x14ac:dyDescent="0.25">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s="27">
        <v>-9.56</v>
      </c>
    </row>
    <row r="3531" spans="1:21" x14ac:dyDescent="0.25">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s="27">
        <v>10.896000000000001</v>
      </c>
    </row>
    <row r="3532" spans="1:21" x14ac:dyDescent="0.25">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s="27">
        <v>6.2060000000000004</v>
      </c>
    </row>
    <row r="3533" spans="1:21" x14ac:dyDescent="0.25">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s="27">
        <v>15.372</v>
      </c>
    </row>
    <row r="3534" spans="1:21" x14ac:dyDescent="0.25">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s="27">
        <v>97.1892</v>
      </c>
    </row>
    <row r="3535" spans="1:21" x14ac:dyDescent="0.25">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s="27">
        <v>3.8048000000000002</v>
      </c>
    </row>
    <row r="3536" spans="1:21" x14ac:dyDescent="0.25">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s="27">
        <v>3.5474999999999999</v>
      </c>
    </row>
    <row r="3537" spans="1:21" x14ac:dyDescent="0.25">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s="27">
        <v>3.6021999999999998</v>
      </c>
    </row>
    <row r="3538" spans="1:21" x14ac:dyDescent="0.25">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s="27">
        <v>0.40739999999999998</v>
      </c>
    </row>
    <row r="3539" spans="1:21" x14ac:dyDescent="0.25">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s="27">
        <v>14.984999999999999</v>
      </c>
    </row>
    <row r="3540" spans="1:21" x14ac:dyDescent="0.25">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s="27">
        <v>4.5359999999999996</v>
      </c>
    </row>
    <row r="3541" spans="1:21" x14ac:dyDescent="0.25">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s="27">
        <v>9.4990000000000006</v>
      </c>
    </row>
    <row r="3542" spans="1:21" x14ac:dyDescent="0.25">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s="27">
        <v>21.7728</v>
      </c>
    </row>
    <row r="3543" spans="1:21" x14ac:dyDescent="0.25">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s="27">
        <v>1.6055999999999999</v>
      </c>
    </row>
    <row r="3544" spans="1:21" x14ac:dyDescent="0.25">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s="27">
        <v>-7.0979999999999999</v>
      </c>
    </row>
    <row r="3545" spans="1:21" x14ac:dyDescent="0.25">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s="27">
        <v>0.3674</v>
      </c>
    </row>
    <row r="3546" spans="1:21" x14ac:dyDescent="0.25">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s="27">
        <v>10.393599999999999</v>
      </c>
    </row>
    <row r="3547" spans="1:21" x14ac:dyDescent="0.25">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s="27">
        <v>-74.745599999999996</v>
      </c>
    </row>
    <row r="3548" spans="1:21" x14ac:dyDescent="0.25">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s="27">
        <v>4.2392000000000003</v>
      </c>
    </row>
    <row r="3549" spans="1:21" x14ac:dyDescent="0.25">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s="27">
        <v>10.518000000000001</v>
      </c>
    </row>
    <row r="3550" spans="1:21" x14ac:dyDescent="0.25">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s="27">
        <v>9.1638000000000002</v>
      </c>
    </row>
    <row r="3551" spans="1:21" x14ac:dyDescent="0.25">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s="27">
        <v>14.4</v>
      </c>
    </row>
    <row r="3552" spans="1:21" x14ac:dyDescent="0.25">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s="27">
        <v>15.934799999999999</v>
      </c>
    </row>
    <row r="3553" spans="1:21" x14ac:dyDescent="0.25">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s="27">
        <v>-36.176400000000001</v>
      </c>
    </row>
    <row r="3554" spans="1:21" x14ac:dyDescent="0.25">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s="27">
        <v>60.955199999999998</v>
      </c>
    </row>
    <row r="3555" spans="1:21" x14ac:dyDescent="0.25">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s="27">
        <v>-5.9808000000000003</v>
      </c>
    </row>
    <row r="3556" spans="1:21" x14ac:dyDescent="0.25">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s="27">
        <v>85.903999999999996</v>
      </c>
    </row>
    <row r="3557" spans="1:21" x14ac:dyDescent="0.25">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s="27">
        <v>37.796999999999997</v>
      </c>
    </row>
    <row r="3558" spans="1:21" x14ac:dyDescent="0.25">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s="27">
        <v>21.7728</v>
      </c>
    </row>
    <row r="3559" spans="1:21" x14ac:dyDescent="0.25">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s="27">
        <v>3.6714000000000002</v>
      </c>
    </row>
    <row r="3560" spans="1:21" x14ac:dyDescent="0.25">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s="27">
        <v>7.6272000000000002</v>
      </c>
    </row>
    <row r="3561" spans="1:21" x14ac:dyDescent="0.25">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s="27">
        <v>145.13399999999999</v>
      </c>
    </row>
    <row r="3562" spans="1:21" x14ac:dyDescent="0.25">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s="27">
        <v>0.61919999999999997</v>
      </c>
    </row>
    <row r="3563" spans="1:21" x14ac:dyDescent="0.25">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s="27">
        <v>-20.448</v>
      </c>
    </row>
    <row r="3564" spans="1:21" x14ac:dyDescent="0.25">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s="27">
        <v>-3.0575999999999999</v>
      </c>
    </row>
    <row r="3565" spans="1:21" x14ac:dyDescent="0.25">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s="27">
        <v>3.7440000000000002</v>
      </c>
    </row>
    <row r="3566" spans="1:21" x14ac:dyDescent="0.25">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s="27">
        <v>6.2207999999999997</v>
      </c>
    </row>
    <row r="3567" spans="1:21" x14ac:dyDescent="0.25">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s="27">
        <v>7.9200000000000007E-2</v>
      </c>
    </row>
    <row r="3568" spans="1:21" x14ac:dyDescent="0.25">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s="27">
        <v>757.41120000000001</v>
      </c>
    </row>
    <row r="3569" spans="1:21" x14ac:dyDescent="0.25">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s="27">
        <v>-12.006399999999999</v>
      </c>
    </row>
    <row r="3570" spans="1:21" x14ac:dyDescent="0.25">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s="27">
        <v>26.391200000000001</v>
      </c>
    </row>
    <row r="3571" spans="1:21" x14ac:dyDescent="0.25">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s="27">
        <v>209.58</v>
      </c>
    </row>
    <row r="3572" spans="1:21" x14ac:dyDescent="0.25">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s="27">
        <v>742.63199999999995</v>
      </c>
    </row>
    <row r="3573" spans="1:21" x14ac:dyDescent="0.25">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s="27">
        <v>2.6972999999999998</v>
      </c>
    </row>
    <row r="3574" spans="1:21" x14ac:dyDescent="0.25">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s="27">
        <v>1.8144</v>
      </c>
    </row>
    <row r="3575" spans="1:21" x14ac:dyDescent="0.25">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s="27">
        <v>5.4896000000000003</v>
      </c>
    </row>
    <row r="3576" spans="1:21" x14ac:dyDescent="0.25">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s="27">
        <v>26.2</v>
      </c>
    </row>
    <row r="3577" spans="1:21" x14ac:dyDescent="0.25">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s="27">
        <v>4.8924000000000003</v>
      </c>
    </row>
    <row r="3578" spans="1:21" x14ac:dyDescent="0.25">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s="27">
        <v>1.5548</v>
      </c>
    </row>
    <row r="3579" spans="1:21" x14ac:dyDescent="0.25">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s="27">
        <v>2.3176999999999999</v>
      </c>
    </row>
    <row r="3580" spans="1:21" x14ac:dyDescent="0.25">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s="27">
        <v>0.31559999999999999</v>
      </c>
    </row>
    <row r="3581" spans="1:21" x14ac:dyDescent="0.25">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s="27">
        <v>32.094999999999999</v>
      </c>
    </row>
    <row r="3582" spans="1:21" x14ac:dyDescent="0.25">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s="27">
        <v>388.81279999999998</v>
      </c>
    </row>
    <row r="3583" spans="1:21" x14ac:dyDescent="0.25">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s="27">
        <v>50.328000000000003</v>
      </c>
    </row>
    <row r="3584" spans="1:21" x14ac:dyDescent="0.25">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s="27">
        <v>1.5209999999999999</v>
      </c>
    </row>
    <row r="3585" spans="1:21" x14ac:dyDescent="0.25">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s="27">
        <v>200.49</v>
      </c>
    </row>
    <row r="3586" spans="1:21" x14ac:dyDescent="0.25">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s="27">
        <v>32.633200000000002</v>
      </c>
    </row>
    <row r="3587" spans="1:21" x14ac:dyDescent="0.25">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s="27">
        <v>1.2005999999999999</v>
      </c>
    </row>
    <row r="3588" spans="1:21" x14ac:dyDescent="0.25">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s="27">
        <v>1.6688000000000001</v>
      </c>
    </row>
    <row r="3589" spans="1:21" x14ac:dyDescent="0.25">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s="27">
        <v>-253.43369999999999</v>
      </c>
    </row>
    <row r="3590" spans="1:21" x14ac:dyDescent="0.25">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s="27">
        <v>33.312399999999997</v>
      </c>
    </row>
    <row r="3591" spans="1:21" x14ac:dyDescent="0.25">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s="27">
        <v>1.4112</v>
      </c>
    </row>
    <row r="3592" spans="1:21" x14ac:dyDescent="0.25">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s="27">
        <v>375.42959999999999</v>
      </c>
    </row>
    <row r="3593" spans="1:21" x14ac:dyDescent="0.25">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s="27">
        <v>0.36499999999999999</v>
      </c>
    </row>
    <row r="3594" spans="1:21" x14ac:dyDescent="0.25">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s="27">
        <v>120.9468</v>
      </c>
    </row>
    <row r="3595" spans="1:21" x14ac:dyDescent="0.25">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s="27">
        <v>-17.942399999999999</v>
      </c>
    </row>
    <row r="3596" spans="1:21" x14ac:dyDescent="0.25">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s="27">
        <v>3.7519999999999998</v>
      </c>
    </row>
    <row r="3597" spans="1:21" x14ac:dyDescent="0.25">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s="27">
        <v>0.4264</v>
      </c>
    </row>
    <row r="3598" spans="1:21" x14ac:dyDescent="0.25">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s="27">
        <v>5.4432</v>
      </c>
    </row>
    <row r="3599" spans="1:21" x14ac:dyDescent="0.25">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s="27">
        <v>-4.8528000000000002</v>
      </c>
    </row>
    <row r="3600" spans="1:21" x14ac:dyDescent="0.25">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s="27">
        <v>5.0232000000000001</v>
      </c>
    </row>
    <row r="3601" spans="1:21" x14ac:dyDescent="0.25">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s="27">
        <v>-31.6204</v>
      </c>
    </row>
    <row r="3602" spans="1:21" x14ac:dyDescent="0.25">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s="27">
        <v>64.789199999999994</v>
      </c>
    </row>
    <row r="3603" spans="1:21" x14ac:dyDescent="0.25">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s="27">
        <v>3.89</v>
      </c>
    </row>
    <row r="3604" spans="1:21" x14ac:dyDescent="0.25">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s="27">
        <v>-93.99</v>
      </c>
    </row>
    <row r="3605" spans="1:21" x14ac:dyDescent="0.25">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s="27">
        <v>133.15199999999999</v>
      </c>
    </row>
    <row r="3606" spans="1:21" x14ac:dyDescent="0.25">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s="27">
        <v>8.5543999999999993</v>
      </c>
    </row>
    <row r="3607" spans="1:21" x14ac:dyDescent="0.25">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s="27">
        <v>31.252800000000001</v>
      </c>
    </row>
    <row r="3608" spans="1:21" x14ac:dyDescent="0.25">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s="27">
        <v>13.4964</v>
      </c>
    </row>
    <row r="3609" spans="1:21" x14ac:dyDescent="0.25">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s="27">
        <v>47.061</v>
      </c>
    </row>
    <row r="3610" spans="1:21" x14ac:dyDescent="0.25">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s="27">
        <v>2.5055999999999998</v>
      </c>
    </row>
    <row r="3611" spans="1:21" x14ac:dyDescent="0.25">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s="27">
        <v>2.0322</v>
      </c>
    </row>
    <row r="3612" spans="1:21" x14ac:dyDescent="0.25">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s="27">
        <v>-37.733199999999997</v>
      </c>
    </row>
    <row r="3613" spans="1:21" x14ac:dyDescent="0.25">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s="27">
        <v>16.794599999999999</v>
      </c>
    </row>
    <row r="3614" spans="1:21" x14ac:dyDescent="0.25">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s="27">
        <v>5.5511999999999997</v>
      </c>
    </row>
    <row r="3615" spans="1:21" x14ac:dyDescent="0.25">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s="27">
        <v>10.5754</v>
      </c>
    </row>
    <row r="3616" spans="1:21" x14ac:dyDescent="0.25">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s="27">
        <v>-71.811599999999999</v>
      </c>
    </row>
    <row r="3617" spans="1:21" x14ac:dyDescent="0.25">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s="27">
        <v>8.7384000000000004</v>
      </c>
    </row>
    <row r="3618" spans="1:21" x14ac:dyDescent="0.25">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s="27">
        <v>-7.3254999999999999</v>
      </c>
    </row>
    <row r="3619" spans="1:21" x14ac:dyDescent="0.25">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s="27">
        <v>152.495</v>
      </c>
    </row>
    <row r="3620" spans="1:21" x14ac:dyDescent="0.25">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s="27">
        <v>1.7375</v>
      </c>
    </row>
    <row r="3621" spans="1:21" x14ac:dyDescent="0.25">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s="27">
        <v>65.355000000000004</v>
      </c>
    </row>
    <row r="3622" spans="1:21" x14ac:dyDescent="0.25">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s="27">
        <v>4.5872999999999999</v>
      </c>
    </row>
    <row r="3623" spans="1:21" x14ac:dyDescent="0.25">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s="27">
        <v>5.5944000000000003</v>
      </c>
    </row>
    <row r="3624" spans="1:21" x14ac:dyDescent="0.25">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s="27">
        <v>52.688000000000002</v>
      </c>
    </row>
    <row r="3625" spans="1:21" x14ac:dyDescent="0.25">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s="27">
        <v>3.4367999999999999</v>
      </c>
    </row>
    <row r="3626" spans="1:21" x14ac:dyDescent="0.25">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s="27">
        <v>42.588000000000001</v>
      </c>
    </row>
    <row r="3627" spans="1:21" x14ac:dyDescent="0.25">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s="27">
        <v>1.0207999999999999</v>
      </c>
    </row>
    <row r="3628" spans="1:21" x14ac:dyDescent="0.25">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s="27">
        <v>1.395</v>
      </c>
    </row>
    <row r="3629" spans="1:21" x14ac:dyDescent="0.25">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s="27">
        <v>10.896000000000001</v>
      </c>
    </row>
    <row r="3630" spans="1:21" x14ac:dyDescent="0.25">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s="27">
        <v>643.98249999999996</v>
      </c>
    </row>
    <row r="3631" spans="1:21" x14ac:dyDescent="0.25">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s="27">
        <v>9.8010000000000002</v>
      </c>
    </row>
    <row r="3632" spans="1:21" x14ac:dyDescent="0.25">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s="27">
        <v>23.977799999999998</v>
      </c>
    </row>
    <row r="3633" spans="1:21" x14ac:dyDescent="0.25">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s="27">
        <v>19.465599999999998</v>
      </c>
    </row>
    <row r="3634" spans="1:21" x14ac:dyDescent="0.25">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s="27">
        <v>45.806399999999996</v>
      </c>
    </row>
    <row r="3635" spans="1:21" x14ac:dyDescent="0.25">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s="27">
        <v>3.3408000000000002</v>
      </c>
    </row>
    <row r="3636" spans="1:21" x14ac:dyDescent="0.25">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s="27">
        <v>-9.7902000000000005</v>
      </c>
    </row>
    <row r="3637" spans="1:21" x14ac:dyDescent="0.25">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s="27">
        <v>32.468400000000003</v>
      </c>
    </row>
    <row r="3638" spans="1:21" x14ac:dyDescent="0.25">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s="27">
        <v>7.5087000000000002</v>
      </c>
    </row>
    <row r="3639" spans="1:21" x14ac:dyDescent="0.25">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s="27">
        <v>29.302</v>
      </c>
    </row>
    <row r="3640" spans="1:21" x14ac:dyDescent="0.25">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s="27">
        <v>29.657599999999999</v>
      </c>
    </row>
    <row r="3641" spans="1:21" x14ac:dyDescent="0.25">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s="27">
        <v>1.6761999999999999</v>
      </c>
    </row>
    <row r="3642" spans="1:21" x14ac:dyDescent="0.25">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s="27">
        <v>-29.0745</v>
      </c>
    </row>
    <row r="3643" spans="1:21" x14ac:dyDescent="0.25">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s="27">
        <v>-46.591999999999999</v>
      </c>
    </row>
    <row r="3644" spans="1:21" x14ac:dyDescent="0.25">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s="27">
        <v>152.495</v>
      </c>
    </row>
    <row r="3645" spans="1:21" x14ac:dyDescent="0.25">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s="27">
        <v>12.298</v>
      </c>
    </row>
    <row r="3646" spans="1:21" x14ac:dyDescent="0.25">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s="27">
        <v>1.1564000000000001</v>
      </c>
    </row>
    <row r="3647" spans="1:21" x14ac:dyDescent="0.25">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s="27">
        <v>50.414000000000001</v>
      </c>
    </row>
    <row r="3648" spans="1:21" x14ac:dyDescent="0.25">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s="27">
        <v>3.1751999999999998</v>
      </c>
    </row>
    <row r="3649" spans="1:21" x14ac:dyDescent="0.25">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s="27">
        <v>4.5007999999999999</v>
      </c>
    </row>
    <row r="3650" spans="1:21" x14ac:dyDescent="0.25">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s="27">
        <v>-2.0621999999999998</v>
      </c>
    </row>
    <row r="3651" spans="1:21" x14ac:dyDescent="0.25">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s="27">
        <v>18.5976</v>
      </c>
    </row>
    <row r="3652" spans="1:21" x14ac:dyDescent="0.25">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s="27">
        <v>41.951999999999998</v>
      </c>
    </row>
    <row r="3653" spans="1:21" x14ac:dyDescent="0.25">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s="27">
        <v>12.492000000000001</v>
      </c>
    </row>
    <row r="3654" spans="1:21" x14ac:dyDescent="0.25">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s="27">
        <v>15.511200000000001</v>
      </c>
    </row>
    <row r="3655" spans="1:21" x14ac:dyDescent="0.25">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s="27">
        <v>7.0217999999999998</v>
      </c>
    </row>
    <row r="3656" spans="1:21" x14ac:dyDescent="0.25">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s="27">
        <v>166.06979999999999</v>
      </c>
    </row>
    <row r="3657" spans="1:21" x14ac:dyDescent="0.25">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s="27">
        <v>-21.294</v>
      </c>
    </row>
    <row r="3658" spans="1:21" x14ac:dyDescent="0.25">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s="27">
        <v>1.7055</v>
      </c>
    </row>
    <row r="3659" spans="1:21" x14ac:dyDescent="0.25">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s="27">
        <v>2.9321999999999999</v>
      </c>
    </row>
    <row r="3660" spans="1:21" x14ac:dyDescent="0.25">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s="27">
        <v>3.86</v>
      </c>
    </row>
    <row r="3661" spans="1:21" x14ac:dyDescent="0.25">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s="27">
        <v>1.4418</v>
      </c>
    </row>
    <row r="3662" spans="1:21" x14ac:dyDescent="0.25">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s="27">
        <v>4.2249999999999996</v>
      </c>
    </row>
    <row r="3663" spans="1:21" x14ac:dyDescent="0.25">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s="27">
        <v>94.492500000000007</v>
      </c>
    </row>
    <row r="3664" spans="1:21" x14ac:dyDescent="0.25">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s="27">
        <v>93.203999999999994</v>
      </c>
    </row>
    <row r="3665" spans="1:21" x14ac:dyDescent="0.25">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s="27">
        <v>11.543200000000001</v>
      </c>
    </row>
    <row r="3666" spans="1:21" x14ac:dyDescent="0.25">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s="27">
        <v>9.0635999999999992</v>
      </c>
    </row>
    <row r="3667" spans="1:21" x14ac:dyDescent="0.25">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s="27">
        <v>-4.5191999999999997</v>
      </c>
    </row>
    <row r="3668" spans="1:21" x14ac:dyDescent="0.25">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s="27">
        <v>19.754999999999999</v>
      </c>
    </row>
    <row r="3669" spans="1:21" x14ac:dyDescent="0.25">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s="27">
        <v>-2.6025</v>
      </c>
    </row>
    <row r="3670" spans="1:21" x14ac:dyDescent="0.25">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s="27">
        <v>-18.186</v>
      </c>
    </row>
    <row r="3671" spans="1:21" x14ac:dyDescent="0.25">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s="27">
        <v>3.7440000000000002</v>
      </c>
    </row>
    <row r="3672" spans="1:21" x14ac:dyDescent="0.25">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s="27">
        <v>3.6288</v>
      </c>
    </row>
    <row r="3673" spans="1:21" x14ac:dyDescent="0.25">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s="27">
        <v>2.9304000000000001</v>
      </c>
    </row>
    <row r="3674" spans="1:21" x14ac:dyDescent="0.25">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s="27">
        <v>3.2161</v>
      </c>
    </row>
    <row r="3675" spans="1:21" x14ac:dyDescent="0.25">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s="27">
        <v>-100.92</v>
      </c>
    </row>
    <row r="3676" spans="1:21" x14ac:dyDescent="0.25">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s="27">
        <v>-30.933199999999999</v>
      </c>
    </row>
    <row r="3677" spans="1:21" x14ac:dyDescent="0.25">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s="27">
        <v>16.183800000000002</v>
      </c>
    </row>
    <row r="3678" spans="1:21" x14ac:dyDescent="0.25">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s="27">
        <v>14.671799999999999</v>
      </c>
    </row>
    <row r="3679" spans="1:21" x14ac:dyDescent="0.25">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s="27">
        <v>5.056</v>
      </c>
    </row>
    <row r="3680" spans="1:21" x14ac:dyDescent="0.25">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s="27">
        <v>209.23650000000001</v>
      </c>
    </row>
    <row r="3681" spans="1:21" x14ac:dyDescent="0.25">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s="27">
        <v>20.015599999999999</v>
      </c>
    </row>
    <row r="3682" spans="1:21" x14ac:dyDescent="0.25">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s="27">
        <v>5.6993999999999998</v>
      </c>
    </row>
    <row r="3683" spans="1:21" x14ac:dyDescent="0.25">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s="27">
        <v>42.045000000000002</v>
      </c>
    </row>
    <row r="3684" spans="1:21" x14ac:dyDescent="0.25">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s="27">
        <v>32.537599999999998</v>
      </c>
    </row>
    <row r="3685" spans="1:21" x14ac:dyDescent="0.25">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s="27">
        <v>70.545599999999993</v>
      </c>
    </row>
    <row r="3686" spans="1:21" x14ac:dyDescent="0.25">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s="27">
        <v>21.403199999999998</v>
      </c>
    </row>
    <row r="3687" spans="1:21" x14ac:dyDescent="0.25">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s="27">
        <v>28.480899999999998</v>
      </c>
    </row>
    <row r="3688" spans="1:21" x14ac:dyDescent="0.25">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s="27">
        <v>3.2471999999999999</v>
      </c>
    </row>
    <row r="3689" spans="1:21" x14ac:dyDescent="0.25">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s="27">
        <v>-2.2450000000000001</v>
      </c>
    </row>
    <row r="3690" spans="1:21" x14ac:dyDescent="0.25">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s="27">
        <v>7.92</v>
      </c>
    </row>
    <row r="3691" spans="1:21" x14ac:dyDescent="0.25">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s="27">
        <v>15.920999999999999</v>
      </c>
    </row>
    <row r="3692" spans="1:21" x14ac:dyDescent="0.25">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s="27">
        <v>-45.995399999999997</v>
      </c>
    </row>
    <row r="3693" spans="1:21" x14ac:dyDescent="0.25">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s="27">
        <v>164.99700000000001</v>
      </c>
    </row>
    <row r="3694" spans="1:21" x14ac:dyDescent="0.25">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s="27">
        <v>30.786000000000001</v>
      </c>
    </row>
    <row r="3695" spans="1:21" x14ac:dyDescent="0.25">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s="27">
        <v>3.6783999999999999</v>
      </c>
    </row>
    <row r="3696" spans="1:21" x14ac:dyDescent="0.25">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s="27">
        <v>116.48</v>
      </c>
    </row>
    <row r="3697" spans="1:21" x14ac:dyDescent="0.25">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s="27">
        <v>32.604599999999998</v>
      </c>
    </row>
    <row r="3698" spans="1:21" x14ac:dyDescent="0.25">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s="27">
        <v>14.2758</v>
      </c>
    </row>
    <row r="3699" spans="1:21" x14ac:dyDescent="0.25">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s="27">
        <v>22.7136</v>
      </c>
    </row>
    <row r="3700" spans="1:21" x14ac:dyDescent="0.25">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s="27">
        <v>5.9550000000000001</v>
      </c>
    </row>
    <row r="3701" spans="1:21" x14ac:dyDescent="0.25">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s="27">
        <v>70.502799999999993</v>
      </c>
    </row>
    <row r="3702" spans="1:21" x14ac:dyDescent="0.25">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s="27">
        <v>6.8273999999999999</v>
      </c>
    </row>
    <row r="3703" spans="1:21" x14ac:dyDescent="0.25">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s="27">
        <v>3.7919999999999998</v>
      </c>
    </row>
    <row r="3704" spans="1:21" x14ac:dyDescent="0.25">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s="27">
        <v>6.9383999999999997</v>
      </c>
    </row>
    <row r="3705" spans="1:21" x14ac:dyDescent="0.25">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s="27">
        <v>8.8043999999999993</v>
      </c>
    </row>
    <row r="3706" spans="1:21" x14ac:dyDescent="0.25">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s="27">
        <v>314.98950000000002</v>
      </c>
    </row>
    <row r="3707" spans="1:21" x14ac:dyDescent="0.25">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s="27">
        <v>15.552</v>
      </c>
    </row>
    <row r="3708" spans="1:21" x14ac:dyDescent="0.25">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s="27">
        <v>6.5537999999999998</v>
      </c>
    </row>
    <row r="3709" spans="1:21" x14ac:dyDescent="0.25">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s="27">
        <v>-2.5472000000000001</v>
      </c>
    </row>
    <row r="3710" spans="1:21" x14ac:dyDescent="0.25">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s="27">
        <v>-87.148799999999994</v>
      </c>
    </row>
    <row r="3711" spans="1:21" x14ac:dyDescent="0.25">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s="27">
        <v>1.6632</v>
      </c>
    </row>
    <row r="3712" spans="1:21" x14ac:dyDescent="0.25">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s="27">
        <v>6.3780000000000001</v>
      </c>
    </row>
    <row r="3713" spans="1:21" x14ac:dyDescent="0.25">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s="27">
        <v>100.4255</v>
      </c>
    </row>
    <row r="3714" spans="1:21" x14ac:dyDescent="0.25">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s="27">
        <v>3.4620000000000002</v>
      </c>
    </row>
    <row r="3715" spans="1:21" x14ac:dyDescent="0.25">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s="27">
        <v>34.146000000000001</v>
      </c>
    </row>
    <row r="3716" spans="1:21" x14ac:dyDescent="0.25">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s="27">
        <v>21.012799999999999</v>
      </c>
    </row>
    <row r="3717" spans="1:21" x14ac:dyDescent="0.25">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s="27">
        <v>45.293999999999997</v>
      </c>
    </row>
    <row r="3718" spans="1:21" x14ac:dyDescent="0.25">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s="27">
        <v>1.1775</v>
      </c>
    </row>
    <row r="3719" spans="1:21" x14ac:dyDescent="0.25">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s="27">
        <v>0.1512</v>
      </c>
    </row>
    <row r="3720" spans="1:21" x14ac:dyDescent="0.25">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s="27">
        <v>107.4785</v>
      </c>
    </row>
    <row r="3721" spans="1:21" x14ac:dyDescent="0.25">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s="27">
        <v>12.358000000000001</v>
      </c>
    </row>
    <row r="3722" spans="1:21" x14ac:dyDescent="0.25">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s="27">
        <v>7.3788</v>
      </c>
    </row>
    <row r="3723" spans="1:21" x14ac:dyDescent="0.25">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s="27">
        <v>6.9390000000000001</v>
      </c>
    </row>
    <row r="3724" spans="1:21" x14ac:dyDescent="0.25">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s="27">
        <v>2.2320000000000002</v>
      </c>
    </row>
    <row r="3725" spans="1:21" x14ac:dyDescent="0.25">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s="27">
        <v>-459.98750000000001</v>
      </c>
    </row>
    <row r="3726" spans="1:21" x14ac:dyDescent="0.25">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s="27">
        <v>2.2050000000000001</v>
      </c>
    </row>
    <row r="3727" spans="1:21" x14ac:dyDescent="0.25">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s="27">
        <v>3.51</v>
      </c>
    </row>
    <row r="3728" spans="1:21" x14ac:dyDescent="0.25">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s="27">
        <v>93.698800000000006</v>
      </c>
    </row>
    <row r="3729" spans="1:21" x14ac:dyDescent="0.25">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s="27">
        <v>2.79</v>
      </c>
    </row>
    <row r="3730" spans="1:21" x14ac:dyDescent="0.25">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s="27">
        <v>6.8723999999999998</v>
      </c>
    </row>
    <row r="3731" spans="1:21" x14ac:dyDescent="0.25">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s="27">
        <v>7.9724000000000004</v>
      </c>
    </row>
    <row r="3732" spans="1:21" x14ac:dyDescent="0.25">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s="27">
        <v>0</v>
      </c>
    </row>
    <row r="3733" spans="1:21" x14ac:dyDescent="0.25">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s="27">
        <v>129.9974</v>
      </c>
    </row>
    <row r="3734" spans="1:21" x14ac:dyDescent="0.25">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s="27">
        <v>327.58179999999999</v>
      </c>
    </row>
    <row r="3735" spans="1:21" x14ac:dyDescent="0.25">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s="27">
        <v>31.889199999999999</v>
      </c>
    </row>
    <row r="3736" spans="1:21" x14ac:dyDescent="0.25">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s="27">
        <v>12.1348</v>
      </c>
    </row>
    <row r="3737" spans="1:21" x14ac:dyDescent="0.25">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s="27">
        <v>16.553100000000001</v>
      </c>
    </row>
    <row r="3738" spans="1:21" x14ac:dyDescent="0.25">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s="27">
        <v>62.3904</v>
      </c>
    </row>
    <row r="3739" spans="1:21" x14ac:dyDescent="0.25">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s="27">
        <v>15.944599999999999</v>
      </c>
    </row>
    <row r="3740" spans="1:21" x14ac:dyDescent="0.25">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s="27">
        <v>3.052</v>
      </c>
    </row>
    <row r="3741" spans="1:21" x14ac:dyDescent="0.25">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s="27">
        <v>25.191600000000001</v>
      </c>
    </row>
    <row r="3742" spans="1:21" x14ac:dyDescent="0.25">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s="27">
        <v>23.395399999999999</v>
      </c>
    </row>
    <row r="3743" spans="1:21" x14ac:dyDescent="0.25">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s="27">
        <v>7.5991999999999997</v>
      </c>
    </row>
    <row r="3744" spans="1:21" x14ac:dyDescent="0.25">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s="27">
        <v>28.857600000000001</v>
      </c>
    </row>
    <row r="3745" spans="1:21" x14ac:dyDescent="0.25">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s="27">
        <v>17.337599999999998</v>
      </c>
    </row>
    <row r="3746" spans="1:21" x14ac:dyDescent="0.25">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s="27">
        <v>3.7919999999999998</v>
      </c>
    </row>
    <row r="3747" spans="1:21" x14ac:dyDescent="0.25">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s="27">
        <v>34.292499999999997</v>
      </c>
    </row>
    <row r="3748" spans="1:21" x14ac:dyDescent="0.25">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s="27">
        <v>81.173400000000001</v>
      </c>
    </row>
    <row r="3749" spans="1:21" x14ac:dyDescent="0.25">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s="27">
        <v>99.23</v>
      </c>
    </row>
    <row r="3750" spans="1:21" x14ac:dyDescent="0.25">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s="27">
        <v>96.575999999999993</v>
      </c>
    </row>
    <row r="3751" spans="1:21" x14ac:dyDescent="0.25">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s="27">
        <v>329.99400000000003</v>
      </c>
    </row>
    <row r="3752" spans="1:21" x14ac:dyDescent="0.25">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s="27">
        <v>8.2360000000000007</v>
      </c>
    </row>
    <row r="3753" spans="1:21" x14ac:dyDescent="0.25">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s="27">
        <v>23.027999999999999</v>
      </c>
    </row>
    <row r="3754" spans="1:21" x14ac:dyDescent="0.25">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s="27">
        <v>56.977200000000003</v>
      </c>
    </row>
    <row r="3755" spans="1:21" x14ac:dyDescent="0.25">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s="27">
        <v>294.54880000000003</v>
      </c>
    </row>
    <row r="3756" spans="1:21" x14ac:dyDescent="0.25">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s="27">
        <v>17.745000000000001</v>
      </c>
    </row>
    <row r="3757" spans="1:21" x14ac:dyDescent="0.25">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s="27">
        <v>15.5092</v>
      </c>
    </row>
    <row r="3758" spans="1:21" x14ac:dyDescent="0.25">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s="27">
        <v>-56.343000000000004</v>
      </c>
    </row>
    <row r="3759" spans="1:21" x14ac:dyDescent="0.25">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s="27">
        <v>8.3328000000000007</v>
      </c>
    </row>
    <row r="3760" spans="1:21" x14ac:dyDescent="0.25">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s="27">
        <v>5.4896000000000003</v>
      </c>
    </row>
    <row r="3761" spans="1:21" x14ac:dyDescent="0.25">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s="27">
        <v>5.07</v>
      </c>
    </row>
    <row r="3762" spans="1:21" x14ac:dyDescent="0.25">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s="27">
        <v>10.247999999999999</v>
      </c>
    </row>
    <row r="3763" spans="1:21" x14ac:dyDescent="0.25">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s="27">
        <v>42.048000000000002</v>
      </c>
    </row>
    <row r="3764" spans="1:21" x14ac:dyDescent="0.25">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s="27">
        <v>24.196000000000002</v>
      </c>
    </row>
    <row r="3765" spans="1:21" x14ac:dyDescent="0.25">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s="27">
        <v>4.1748000000000003</v>
      </c>
    </row>
    <row r="3766" spans="1:21" x14ac:dyDescent="0.25">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s="27">
        <v>-3.0396000000000001</v>
      </c>
    </row>
    <row r="3767" spans="1:21" x14ac:dyDescent="0.25">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s="27">
        <v>-1.4196</v>
      </c>
    </row>
    <row r="3768" spans="1:21" x14ac:dyDescent="0.25">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s="27">
        <v>0.504</v>
      </c>
    </row>
    <row r="3769" spans="1:21" x14ac:dyDescent="0.25">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s="27">
        <v>11.996</v>
      </c>
    </row>
    <row r="3770" spans="1:21" x14ac:dyDescent="0.25">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s="27">
        <v>101.3832</v>
      </c>
    </row>
    <row r="3771" spans="1:21" x14ac:dyDescent="0.25">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s="27">
        <v>0.66959999999999997</v>
      </c>
    </row>
    <row r="3772" spans="1:21" x14ac:dyDescent="0.25">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s="27">
        <v>-325.572</v>
      </c>
    </row>
    <row r="3773" spans="1:21" x14ac:dyDescent="0.25">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s="27">
        <v>-19.5624</v>
      </c>
    </row>
    <row r="3774" spans="1:21" x14ac:dyDescent="0.25">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s="27">
        <v>22.647600000000001</v>
      </c>
    </row>
    <row r="3775" spans="1:21" x14ac:dyDescent="0.25">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s="27">
        <v>2.3328000000000002</v>
      </c>
    </row>
    <row r="3776" spans="1:21" x14ac:dyDescent="0.25">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s="27">
        <v>81.594899999999996</v>
      </c>
    </row>
    <row r="3777" spans="1:21" x14ac:dyDescent="0.25">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s="27">
        <v>3.6288</v>
      </c>
    </row>
    <row r="3778" spans="1:21" x14ac:dyDescent="0.25">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s="27">
        <v>41.993000000000002</v>
      </c>
    </row>
    <row r="3779" spans="1:21" x14ac:dyDescent="0.25">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s="27">
        <v>106.5408</v>
      </c>
    </row>
    <row r="3780" spans="1:21" x14ac:dyDescent="0.25">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s="27">
        <v>8.9969999999999999</v>
      </c>
    </row>
    <row r="3781" spans="1:21" x14ac:dyDescent="0.25">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s="27">
        <v>18.211200000000002</v>
      </c>
    </row>
    <row r="3782" spans="1:21" x14ac:dyDescent="0.25">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s="27">
        <v>10.958399999999999</v>
      </c>
    </row>
    <row r="3783" spans="1:21" x14ac:dyDescent="0.25">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s="27">
        <v>40.497300000000003</v>
      </c>
    </row>
    <row r="3784" spans="1:21" x14ac:dyDescent="0.25">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s="27">
        <v>3.339</v>
      </c>
    </row>
    <row r="3785" spans="1:21" x14ac:dyDescent="0.25">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s="27">
        <v>-63.005600000000001</v>
      </c>
    </row>
    <row r="3786" spans="1:21" x14ac:dyDescent="0.25">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s="27">
        <v>8.2848000000000006</v>
      </c>
    </row>
    <row r="3787" spans="1:21" x14ac:dyDescent="0.25">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s="27">
        <v>-2.61</v>
      </c>
    </row>
    <row r="3788" spans="1:21" x14ac:dyDescent="0.25">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s="27">
        <v>282.20920000000001</v>
      </c>
    </row>
    <row r="3789" spans="1:21" x14ac:dyDescent="0.25">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s="27">
        <v>1.0268999999999999</v>
      </c>
    </row>
    <row r="3790" spans="1:21" x14ac:dyDescent="0.25">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s="27">
        <v>7.0172999999999996</v>
      </c>
    </row>
    <row r="3791" spans="1:21" x14ac:dyDescent="0.25">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s="27">
        <v>9.0054999999999996</v>
      </c>
    </row>
    <row r="3792" spans="1:21" x14ac:dyDescent="0.25">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s="27">
        <v>67.86</v>
      </c>
    </row>
    <row r="3793" spans="1:21" x14ac:dyDescent="0.25">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s="27">
        <v>-3.3879000000000001</v>
      </c>
    </row>
    <row r="3794" spans="1:21" x14ac:dyDescent="0.25">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s="27">
        <v>2.2044000000000001</v>
      </c>
    </row>
    <row r="3795" spans="1:21" x14ac:dyDescent="0.25">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s="27">
        <v>12.511799999999999</v>
      </c>
    </row>
    <row r="3796" spans="1:21" x14ac:dyDescent="0.25">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s="27">
        <v>14.307499999999999</v>
      </c>
    </row>
    <row r="3797" spans="1:21" x14ac:dyDescent="0.25">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s="27">
        <v>-16.649999999999999</v>
      </c>
    </row>
    <row r="3798" spans="1:21" x14ac:dyDescent="0.25">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s="27">
        <v>12.0252</v>
      </c>
    </row>
    <row r="3799" spans="1:21" x14ac:dyDescent="0.25">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s="27">
        <v>88.073999999999998</v>
      </c>
    </row>
    <row r="3800" spans="1:21" x14ac:dyDescent="0.25">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s="27">
        <v>-192.04679999999999</v>
      </c>
    </row>
    <row r="3801" spans="1:21" x14ac:dyDescent="0.25">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s="27">
        <v>118.9965</v>
      </c>
    </row>
    <row r="3802" spans="1:21" x14ac:dyDescent="0.25">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s="27">
        <v>10.2592</v>
      </c>
    </row>
    <row r="3803" spans="1:21" x14ac:dyDescent="0.25">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s="27">
        <v>5.9598000000000004</v>
      </c>
    </row>
    <row r="3804" spans="1:21" x14ac:dyDescent="0.25">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s="27">
        <v>33.721200000000003</v>
      </c>
    </row>
    <row r="3805" spans="1:21" x14ac:dyDescent="0.25">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s="27">
        <v>1.4363999999999999</v>
      </c>
    </row>
    <row r="3806" spans="1:21" x14ac:dyDescent="0.25">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s="27">
        <v>13.128</v>
      </c>
    </row>
    <row r="3807" spans="1:21" x14ac:dyDescent="0.25">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s="27">
        <v>14.682</v>
      </c>
    </row>
    <row r="3808" spans="1:21" x14ac:dyDescent="0.25">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s="27">
        <v>1.323</v>
      </c>
    </row>
    <row r="3809" spans="1:21" x14ac:dyDescent="0.25">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s="27">
        <v>-4.0157999999999996</v>
      </c>
    </row>
    <row r="3810" spans="1:21" x14ac:dyDescent="0.25">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s="27">
        <v>-3.7296</v>
      </c>
    </row>
    <row r="3811" spans="1:21" x14ac:dyDescent="0.25">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s="27">
        <v>-72.039000000000001</v>
      </c>
    </row>
    <row r="3812" spans="1:21" x14ac:dyDescent="0.25">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s="27">
        <v>10.0792</v>
      </c>
    </row>
    <row r="3813" spans="1:21" x14ac:dyDescent="0.25">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s="27">
        <v>16.440300000000001</v>
      </c>
    </row>
    <row r="3814" spans="1:21" x14ac:dyDescent="0.25">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s="27">
        <v>11.7782</v>
      </c>
    </row>
    <row r="3815" spans="1:21" x14ac:dyDescent="0.25">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s="27">
        <v>6.4428000000000001</v>
      </c>
    </row>
    <row r="3816" spans="1:21" x14ac:dyDescent="0.25">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s="27">
        <v>51.497500000000002</v>
      </c>
    </row>
    <row r="3817" spans="1:21" x14ac:dyDescent="0.25">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s="27">
        <v>4.9950000000000001</v>
      </c>
    </row>
    <row r="3818" spans="1:21" x14ac:dyDescent="0.25">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s="27">
        <v>200.49</v>
      </c>
    </row>
    <row r="3819" spans="1:21" x14ac:dyDescent="0.25">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s="27">
        <v>0</v>
      </c>
    </row>
    <row r="3820" spans="1:21" x14ac:dyDescent="0.25">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s="27">
        <v>306.48939999999999</v>
      </c>
    </row>
    <row r="3821" spans="1:21" x14ac:dyDescent="0.25">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s="27">
        <v>4.3254000000000001</v>
      </c>
    </row>
    <row r="3822" spans="1:21" x14ac:dyDescent="0.25">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s="27">
        <v>-15.717599999999999</v>
      </c>
    </row>
    <row r="3823" spans="1:21" x14ac:dyDescent="0.25">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s="27">
        <v>8.9206000000000003</v>
      </c>
    </row>
    <row r="3824" spans="1:21" x14ac:dyDescent="0.25">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s="27">
        <v>6.1559999999999997</v>
      </c>
    </row>
    <row r="3825" spans="1:21" x14ac:dyDescent="0.25">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s="27">
        <v>257.71199999999999</v>
      </c>
    </row>
    <row r="3826" spans="1:21" x14ac:dyDescent="0.25">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s="27">
        <v>329.99400000000003</v>
      </c>
    </row>
    <row r="3827" spans="1:21" x14ac:dyDescent="0.25">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s="27">
        <v>4.5359999999999996</v>
      </c>
    </row>
    <row r="3828" spans="1:21" x14ac:dyDescent="0.25">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s="27">
        <v>10.744</v>
      </c>
    </row>
    <row r="3829" spans="1:21" x14ac:dyDescent="0.25">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s="27">
        <v>423.00850000000003</v>
      </c>
    </row>
    <row r="3830" spans="1:21" x14ac:dyDescent="0.25">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s="27">
        <v>7.4592000000000001</v>
      </c>
    </row>
    <row r="3831" spans="1:21" x14ac:dyDescent="0.25">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s="27">
        <v>119.2</v>
      </c>
    </row>
    <row r="3832" spans="1:21" x14ac:dyDescent="0.25">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s="27">
        <v>18.4604</v>
      </c>
    </row>
    <row r="3833" spans="1:21" x14ac:dyDescent="0.25">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s="27">
        <v>26.649000000000001</v>
      </c>
    </row>
    <row r="3834" spans="1:21" x14ac:dyDescent="0.25">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s="27">
        <v>9.3811999999999998</v>
      </c>
    </row>
    <row r="3835" spans="1:21" x14ac:dyDescent="0.25">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s="27">
        <v>-209.994</v>
      </c>
    </row>
    <row r="3836" spans="1:21" x14ac:dyDescent="0.25">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s="27">
        <v>-34.9176</v>
      </c>
    </row>
    <row r="3837" spans="1:21" x14ac:dyDescent="0.25">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s="27">
        <v>0.82879999999999998</v>
      </c>
    </row>
    <row r="3838" spans="1:21" x14ac:dyDescent="0.25">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s="27">
        <v>6.8903999999999996</v>
      </c>
    </row>
    <row r="3839" spans="1:21" x14ac:dyDescent="0.25">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s="27">
        <v>113.998</v>
      </c>
    </row>
    <row r="3840" spans="1:21" x14ac:dyDescent="0.25">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s="27">
        <v>-109.5822</v>
      </c>
    </row>
    <row r="3841" spans="1:21" x14ac:dyDescent="0.25">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s="27">
        <v>36.182699999999997</v>
      </c>
    </row>
    <row r="3842" spans="1:21" x14ac:dyDescent="0.25">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s="27">
        <v>70.097700000000003</v>
      </c>
    </row>
    <row r="3843" spans="1:21" x14ac:dyDescent="0.25">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s="27">
        <v>10.647</v>
      </c>
    </row>
    <row r="3844" spans="1:21" x14ac:dyDescent="0.25">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s="27">
        <v>2.2450000000000001</v>
      </c>
    </row>
    <row r="3845" spans="1:21" x14ac:dyDescent="0.25">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s="27">
        <v>6.2799999999999995E-2</v>
      </c>
    </row>
    <row r="3846" spans="1:21" x14ac:dyDescent="0.25">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s="27">
        <v>14.4222</v>
      </c>
    </row>
    <row r="3847" spans="1:21" x14ac:dyDescent="0.25">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s="27">
        <v>-36.293999999999997</v>
      </c>
    </row>
    <row r="3848" spans="1:21" x14ac:dyDescent="0.25">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s="27">
        <v>38.177999999999997</v>
      </c>
    </row>
    <row r="3849" spans="1:21" x14ac:dyDescent="0.25">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s="27">
        <v>0</v>
      </c>
    </row>
    <row r="3850" spans="1:21" x14ac:dyDescent="0.25">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s="27">
        <v>318.30160000000001</v>
      </c>
    </row>
    <row r="3851" spans="1:21" x14ac:dyDescent="0.25">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s="27">
        <v>15.378</v>
      </c>
    </row>
    <row r="3852" spans="1:21" x14ac:dyDescent="0.25">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s="27">
        <v>40.401200000000003</v>
      </c>
    </row>
    <row r="3853" spans="1:21" x14ac:dyDescent="0.25">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s="27">
        <v>14.500999999999999</v>
      </c>
    </row>
    <row r="3854" spans="1:21" x14ac:dyDescent="0.25">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s="27">
        <v>-53.708799999999997</v>
      </c>
    </row>
    <row r="3855" spans="1:21" x14ac:dyDescent="0.25">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s="27">
        <v>2.1779999999999999</v>
      </c>
    </row>
    <row r="3856" spans="1:21" x14ac:dyDescent="0.25">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s="27">
        <v>0</v>
      </c>
    </row>
    <row r="3857" spans="1:21" x14ac:dyDescent="0.25">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s="27">
        <v>-6.2370000000000001</v>
      </c>
    </row>
    <row r="3858" spans="1:21" x14ac:dyDescent="0.25">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s="27">
        <v>51.497500000000002</v>
      </c>
    </row>
    <row r="3859" spans="1:21" x14ac:dyDescent="0.25">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s="27">
        <v>0.89880000000000004</v>
      </c>
    </row>
    <row r="3860" spans="1:21" x14ac:dyDescent="0.25">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s="27">
        <v>89.588800000000006</v>
      </c>
    </row>
    <row r="3861" spans="1:21" x14ac:dyDescent="0.25">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s="27">
        <v>-269.33760000000001</v>
      </c>
    </row>
    <row r="3862" spans="1:21" x14ac:dyDescent="0.25">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s="27">
        <v>10.9193</v>
      </c>
    </row>
    <row r="3863" spans="1:21" x14ac:dyDescent="0.25">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s="27">
        <v>14.563800000000001</v>
      </c>
    </row>
    <row r="3864" spans="1:21" x14ac:dyDescent="0.25">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s="27">
        <v>3.9498000000000002</v>
      </c>
    </row>
    <row r="3865" spans="1:21" x14ac:dyDescent="0.25">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s="27">
        <v>2.7664</v>
      </c>
    </row>
    <row r="3866" spans="1:21" x14ac:dyDescent="0.25">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s="27">
        <v>-182.352</v>
      </c>
    </row>
    <row r="3867" spans="1:21" x14ac:dyDescent="0.25">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s="27">
        <v>38.08</v>
      </c>
    </row>
    <row r="3868" spans="1:21" x14ac:dyDescent="0.25">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s="27">
        <v>55.922400000000003</v>
      </c>
    </row>
    <row r="3869" spans="1:21" x14ac:dyDescent="0.25">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s="27">
        <v>63.7776</v>
      </c>
    </row>
    <row r="3870" spans="1:21" x14ac:dyDescent="0.25">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s="27">
        <v>27.088200000000001</v>
      </c>
    </row>
    <row r="3871" spans="1:21" x14ac:dyDescent="0.25">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s="27">
        <v>16.7972</v>
      </c>
    </row>
    <row r="3872" spans="1:21" x14ac:dyDescent="0.25">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s="27">
        <v>5.6643999999999997</v>
      </c>
    </row>
    <row r="3873" spans="1:21" x14ac:dyDescent="0.25">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s="27">
        <v>5.6639999999999997</v>
      </c>
    </row>
    <row r="3874" spans="1:21" x14ac:dyDescent="0.25">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s="27">
        <v>42.117600000000003</v>
      </c>
    </row>
    <row r="3875" spans="1:21" x14ac:dyDescent="0.25">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s="27">
        <v>7.6284000000000001</v>
      </c>
    </row>
    <row r="3876" spans="1:21" x14ac:dyDescent="0.25">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s="27">
        <v>-63.109200000000001</v>
      </c>
    </row>
    <row r="3877" spans="1:21" x14ac:dyDescent="0.25">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s="27">
        <v>6.7990000000000004</v>
      </c>
    </row>
    <row r="3878" spans="1:21" x14ac:dyDescent="0.25">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s="27">
        <v>3.21</v>
      </c>
    </row>
    <row r="3879" spans="1:21" x14ac:dyDescent="0.25">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s="27">
        <v>-26.733000000000001</v>
      </c>
    </row>
    <row r="3880" spans="1:21" x14ac:dyDescent="0.25">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s="27">
        <v>3.7223999999999999</v>
      </c>
    </row>
    <row r="3881" spans="1:21" x14ac:dyDescent="0.25">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s="27">
        <v>3.9072</v>
      </c>
    </row>
    <row r="3882" spans="1:21" x14ac:dyDescent="0.25">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s="27">
        <v>2.99</v>
      </c>
    </row>
    <row r="3883" spans="1:21" x14ac:dyDescent="0.25">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s="27">
        <v>-19.5624</v>
      </c>
    </row>
    <row r="3884" spans="1:21" x14ac:dyDescent="0.25">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s="27">
        <v>-36.470399999999998</v>
      </c>
    </row>
    <row r="3885" spans="1:21" x14ac:dyDescent="0.25">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s="27">
        <v>11.070399999999999</v>
      </c>
    </row>
    <row r="3886" spans="1:21" x14ac:dyDescent="0.25">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s="27">
        <v>0.38219999999999998</v>
      </c>
    </row>
    <row r="3887" spans="1:21" x14ac:dyDescent="0.25">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s="27">
        <v>-20.617599999999999</v>
      </c>
    </row>
    <row r="3888" spans="1:21" x14ac:dyDescent="0.25">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s="27">
        <v>37.758000000000003</v>
      </c>
    </row>
    <row r="3889" spans="1:21" x14ac:dyDescent="0.25">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s="27">
        <v>2.6536</v>
      </c>
    </row>
    <row r="3890" spans="1:21" x14ac:dyDescent="0.25">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s="27">
        <v>67.191599999999994</v>
      </c>
    </row>
    <row r="3891" spans="1:21" x14ac:dyDescent="0.25">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s="27">
        <v>107.08199999999999</v>
      </c>
    </row>
    <row r="3892" spans="1:21" x14ac:dyDescent="0.25">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s="27">
        <v>217.767</v>
      </c>
    </row>
    <row r="3893" spans="1:21" x14ac:dyDescent="0.25">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s="27">
        <v>210.59399999999999</v>
      </c>
    </row>
    <row r="3894" spans="1:21" x14ac:dyDescent="0.25">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s="27">
        <v>190.37280000000001</v>
      </c>
    </row>
    <row r="3895" spans="1:21" x14ac:dyDescent="0.25">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s="27">
        <v>48.990200000000002</v>
      </c>
    </row>
    <row r="3896" spans="1:21" x14ac:dyDescent="0.25">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s="27">
        <v>-16.466999999999999</v>
      </c>
    </row>
    <row r="3897" spans="1:21" x14ac:dyDescent="0.25">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s="27">
        <v>18.093</v>
      </c>
    </row>
    <row r="3898" spans="1:21" x14ac:dyDescent="0.25">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s="27">
        <v>1.2432000000000001</v>
      </c>
    </row>
    <row r="3899" spans="1:21" x14ac:dyDescent="0.25">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s="27">
        <v>5.4432</v>
      </c>
    </row>
    <row r="3900" spans="1:21" x14ac:dyDescent="0.25">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s="27">
        <v>0.82879999999999998</v>
      </c>
    </row>
    <row r="3901" spans="1:21" x14ac:dyDescent="0.25">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s="27">
        <v>25.596800000000002</v>
      </c>
    </row>
    <row r="3902" spans="1:21" x14ac:dyDescent="0.25">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s="27">
        <v>3.6288</v>
      </c>
    </row>
    <row r="3903" spans="1:21" x14ac:dyDescent="0.25">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s="27">
        <v>-1.1996</v>
      </c>
    </row>
    <row r="3904" spans="1:21" x14ac:dyDescent="0.25">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s="27">
        <v>75.6952</v>
      </c>
    </row>
    <row r="3905" spans="1:21" x14ac:dyDescent="0.25">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s="27">
        <v>18.396000000000001</v>
      </c>
    </row>
    <row r="3906" spans="1:21" x14ac:dyDescent="0.25">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s="27">
        <v>21.142800000000001</v>
      </c>
    </row>
    <row r="3907" spans="1:21" x14ac:dyDescent="0.25">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s="27">
        <v>-6.952</v>
      </c>
    </row>
    <row r="3908" spans="1:21" x14ac:dyDescent="0.25">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s="27">
        <v>-68.391999999999996</v>
      </c>
    </row>
    <row r="3909" spans="1:21" x14ac:dyDescent="0.25">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s="27">
        <v>-3.2174999999999998</v>
      </c>
    </row>
    <row r="3910" spans="1:21" x14ac:dyDescent="0.25">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s="27">
        <v>-9.7972000000000001</v>
      </c>
    </row>
    <row r="3911" spans="1:21" x14ac:dyDescent="0.25">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s="27">
        <v>2.37</v>
      </c>
    </row>
    <row r="3912" spans="1:21" x14ac:dyDescent="0.25">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s="27">
        <v>-211.47</v>
      </c>
    </row>
    <row r="3913" spans="1:21" x14ac:dyDescent="0.25">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s="27">
        <v>52.917299999999997</v>
      </c>
    </row>
    <row r="3914" spans="1:21" x14ac:dyDescent="0.25">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s="27">
        <v>9.3312000000000008</v>
      </c>
    </row>
    <row r="3915" spans="1:21" x14ac:dyDescent="0.25">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s="27">
        <v>3.2406000000000001</v>
      </c>
    </row>
    <row r="3916" spans="1:21" x14ac:dyDescent="0.25">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s="27">
        <v>-448.89600000000002</v>
      </c>
    </row>
    <row r="3917" spans="1:21" x14ac:dyDescent="0.25">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s="27">
        <v>10.098000000000001</v>
      </c>
    </row>
    <row r="3918" spans="1:21" x14ac:dyDescent="0.25">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s="27">
        <v>5.2312000000000003</v>
      </c>
    </row>
    <row r="3919" spans="1:21" x14ac:dyDescent="0.25">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s="27">
        <v>-6.1247999999999996</v>
      </c>
    </row>
    <row r="3920" spans="1:21" x14ac:dyDescent="0.25">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s="27">
        <v>-42.896700000000003</v>
      </c>
    </row>
    <row r="3921" spans="1:21" x14ac:dyDescent="0.25">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s="27">
        <v>16.653600000000001</v>
      </c>
    </row>
    <row r="3922" spans="1:21" x14ac:dyDescent="0.25">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s="27">
        <v>30.700800000000001</v>
      </c>
    </row>
    <row r="3923" spans="1:21" x14ac:dyDescent="0.25">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s="27">
        <v>35.997599999999998</v>
      </c>
    </row>
    <row r="3924" spans="1:21" x14ac:dyDescent="0.25">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s="27">
        <v>7.92</v>
      </c>
    </row>
    <row r="3925" spans="1:21" x14ac:dyDescent="0.25">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s="27">
        <v>9.3520000000000003</v>
      </c>
    </row>
    <row r="3926" spans="1:21" x14ac:dyDescent="0.25">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s="27">
        <v>1.2112000000000001</v>
      </c>
    </row>
    <row r="3927" spans="1:21" x14ac:dyDescent="0.25">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s="27">
        <v>16.220400000000001</v>
      </c>
    </row>
    <row r="3928" spans="1:21" x14ac:dyDescent="0.25">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s="27">
        <v>13.4292</v>
      </c>
    </row>
    <row r="3929" spans="1:21" x14ac:dyDescent="0.25">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s="27">
        <v>46.3185</v>
      </c>
    </row>
    <row r="3930" spans="1:21" x14ac:dyDescent="0.25">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s="27">
        <v>-14.196</v>
      </c>
    </row>
    <row r="3931" spans="1:21" x14ac:dyDescent="0.25">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s="27">
        <v>1.8792</v>
      </c>
    </row>
    <row r="3932" spans="1:21" x14ac:dyDescent="0.25">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s="27">
        <v>16.373699999999999</v>
      </c>
    </row>
    <row r="3933" spans="1:21" x14ac:dyDescent="0.25">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s="27">
        <v>1.6415999999999999</v>
      </c>
    </row>
    <row r="3934" spans="1:21" x14ac:dyDescent="0.25">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s="27">
        <v>13.195600000000001</v>
      </c>
    </row>
    <row r="3935" spans="1:21" x14ac:dyDescent="0.25">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s="27">
        <v>2.726</v>
      </c>
    </row>
    <row r="3936" spans="1:21" x14ac:dyDescent="0.25">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s="27">
        <v>37</v>
      </c>
    </row>
    <row r="3937" spans="1:21" x14ac:dyDescent="0.25">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s="27">
        <v>12.599</v>
      </c>
    </row>
    <row r="3938" spans="1:21" x14ac:dyDescent="0.25">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s="27">
        <v>9.3444000000000003</v>
      </c>
    </row>
    <row r="3939" spans="1:21" x14ac:dyDescent="0.25">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s="27">
        <v>9.8658000000000001</v>
      </c>
    </row>
    <row r="3940" spans="1:21" x14ac:dyDescent="0.25">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s="27">
        <v>-25.3764</v>
      </c>
    </row>
    <row r="3941" spans="1:21" x14ac:dyDescent="0.25">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s="27">
        <v>356.22500000000002</v>
      </c>
    </row>
    <row r="3942" spans="1:21" x14ac:dyDescent="0.25">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s="27">
        <v>6.2607999999999997</v>
      </c>
    </row>
    <row r="3943" spans="1:21" x14ac:dyDescent="0.25">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s="27">
        <v>1.0286999999999999</v>
      </c>
    </row>
    <row r="3944" spans="1:21" x14ac:dyDescent="0.25">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s="27">
        <v>9.0719999999999992</v>
      </c>
    </row>
    <row r="3945" spans="1:21" x14ac:dyDescent="0.25">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s="27">
        <v>16.703399999999998</v>
      </c>
    </row>
    <row r="3946" spans="1:21" x14ac:dyDescent="0.25">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s="27">
        <v>8.4966000000000008</v>
      </c>
    </row>
    <row r="3947" spans="1:21" x14ac:dyDescent="0.25">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s="27">
        <v>15.5344</v>
      </c>
    </row>
    <row r="3948" spans="1:21" x14ac:dyDescent="0.25">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s="27">
        <v>-0.66239999999999999</v>
      </c>
    </row>
    <row r="3949" spans="1:21" x14ac:dyDescent="0.25">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s="27">
        <v>1.0347999999999999</v>
      </c>
    </row>
    <row r="3950" spans="1:21" x14ac:dyDescent="0.25">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s="27">
        <v>15.8756</v>
      </c>
    </row>
    <row r="3951" spans="1:21" x14ac:dyDescent="0.25">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s="27">
        <v>6.6311999999999998</v>
      </c>
    </row>
    <row r="3952" spans="1:21" x14ac:dyDescent="0.25">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s="27">
        <v>-18.222000000000001</v>
      </c>
    </row>
    <row r="3953" spans="1:21" x14ac:dyDescent="0.25">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s="27">
        <v>6.0368000000000004</v>
      </c>
    </row>
    <row r="3954" spans="1:21" x14ac:dyDescent="0.25">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s="27">
        <v>13.9986</v>
      </c>
    </row>
    <row r="3955" spans="1:21" x14ac:dyDescent="0.25">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s="27">
        <v>5.8419999999999996</v>
      </c>
    </row>
    <row r="3956" spans="1:21" x14ac:dyDescent="0.25">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s="27">
        <v>2.3521000000000001</v>
      </c>
    </row>
    <row r="3957" spans="1:21" x14ac:dyDescent="0.25">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s="27">
        <v>23.808</v>
      </c>
    </row>
    <row r="3958" spans="1:21" x14ac:dyDescent="0.25">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s="27">
        <v>6.4206000000000003</v>
      </c>
    </row>
    <row r="3959" spans="1:21" x14ac:dyDescent="0.25">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s="27">
        <v>-8.6456999999999997</v>
      </c>
    </row>
    <row r="3960" spans="1:21" x14ac:dyDescent="0.25">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s="27">
        <v>0.33360000000000001</v>
      </c>
    </row>
    <row r="3961" spans="1:21" x14ac:dyDescent="0.25">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s="27">
        <v>14.547000000000001</v>
      </c>
    </row>
    <row r="3962" spans="1:21" x14ac:dyDescent="0.25">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s="27">
        <v>17.608799999999999</v>
      </c>
    </row>
    <row r="3963" spans="1:21" x14ac:dyDescent="0.25">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s="27">
        <v>44.984999999999999</v>
      </c>
    </row>
    <row r="3964" spans="1:21" x14ac:dyDescent="0.25">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s="27">
        <v>3.4668000000000001</v>
      </c>
    </row>
    <row r="3965" spans="1:21" x14ac:dyDescent="0.25">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s="27">
        <v>12.0609</v>
      </c>
    </row>
    <row r="3966" spans="1:21" x14ac:dyDescent="0.25">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s="27">
        <v>0.88560000000000005</v>
      </c>
    </row>
    <row r="3967" spans="1:21" x14ac:dyDescent="0.25">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s="27">
        <v>0.88560000000000005</v>
      </c>
    </row>
    <row r="3968" spans="1:21" x14ac:dyDescent="0.25">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s="27">
        <v>22.8904</v>
      </c>
    </row>
    <row r="3969" spans="1:21" x14ac:dyDescent="0.25">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s="27">
        <v>-32.508000000000003</v>
      </c>
    </row>
    <row r="3970" spans="1:21" x14ac:dyDescent="0.25">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s="27">
        <v>-9.1647999999999996</v>
      </c>
    </row>
    <row r="3971" spans="1:21" x14ac:dyDescent="0.25">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s="27">
        <v>13.2</v>
      </c>
    </row>
    <row r="3972" spans="1:21" x14ac:dyDescent="0.25">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s="27">
        <v>24.219000000000001</v>
      </c>
    </row>
    <row r="3973" spans="1:21" x14ac:dyDescent="0.25">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s="27">
        <v>20.633600000000001</v>
      </c>
    </row>
    <row r="3974" spans="1:21" x14ac:dyDescent="0.25">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s="27">
        <v>6.74</v>
      </c>
    </row>
    <row r="3975" spans="1:21" x14ac:dyDescent="0.25">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s="27">
        <v>9.3125</v>
      </c>
    </row>
    <row r="3976" spans="1:21" x14ac:dyDescent="0.25">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s="27">
        <v>124.2</v>
      </c>
    </row>
    <row r="3977" spans="1:21" x14ac:dyDescent="0.25">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s="27">
        <v>14.981400000000001</v>
      </c>
    </row>
    <row r="3978" spans="1:21" x14ac:dyDescent="0.25">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s="27">
        <v>11.1776</v>
      </c>
    </row>
    <row r="3979" spans="1:21" x14ac:dyDescent="0.25">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s="27">
        <v>4.1124000000000001</v>
      </c>
    </row>
    <row r="3980" spans="1:21" x14ac:dyDescent="0.25">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s="27">
        <v>-20.136199999999999</v>
      </c>
    </row>
    <row r="3981" spans="1:21" x14ac:dyDescent="0.25">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s="27">
        <v>-19.549199999999999</v>
      </c>
    </row>
    <row r="3982" spans="1:21" x14ac:dyDescent="0.25">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s="27">
        <v>15.8256</v>
      </c>
    </row>
    <row r="3983" spans="1:21" x14ac:dyDescent="0.25">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s="27">
        <v>9.7911000000000001</v>
      </c>
    </row>
    <row r="3984" spans="1:21" x14ac:dyDescent="0.25">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s="27">
        <v>-3.5996000000000001</v>
      </c>
    </row>
    <row r="3985" spans="1:21" x14ac:dyDescent="0.25">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s="27">
        <v>944.98649999999998</v>
      </c>
    </row>
    <row r="3986" spans="1:21" x14ac:dyDescent="0.25">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s="27">
        <v>24.47</v>
      </c>
    </row>
    <row r="3987" spans="1:21" x14ac:dyDescent="0.25">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s="27">
        <v>24.235199999999999</v>
      </c>
    </row>
    <row r="3988" spans="1:21" x14ac:dyDescent="0.25">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s="27">
        <v>621.97439999999995</v>
      </c>
    </row>
    <row r="3989" spans="1:21" x14ac:dyDescent="0.25">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s="27">
        <v>10.487500000000001</v>
      </c>
    </row>
    <row r="3990" spans="1:21" x14ac:dyDescent="0.25">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s="27">
        <v>13.846</v>
      </c>
    </row>
    <row r="3991" spans="1:21" x14ac:dyDescent="0.25">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s="27">
        <v>20.1248</v>
      </c>
    </row>
    <row r="3992" spans="1:21" x14ac:dyDescent="0.25">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s="27">
        <v>-64.427400000000006</v>
      </c>
    </row>
    <row r="3993" spans="1:21" x14ac:dyDescent="0.25">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s="27">
        <v>14.299200000000001</v>
      </c>
    </row>
    <row r="3994" spans="1:21" x14ac:dyDescent="0.25">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s="27">
        <v>4.6547999999999998</v>
      </c>
    </row>
    <row r="3995" spans="1:21" x14ac:dyDescent="0.25">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s="27">
        <v>10.794</v>
      </c>
    </row>
    <row r="3996" spans="1:21" x14ac:dyDescent="0.25">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s="27">
        <v>97.458600000000004</v>
      </c>
    </row>
    <row r="3997" spans="1:21" x14ac:dyDescent="0.25">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s="27">
        <v>189.40459999999999</v>
      </c>
    </row>
    <row r="3998" spans="1:21" x14ac:dyDescent="0.25">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s="27">
        <v>223.28550000000001</v>
      </c>
    </row>
    <row r="3999" spans="1:21" x14ac:dyDescent="0.25">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s="27">
        <v>4.4939999999999998</v>
      </c>
    </row>
    <row r="4000" spans="1:21" x14ac:dyDescent="0.25">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s="27">
        <v>82.077600000000004</v>
      </c>
    </row>
    <row r="4001" spans="1:21" x14ac:dyDescent="0.25">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s="27">
        <v>5.798</v>
      </c>
    </row>
    <row r="4002" spans="1:21" x14ac:dyDescent="0.25">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s="27">
        <v>19.041</v>
      </c>
    </row>
    <row r="4003" spans="1:21" x14ac:dyDescent="0.25">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s="27">
        <v>58.65</v>
      </c>
    </row>
    <row r="4004" spans="1:21" x14ac:dyDescent="0.25">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s="27">
        <v>-127.5792</v>
      </c>
    </row>
    <row r="4005" spans="1:21" x14ac:dyDescent="0.25">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s="27">
        <v>33.589500000000001</v>
      </c>
    </row>
    <row r="4006" spans="1:21" x14ac:dyDescent="0.25">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s="27">
        <v>11.895</v>
      </c>
    </row>
    <row r="4007" spans="1:21" x14ac:dyDescent="0.25">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s="27">
        <v>0.49840000000000001</v>
      </c>
    </row>
    <row r="4008" spans="1:21" x14ac:dyDescent="0.25">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s="27">
        <v>12.441599999999999</v>
      </c>
    </row>
    <row r="4009" spans="1:21" x14ac:dyDescent="0.25">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s="27">
        <v>21.407399999999999</v>
      </c>
    </row>
    <row r="4010" spans="1:21" x14ac:dyDescent="0.25">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s="27">
        <v>0.59919999999999995</v>
      </c>
    </row>
    <row r="4011" spans="1:21" x14ac:dyDescent="0.25">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s="27">
        <v>199.26060000000001</v>
      </c>
    </row>
    <row r="4012" spans="1:21" x14ac:dyDescent="0.25">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s="27">
        <v>2.64</v>
      </c>
    </row>
    <row r="4013" spans="1:21" x14ac:dyDescent="0.25">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s="27">
        <v>3.9296000000000002</v>
      </c>
    </row>
    <row r="4014" spans="1:21" x14ac:dyDescent="0.25">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s="27">
        <v>4.9648000000000003</v>
      </c>
    </row>
    <row r="4015" spans="1:21" x14ac:dyDescent="0.25">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s="27">
        <v>152.0232</v>
      </c>
    </row>
    <row r="4016" spans="1:21" x14ac:dyDescent="0.25">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s="27">
        <v>4.2336</v>
      </c>
    </row>
    <row r="4017" spans="1:21" x14ac:dyDescent="0.25">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s="27">
        <v>94.962000000000003</v>
      </c>
    </row>
    <row r="4018" spans="1:21" x14ac:dyDescent="0.25">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s="27">
        <v>9.6300000000000008</v>
      </c>
    </row>
    <row r="4019" spans="1:21" x14ac:dyDescent="0.25">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s="27">
        <v>48.94</v>
      </c>
    </row>
    <row r="4020" spans="1:21" x14ac:dyDescent="0.25">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s="27">
        <v>47.862900000000003</v>
      </c>
    </row>
    <row r="4021" spans="1:21" x14ac:dyDescent="0.25">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s="27">
        <v>6.7236000000000002</v>
      </c>
    </row>
    <row r="4022" spans="1:21" x14ac:dyDescent="0.25">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s="27">
        <v>-4.8587999999999996</v>
      </c>
    </row>
    <row r="4023" spans="1:21" x14ac:dyDescent="0.25">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s="27">
        <v>-15.1767</v>
      </c>
    </row>
    <row r="4024" spans="1:21" x14ac:dyDescent="0.25">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s="27">
        <v>0</v>
      </c>
    </row>
    <row r="4025" spans="1:21" x14ac:dyDescent="0.25">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s="27">
        <v>6.5490000000000004</v>
      </c>
    </row>
    <row r="4026" spans="1:21" x14ac:dyDescent="0.25">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s="27">
        <v>34.741999999999997</v>
      </c>
    </row>
    <row r="4027" spans="1:21" x14ac:dyDescent="0.25">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s="27">
        <v>10.0116</v>
      </c>
    </row>
    <row r="4028" spans="1:21" x14ac:dyDescent="0.25">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s="27">
        <v>2.87</v>
      </c>
    </row>
    <row r="4029" spans="1:21" x14ac:dyDescent="0.25">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s="27">
        <v>13.438599999999999</v>
      </c>
    </row>
    <row r="4030" spans="1:21" x14ac:dyDescent="0.25">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s="27">
        <v>-22.512</v>
      </c>
    </row>
    <row r="4031" spans="1:21" x14ac:dyDescent="0.25">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s="27">
        <v>239.98500000000001</v>
      </c>
    </row>
    <row r="4032" spans="1:21" x14ac:dyDescent="0.25">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s="27">
        <v>60.5488</v>
      </c>
    </row>
    <row r="4033" spans="1:21" x14ac:dyDescent="0.25">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s="27">
        <v>66.326400000000007</v>
      </c>
    </row>
    <row r="4034" spans="1:21" x14ac:dyDescent="0.25">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s="27">
        <v>14.651</v>
      </c>
    </row>
    <row r="4035" spans="1:21" x14ac:dyDescent="0.25">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s="27">
        <v>21</v>
      </c>
    </row>
    <row r="4036" spans="1:21" x14ac:dyDescent="0.25">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s="27">
        <v>-14.331300000000001</v>
      </c>
    </row>
    <row r="4037" spans="1:21" x14ac:dyDescent="0.25">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s="27">
        <v>76.790400000000005</v>
      </c>
    </row>
    <row r="4038" spans="1:21" x14ac:dyDescent="0.25">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s="27">
        <v>1.5509999999999999</v>
      </c>
    </row>
    <row r="4039" spans="1:21" x14ac:dyDescent="0.25">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s="27">
        <v>8.2170000000000005</v>
      </c>
    </row>
    <row r="4040" spans="1:21" x14ac:dyDescent="0.25">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s="27">
        <v>9.5039999999999996</v>
      </c>
    </row>
    <row r="4041" spans="1:21" x14ac:dyDescent="0.25">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s="27">
        <v>287.98200000000003</v>
      </c>
    </row>
    <row r="4042" spans="1:21" x14ac:dyDescent="0.25">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s="27">
        <v>4.6643999999999997</v>
      </c>
    </row>
    <row r="4043" spans="1:21" x14ac:dyDescent="0.25">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s="27">
        <v>19.197600000000001</v>
      </c>
    </row>
    <row r="4044" spans="1:21" x14ac:dyDescent="0.25">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s="27">
        <v>126.3942</v>
      </c>
    </row>
    <row r="4045" spans="1:21" x14ac:dyDescent="0.25">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s="27">
        <v>23.990400000000001</v>
      </c>
    </row>
    <row r="4046" spans="1:21" x14ac:dyDescent="0.25">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s="27">
        <v>57.357999999999997</v>
      </c>
    </row>
    <row r="4047" spans="1:21" x14ac:dyDescent="0.25">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s="27">
        <v>-13.734</v>
      </c>
    </row>
    <row r="4048" spans="1:21" x14ac:dyDescent="0.25">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s="27">
        <v>-62.379199999999997</v>
      </c>
    </row>
    <row r="4049" spans="1:21" x14ac:dyDescent="0.25">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s="27">
        <v>39.6312</v>
      </c>
    </row>
    <row r="4050" spans="1:21" x14ac:dyDescent="0.25">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s="27">
        <v>191.96799999999999</v>
      </c>
    </row>
    <row r="4051" spans="1:21" x14ac:dyDescent="0.25">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s="27">
        <v>49.804200000000002</v>
      </c>
    </row>
    <row r="4052" spans="1:21" x14ac:dyDescent="0.25">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s="27">
        <v>32.633200000000002</v>
      </c>
    </row>
    <row r="4053" spans="1:21" x14ac:dyDescent="0.25">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s="27">
        <v>1.4783999999999999</v>
      </c>
    </row>
    <row r="4054" spans="1:21" x14ac:dyDescent="0.25">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s="27">
        <v>-81.854399999999998</v>
      </c>
    </row>
    <row r="4055" spans="1:21" x14ac:dyDescent="0.25">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s="27">
        <v>18.018000000000001</v>
      </c>
    </row>
    <row r="4056" spans="1:21" x14ac:dyDescent="0.25">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s="27">
        <v>6.8015999999999996</v>
      </c>
    </row>
    <row r="4057" spans="1:21" x14ac:dyDescent="0.25">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s="27">
        <v>-337.80599999999998</v>
      </c>
    </row>
    <row r="4058" spans="1:21" x14ac:dyDescent="0.25">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s="27">
        <v>-20.152799999999999</v>
      </c>
    </row>
    <row r="4059" spans="1:21" x14ac:dyDescent="0.25">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s="27">
        <v>-8.0775000000000006</v>
      </c>
    </row>
    <row r="4060" spans="1:21" x14ac:dyDescent="0.25">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s="27">
        <v>-15.4581</v>
      </c>
    </row>
    <row r="4061" spans="1:21" x14ac:dyDescent="0.25">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s="27">
        <v>35.76</v>
      </c>
    </row>
    <row r="4062" spans="1:21" x14ac:dyDescent="0.25">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s="27">
        <v>17.8794</v>
      </c>
    </row>
    <row r="4063" spans="1:21" x14ac:dyDescent="0.25">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s="27">
        <v>7.8224999999999998</v>
      </c>
    </row>
    <row r="4064" spans="1:21" x14ac:dyDescent="0.25">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s="27">
        <v>7.4984999999999999</v>
      </c>
    </row>
    <row r="4065" spans="1:21" x14ac:dyDescent="0.25">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s="27">
        <v>1.7514000000000001</v>
      </c>
    </row>
    <row r="4066" spans="1:21" x14ac:dyDescent="0.25">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s="27">
        <v>0.34920000000000001</v>
      </c>
    </row>
    <row r="4067" spans="1:21" x14ac:dyDescent="0.25">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s="27">
        <v>1.41</v>
      </c>
    </row>
    <row r="4068" spans="1:21" x14ac:dyDescent="0.25">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s="27">
        <v>0.89880000000000004</v>
      </c>
    </row>
    <row r="4069" spans="1:21" x14ac:dyDescent="0.25">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s="27">
        <v>15.537599999999999</v>
      </c>
    </row>
    <row r="4070" spans="1:21" x14ac:dyDescent="0.25">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s="27">
        <v>110.1195</v>
      </c>
    </row>
    <row r="4071" spans="1:21" x14ac:dyDescent="0.25">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s="27">
        <v>-21.681000000000001</v>
      </c>
    </row>
    <row r="4072" spans="1:21" x14ac:dyDescent="0.25">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s="27">
        <v>-16.5396</v>
      </c>
    </row>
    <row r="4073" spans="1:21" x14ac:dyDescent="0.25">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s="27">
        <v>-52.890799999999999</v>
      </c>
    </row>
    <row r="4074" spans="1:21" x14ac:dyDescent="0.25">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s="27">
        <v>449.99099999999999</v>
      </c>
    </row>
    <row r="4075" spans="1:21" x14ac:dyDescent="0.25">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s="27">
        <v>213.70439999999999</v>
      </c>
    </row>
    <row r="4076" spans="1:21" x14ac:dyDescent="0.25">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s="27">
        <v>55.015999999999998</v>
      </c>
    </row>
    <row r="4077" spans="1:21" x14ac:dyDescent="0.25">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s="27">
        <v>0</v>
      </c>
    </row>
    <row r="4078" spans="1:21" x14ac:dyDescent="0.25">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s="27">
        <v>3.3088000000000002</v>
      </c>
    </row>
    <row r="4079" spans="1:21" x14ac:dyDescent="0.25">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s="27">
        <v>0.2016</v>
      </c>
    </row>
    <row r="4080" spans="1:21" x14ac:dyDescent="0.25">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s="27">
        <v>56.977200000000003</v>
      </c>
    </row>
    <row r="4081" spans="1:21" x14ac:dyDescent="0.25">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s="27">
        <v>4.7976000000000001</v>
      </c>
    </row>
    <row r="4082" spans="1:21" x14ac:dyDescent="0.25">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s="27">
        <v>22.518000000000001</v>
      </c>
    </row>
    <row r="4083" spans="1:21" x14ac:dyDescent="0.25">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s="27">
        <v>-3.5154000000000001</v>
      </c>
    </row>
    <row r="4084" spans="1:21" x14ac:dyDescent="0.25">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s="27">
        <v>-320.23950000000002</v>
      </c>
    </row>
    <row r="4085" spans="1:21" x14ac:dyDescent="0.25">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s="27">
        <v>3.21</v>
      </c>
    </row>
    <row r="4086" spans="1:21" x14ac:dyDescent="0.25">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s="27">
        <v>-6.0236999999999998</v>
      </c>
    </row>
    <row r="4087" spans="1:21" x14ac:dyDescent="0.25">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s="27">
        <v>30.238399999999999</v>
      </c>
    </row>
    <row r="4088" spans="1:21" x14ac:dyDescent="0.25">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s="27">
        <v>7.0712999999999999</v>
      </c>
    </row>
    <row r="4089" spans="1:21" x14ac:dyDescent="0.25">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s="27">
        <v>3.9771000000000001</v>
      </c>
    </row>
    <row r="4090" spans="1:21" x14ac:dyDescent="0.25">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s="27">
        <v>172.48140000000001</v>
      </c>
    </row>
    <row r="4091" spans="1:21" x14ac:dyDescent="0.25">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s="27">
        <v>9.9359999999999999</v>
      </c>
    </row>
    <row r="4092" spans="1:21" x14ac:dyDescent="0.25">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s="27">
        <v>3.2850000000000001</v>
      </c>
    </row>
    <row r="4093" spans="1:21" x14ac:dyDescent="0.25">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s="27">
        <v>4.6643999999999997</v>
      </c>
    </row>
    <row r="4094" spans="1:21" x14ac:dyDescent="0.25">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s="27">
        <v>-55.256</v>
      </c>
    </row>
    <row r="4095" spans="1:21" x14ac:dyDescent="0.25">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s="27">
        <v>1416.8</v>
      </c>
    </row>
    <row r="4096" spans="1:21" x14ac:dyDescent="0.25">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s="27">
        <v>18.390799999999999</v>
      </c>
    </row>
    <row r="4097" spans="1:21" x14ac:dyDescent="0.25">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s="27">
        <v>170.51130000000001</v>
      </c>
    </row>
    <row r="4098" spans="1:21" x14ac:dyDescent="0.25">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s="27">
        <v>15.552</v>
      </c>
    </row>
    <row r="4099" spans="1:21" x14ac:dyDescent="0.25">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s="27">
        <v>16.196000000000002</v>
      </c>
    </row>
    <row r="4100" spans="1:21" x14ac:dyDescent="0.25">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s="27">
        <v>4630.4754999999996</v>
      </c>
    </row>
    <row r="4101" spans="1:21" x14ac:dyDescent="0.25">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s="27">
        <v>6.47</v>
      </c>
    </row>
    <row r="4102" spans="1:21" x14ac:dyDescent="0.25">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s="27">
        <v>-5.2072000000000003</v>
      </c>
    </row>
    <row r="4103" spans="1:21" x14ac:dyDescent="0.25">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s="27">
        <v>-1.1100000000000001</v>
      </c>
    </row>
    <row r="4104" spans="1:21" x14ac:dyDescent="0.25">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s="27">
        <v>47.507199999999997</v>
      </c>
    </row>
    <row r="4105" spans="1:21" x14ac:dyDescent="0.25">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s="27">
        <v>7.0048000000000004</v>
      </c>
    </row>
    <row r="4106" spans="1:21" x14ac:dyDescent="0.25">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s="27">
        <v>17.9955</v>
      </c>
    </row>
    <row r="4107" spans="1:21" x14ac:dyDescent="0.25">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s="27">
        <v>4.6440000000000001</v>
      </c>
    </row>
    <row r="4108" spans="1:21" x14ac:dyDescent="0.25">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s="27">
        <v>-6.8992000000000004</v>
      </c>
    </row>
    <row r="4109" spans="1:21" x14ac:dyDescent="0.25">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s="27">
        <v>0.2792</v>
      </c>
    </row>
    <row r="4110" spans="1:21" x14ac:dyDescent="0.25">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s="27">
        <v>-14.1639</v>
      </c>
    </row>
    <row r="4111" spans="1:21" x14ac:dyDescent="0.25">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s="27">
        <v>19.974599999999999</v>
      </c>
    </row>
    <row r="4112" spans="1:21" x14ac:dyDescent="0.25">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s="27">
        <v>20.927399999999999</v>
      </c>
    </row>
    <row r="4113" spans="1:21" x14ac:dyDescent="0.25">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s="27">
        <v>8.4966000000000008</v>
      </c>
    </row>
    <row r="4114" spans="1:21" x14ac:dyDescent="0.25">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s="27">
        <v>0.95120000000000005</v>
      </c>
    </row>
    <row r="4115" spans="1:21" x14ac:dyDescent="0.25">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s="27">
        <v>2.9889000000000001</v>
      </c>
    </row>
    <row r="4116" spans="1:21" x14ac:dyDescent="0.25">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s="27">
        <v>13.857900000000001</v>
      </c>
    </row>
    <row r="4117" spans="1:21" x14ac:dyDescent="0.25">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s="27">
        <v>381.23750000000001</v>
      </c>
    </row>
    <row r="4118" spans="1:21" x14ac:dyDescent="0.25">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s="27">
        <v>0.99</v>
      </c>
    </row>
    <row r="4119" spans="1:21" x14ac:dyDescent="0.25">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s="27">
        <v>9.3312000000000008</v>
      </c>
    </row>
    <row r="4120" spans="1:21" x14ac:dyDescent="0.25">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s="27">
        <v>54.583199999999998</v>
      </c>
    </row>
    <row r="4121" spans="1:21" x14ac:dyDescent="0.25">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s="27">
        <v>29.702400000000001</v>
      </c>
    </row>
    <row r="4122" spans="1:21" x14ac:dyDescent="0.25">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s="27">
        <v>-1.4279999999999999</v>
      </c>
    </row>
    <row r="4123" spans="1:21" x14ac:dyDescent="0.25">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s="27">
        <v>16.847999999999999</v>
      </c>
    </row>
    <row r="4124" spans="1:21" x14ac:dyDescent="0.25">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s="27">
        <v>17.667300000000001</v>
      </c>
    </row>
    <row r="4125" spans="1:21" x14ac:dyDescent="0.25">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s="27">
        <v>9.4366000000000003</v>
      </c>
    </row>
    <row r="4126" spans="1:21" x14ac:dyDescent="0.25">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s="27">
        <v>9.6957000000000004</v>
      </c>
    </row>
    <row r="4127" spans="1:21" x14ac:dyDescent="0.25">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s="27">
        <v>-2.2757999999999998</v>
      </c>
    </row>
    <row r="4128" spans="1:21" x14ac:dyDescent="0.25">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s="27">
        <v>18.037800000000001</v>
      </c>
    </row>
    <row r="4129" spans="1:21" x14ac:dyDescent="0.25">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s="27">
        <v>7.5762</v>
      </c>
    </row>
    <row r="4130" spans="1:21" x14ac:dyDescent="0.25">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s="27">
        <v>-944.99459999999999</v>
      </c>
    </row>
    <row r="4131" spans="1:21" x14ac:dyDescent="0.25">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s="27">
        <v>21.251200000000001</v>
      </c>
    </row>
    <row r="4132" spans="1:21" x14ac:dyDescent="0.25">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s="27">
        <v>-23.891999999999999</v>
      </c>
    </row>
    <row r="4133" spans="1:21" x14ac:dyDescent="0.25">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s="27">
        <v>4.0338000000000003</v>
      </c>
    </row>
    <row r="4134" spans="1:21" x14ac:dyDescent="0.25">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s="27">
        <v>5.6375999999999999</v>
      </c>
    </row>
    <row r="4135" spans="1:21" x14ac:dyDescent="0.25">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s="27">
        <v>21.6</v>
      </c>
    </row>
    <row r="4136" spans="1:21" x14ac:dyDescent="0.25">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s="27">
        <v>90.287099999999995</v>
      </c>
    </row>
    <row r="4137" spans="1:21" x14ac:dyDescent="0.25">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s="27">
        <v>42.045000000000002</v>
      </c>
    </row>
    <row r="4138" spans="1:21" x14ac:dyDescent="0.25">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s="27">
        <v>204.76820000000001</v>
      </c>
    </row>
    <row r="4139" spans="1:21" x14ac:dyDescent="0.25">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s="27">
        <v>12.53</v>
      </c>
    </row>
    <row r="4140" spans="1:21" x14ac:dyDescent="0.25">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s="27">
        <v>-10.385999999999999</v>
      </c>
    </row>
    <row r="4141" spans="1:21" x14ac:dyDescent="0.25">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s="27">
        <v>2.3370000000000002</v>
      </c>
    </row>
    <row r="4142" spans="1:21" x14ac:dyDescent="0.25">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s="27">
        <v>13.846</v>
      </c>
    </row>
    <row r="4143" spans="1:21" x14ac:dyDescent="0.25">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s="27">
        <v>8.6940000000000008</v>
      </c>
    </row>
    <row r="4144" spans="1:21" x14ac:dyDescent="0.25">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s="27">
        <v>26.4132</v>
      </c>
    </row>
    <row r="4145" spans="1:21" x14ac:dyDescent="0.25">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s="27">
        <v>5.7329999999999997</v>
      </c>
    </row>
    <row r="4146" spans="1:21" x14ac:dyDescent="0.25">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s="27">
        <v>2.3814000000000002</v>
      </c>
    </row>
    <row r="4147" spans="1:21" x14ac:dyDescent="0.25">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s="27">
        <v>-13.588200000000001</v>
      </c>
    </row>
    <row r="4148" spans="1:21" x14ac:dyDescent="0.25">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s="27">
        <v>64.518000000000001</v>
      </c>
    </row>
    <row r="4149" spans="1:21" x14ac:dyDescent="0.25">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s="27">
        <v>-15.1311</v>
      </c>
    </row>
    <row r="4150" spans="1:21" x14ac:dyDescent="0.25">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s="27">
        <v>1.2004999999999999</v>
      </c>
    </row>
    <row r="4151" spans="1:21" x14ac:dyDescent="0.25">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s="27">
        <v>-2.0699999999999998</v>
      </c>
    </row>
    <row r="4152" spans="1:21" x14ac:dyDescent="0.25">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s="27">
        <v>-58.305599999999998</v>
      </c>
    </row>
    <row r="4153" spans="1:21" x14ac:dyDescent="0.25">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s="27">
        <v>9.8684999999999992</v>
      </c>
    </row>
    <row r="4154" spans="1:21" x14ac:dyDescent="0.25">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s="27">
        <v>5.4432</v>
      </c>
    </row>
    <row r="4155" spans="1:21" x14ac:dyDescent="0.25">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s="27">
        <v>1.6524000000000001</v>
      </c>
    </row>
    <row r="4156" spans="1:21" x14ac:dyDescent="0.25">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s="27">
        <v>-27.9312</v>
      </c>
    </row>
    <row r="4157" spans="1:21" x14ac:dyDescent="0.25">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s="27">
        <v>-1.9656</v>
      </c>
    </row>
    <row r="4158" spans="1:21" x14ac:dyDescent="0.25">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s="27">
        <v>0.5998</v>
      </c>
    </row>
    <row r="4159" spans="1:21" x14ac:dyDescent="0.25">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s="27">
        <v>-19.982399999999998</v>
      </c>
    </row>
    <row r="4160" spans="1:21" x14ac:dyDescent="0.25">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s="27">
        <v>5.1012000000000004</v>
      </c>
    </row>
    <row r="4161" spans="1:21" x14ac:dyDescent="0.25">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s="27">
        <v>3.7235999999999998</v>
      </c>
    </row>
    <row r="4162" spans="1:21" x14ac:dyDescent="0.25">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s="27">
        <v>134.99250000000001</v>
      </c>
    </row>
    <row r="4163" spans="1:21" x14ac:dyDescent="0.25">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s="27">
        <v>5.8708</v>
      </c>
    </row>
    <row r="4164" spans="1:21" x14ac:dyDescent="0.25">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s="27">
        <v>7.5991999999999997</v>
      </c>
    </row>
    <row r="4165" spans="1:21" x14ac:dyDescent="0.25">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s="27">
        <v>315.81180000000001</v>
      </c>
    </row>
    <row r="4166" spans="1:21" x14ac:dyDescent="0.25">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s="27">
        <v>-14.793100000000001</v>
      </c>
    </row>
    <row r="4167" spans="1:21" x14ac:dyDescent="0.25">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s="27">
        <v>14.7546</v>
      </c>
    </row>
    <row r="4168" spans="1:21" x14ac:dyDescent="0.25">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s="27">
        <v>9.3312000000000008</v>
      </c>
    </row>
    <row r="4169" spans="1:21" x14ac:dyDescent="0.25">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s="27">
        <v>8.2992000000000008</v>
      </c>
    </row>
    <row r="4170" spans="1:21" x14ac:dyDescent="0.25">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s="27">
        <v>-65.035200000000003</v>
      </c>
    </row>
    <row r="4171" spans="1:21" x14ac:dyDescent="0.25">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s="27">
        <v>10.8864</v>
      </c>
    </row>
    <row r="4172" spans="1:21" x14ac:dyDescent="0.25">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s="27">
        <v>17.815200000000001</v>
      </c>
    </row>
    <row r="4173" spans="1:21" x14ac:dyDescent="0.25">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s="27">
        <v>0.97719999999999996</v>
      </c>
    </row>
    <row r="4174" spans="1:21" x14ac:dyDescent="0.25">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s="27">
        <v>6.532</v>
      </c>
    </row>
    <row r="4175" spans="1:21" x14ac:dyDescent="0.25">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s="27">
        <v>6.2207999999999997</v>
      </c>
    </row>
    <row r="4176" spans="1:21" x14ac:dyDescent="0.25">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s="27">
        <v>28.0032</v>
      </c>
    </row>
    <row r="4177" spans="1:21" x14ac:dyDescent="0.25">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s="27">
        <v>15.763999999999999</v>
      </c>
    </row>
    <row r="4178" spans="1:21" x14ac:dyDescent="0.25">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s="27">
        <v>163.78700000000001</v>
      </c>
    </row>
    <row r="4179" spans="1:21" x14ac:dyDescent="0.25">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s="27">
        <v>60.255299999999998</v>
      </c>
    </row>
    <row r="4180" spans="1:21" x14ac:dyDescent="0.25">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s="27">
        <v>21.784500000000001</v>
      </c>
    </row>
    <row r="4181" spans="1:21" x14ac:dyDescent="0.25">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s="27">
        <v>5.4287999999999998</v>
      </c>
    </row>
    <row r="4182" spans="1:21" x14ac:dyDescent="0.25">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s="27">
        <v>-6.36</v>
      </c>
    </row>
    <row r="4183" spans="1:21" x14ac:dyDescent="0.25">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s="27">
        <v>115.18559999999999</v>
      </c>
    </row>
    <row r="4184" spans="1:21" x14ac:dyDescent="0.25">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s="27">
        <v>7.6680000000000001</v>
      </c>
    </row>
    <row r="4185" spans="1:21" x14ac:dyDescent="0.25">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s="27">
        <v>10.347300000000001</v>
      </c>
    </row>
    <row r="4186" spans="1:21" x14ac:dyDescent="0.25">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s="27">
        <v>20.484999999999999</v>
      </c>
    </row>
    <row r="4187" spans="1:21" x14ac:dyDescent="0.25">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s="27">
        <v>9.8160000000000007</v>
      </c>
    </row>
    <row r="4188" spans="1:21" x14ac:dyDescent="0.25">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s="27">
        <v>-10.6547</v>
      </c>
    </row>
    <row r="4189" spans="1:21" x14ac:dyDescent="0.25">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s="27">
        <v>-3.2934000000000001</v>
      </c>
    </row>
    <row r="4190" spans="1:21" x14ac:dyDescent="0.25">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s="27">
        <v>0.66959999999999997</v>
      </c>
    </row>
    <row r="4191" spans="1:21" x14ac:dyDescent="0.25">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s="27">
        <v>4.4954999999999998</v>
      </c>
    </row>
    <row r="4192" spans="1:21" x14ac:dyDescent="0.25">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s="27">
        <v>5039.9856</v>
      </c>
    </row>
    <row r="4193" spans="1:21" x14ac:dyDescent="0.25">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s="27">
        <v>6.6</v>
      </c>
    </row>
    <row r="4194" spans="1:21" x14ac:dyDescent="0.25">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s="27">
        <v>160.17660000000001</v>
      </c>
    </row>
    <row r="4195" spans="1:21" x14ac:dyDescent="0.25">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s="27">
        <v>22.8582</v>
      </c>
    </row>
    <row r="4196" spans="1:21" x14ac:dyDescent="0.25">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s="27">
        <v>15.074199999999999</v>
      </c>
    </row>
    <row r="4197" spans="1:21" x14ac:dyDescent="0.25">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s="27">
        <v>10.374000000000001</v>
      </c>
    </row>
    <row r="4198" spans="1:21" x14ac:dyDescent="0.25">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s="27">
        <v>10.3071</v>
      </c>
    </row>
    <row r="4199" spans="1:21" x14ac:dyDescent="0.25">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s="27">
        <v>93.768799999999999</v>
      </c>
    </row>
    <row r="4200" spans="1:21" x14ac:dyDescent="0.25">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s="27">
        <v>-14.553599999999999</v>
      </c>
    </row>
    <row r="4201" spans="1:21" x14ac:dyDescent="0.25">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s="27">
        <v>3.4357000000000002</v>
      </c>
    </row>
    <row r="4202" spans="1:21" x14ac:dyDescent="0.25">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s="27">
        <v>249.995</v>
      </c>
    </row>
    <row r="4203" spans="1:21" x14ac:dyDescent="0.25">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s="27">
        <v>18.988800000000001</v>
      </c>
    </row>
    <row r="4204" spans="1:21" x14ac:dyDescent="0.25">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s="27">
        <v>84.943600000000004</v>
      </c>
    </row>
    <row r="4205" spans="1:21" x14ac:dyDescent="0.25">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s="27">
        <v>18.715</v>
      </c>
    </row>
    <row r="4206" spans="1:21" x14ac:dyDescent="0.25">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s="27">
        <v>4.7751999999999999</v>
      </c>
    </row>
    <row r="4207" spans="1:21" x14ac:dyDescent="0.25">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s="27">
        <v>4.2804000000000002</v>
      </c>
    </row>
    <row r="4208" spans="1:21" x14ac:dyDescent="0.25">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s="27">
        <v>15.6768</v>
      </c>
    </row>
    <row r="4209" spans="1:21" x14ac:dyDescent="0.25">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s="27">
        <v>7.7747999999999999</v>
      </c>
    </row>
    <row r="4210" spans="1:21" x14ac:dyDescent="0.25">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s="27">
        <v>481.47</v>
      </c>
    </row>
    <row r="4211" spans="1:21" x14ac:dyDescent="0.25">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s="27">
        <v>-60.607799999999997</v>
      </c>
    </row>
    <row r="4212" spans="1:21" x14ac:dyDescent="0.25">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s="27">
        <v>4.9950000000000001</v>
      </c>
    </row>
    <row r="4213" spans="1:21" x14ac:dyDescent="0.25">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s="27">
        <v>4.2389999999999999</v>
      </c>
    </row>
    <row r="4214" spans="1:21" x14ac:dyDescent="0.25">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s="27">
        <v>1.9024000000000001</v>
      </c>
    </row>
    <row r="4215" spans="1:21" x14ac:dyDescent="0.25">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s="27">
        <v>11.543200000000001</v>
      </c>
    </row>
    <row r="4216" spans="1:21" x14ac:dyDescent="0.25">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s="27">
        <v>64.2</v>
      </c>
    </row>
    <row r="4217" spans="1:21" x14ac:dyDescent="0.25">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s="27">
        <v>29.271599999999999</v>
      </c>
    </row>
    <row r="4218" spans="1:21" x14ac:dyDescent="0.25">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s="27">
        <v>4.4352</v>
      </c>
    </row>
    <row r="4219" spans="1:21" x14ac:dyDescent="0.25">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s="27">
        <v>85.176000000000002</v>
      </c>
    </row>
    <row r="4220" spans="1:21" x14ac:dyDescent="0.25">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s="27">
        <v>359.99880000000002</v>
      </c>
    </row>
    <row r="4221" spans="1:21" x14ac:dyDescent="0.25">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s="27">
        <v>18.211200000000002</v>
      </c>
    </row>
    <row r="4222" spans="1:21" x14ac:dyDescent="0.25">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s="27">
        <v>6.6294000000000004</v>
      </c>
    </row>
    <row r="4223" spans="1:21" x14ac:dyDescent="0.25">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s="27">
        <v>130.20750000000001</v>
      </c>
    </row>
    <row r="4224" spans="1:21" x14ac:dyDescent="0.25">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s="27">
        <v>1.0296000000000001</v>
      </c>
    </row>
    <row r="4225" spans="1:21" x14ac:dyDescent="0.25">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s="27">
        <v>41.860799999999998</v>
      </c>
    </row>
    <row r="4226" spans="1:21" x14ac:dyDescent="0.25">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s="27">
        <v>-3.2406000000000001</v>
      </c>
    </row>
    <row r="4227" spans="1:21" x14ac:dyDescent="0.25">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s="27">
        <v>-42.492600000000003</v>
      </c>
    </row>
    <row r="4228" spans="1:21" x14ac:dyDescent="0.25">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s="27">
        <v>21.5824</v>
      </c>
    </row>
    <row r="4229" spans="1:21" x14ac:dyDescent="0.25">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s="27">
        <v>-6.9282000000000004</v>
      </c>
    </row>
    <row r="4230" spans="1:21" x14ac:dyDescent="0.25">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s="27">
        <v>10.3408</v>
      </c>
    </row>
    <row r="4231" spans="1:21" x14ac:dyDescent="0.25">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s="27">
        <v>-348.62939999999998</v>
      </c>
    </row>
    <row r="4232" spans="1:21" x14ac:dyDescent="0.25">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s="27">
        <v>-17.660699999999999</v>
      </c>
    </row>
    <row r="4233" spans="1:21" x14ac:dyDescent="0.25">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s="27">
        <v>5.6375999999999999</v>
      </c>
    </row>
    <row r="4234" spans="1:21" x14ac:dyDescent="0.25">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s="27">
        <v>11.2752</v>
      </c>
    </row>
    <row r="4235" spans="1:21" x14ac:dyDescent="0.25">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s="27">
        <v>-10.4214</v>
      </c>
    </row>
    <row r="4236" spans="1:21" x14ac:dyDescent="0.25">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s="27">
        <v>4.1151</v>
      </c>
    </row>
    <row r="4237" spans="1:21" x14ac:dyDescent="0.25">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s="27">
        <v>7.0227000000000004</v>
      </c>
    </row>
    <row r="4238" spans="1:21" x14ac:dyDescent="0.25">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s="27">
        <v>-18.836400000000001</v>
      </c>
    </row>
    <row r="4239" spans="1:21" x14ac:dyDescent="0.25">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s="27">
        <v>0.7056</v>
      </c>
    </row>
    <row r="4240" spans="1:21" x14ac:dyDescent="0.25">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s="27">
        <v>5.9489999999999998</v>
      </c>
    </row>
    <row r="4241" spans="1:21" x14ac:dyDescent="0.25">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s="27">
        <v>100.65600000000001</v>
      </c>
    </row>
    <row r="4242" spans="1:21" x14ac:dyDescent="0.25">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s="27">
        <v>11.8584</v>
      </c>
    </row>
    <row r="4243" spans="1:21" x14ac:dyDescent="0.25">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s="27">
        <v>6.5754000000000001</v>
      </c>
    </row>
    <row r="4244" spans="1:21" x14ac:dyDescent="0.25">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s="27">
        <v>5.9988000000000001</v>
      </c>
    </row>
    <row r="4245" spans="1:21" x14ac:dyDescent="0.25">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s="27">
        <v>13.0707</v>
      </c>
    </row>
    <row r="4246" spans="1:21" x14ac:dyDescent="0.25">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s="27">
        <v>8.6189999999999998</v>
      </c>
    </row>
    <row r="4247" spans="1:21" x14ac:dyDescent="0.25">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s="27">
        <v>0.73799999999999999</v>
      </c>
    </row>
    <row r="4248" spans="1:21" x14ac:dyDescent="0.25">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s="27">
        <v>272.79199999999997</v>
      </c>
    </row>
    <row r="4249" spans="1:21" x14ac:dyDescent="0.25">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s="27">
        <v>7.524</v>
      </c>
    </row>
    <row r="4250" spans="1:21" x14ac:dyDescent="0.25">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s="27">
        <v>40.516800000000003</v>
      </c>
    </row>
    <row r="4251" spans="1:21" x14ac:dyDescent="0.25">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s="27">
        <v>150.38399999999999</v>
      </c>
    </row>
    <row r="4252" spans="1:21" x14ac:dyDescent="0.25">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s="27">
        <v>177.42060000000001</v>
      </c>
    </row>
    <row r="4253" spans="1:21" x14ac:dyDescent="0.25">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s="27">
        <v>-13.2867</v>
      </c>
    </row>
    <row r="4254" spans="1:21" x14ac:dyDescent="0.25">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s="27">
        <v>2.2711999999999999</v>
      </c>
    </row>
    <row r="4255" spans="1:21" x14ac:dyDescent="0.25">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s="27">
        <v>1.0346</v>
      </c>
    </row>
    <row r="4256" spans="1:21" x14ac:dyDescent="0.25">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s="27">
        <v>20.5764</v>
      </c>
    </row>
    <row r="4257" spans="1:21" x14ac:dyDescent="0.25">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s="27">
        <v>-145.17599999999999</v>
      </c>
    </row>
    <row r="4258" spans="1:21" x14ac:dyDescent="0.25">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s="27">
        <v>-6.8094000000000001</v>
      </c>
    </row>
    <row r="4259" spans="1:21" x14ac:dyDescent="0.25">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s="27">
        <v>-6.8334000000000001</v>
      </c>
    </row>
    <row r="4260" spans="1:21" x14ac:dyDescent="0.25">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s="27">
        <v>-22.138200000000001</v>
      </c>
    </row>
    <row r="4261" spans="1:21" x14ac:dyDescent="0.25">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s="27">
        <v>23.99</v>
      </c>
    </row>
    <row r="4262" spans="1:21" x14ac:dyDescent="0.25">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s="27">
        <v>6.0030000000000001</v>
      </c>
    </row>
    <row r="4263" spans="1:21" x14ac:dyDescent="0.25">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s="27">
        <v>19.8276</v>
      </c>
    </row>
    <row r="4264" spans="1:21" x14ac:dyDescent="0.25">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s="27">
        <v>24.143999999999998</v>
      </c>
    </row>
    <row r="4265" spans="1:21" x14ac:dyDescent="0.25">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s="27">
        <v>-7.782</v>
      </c>
    </row>
    <row r="4266" spans="1:21" x14ac:dyDescent="0.25">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s="27">
        <v>-160.29519999999999</v>
      </c>
    </row>
    <row r="4267" spans="1:21" x14ac:dyDescent="0.25">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s="27">
        <v>-6.2370000000000001</v>
      </c>
    </row>
    <row r="4268" spans="1:21" x14ac:dyDescent="0.25">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s="27">
        <v>-225.0976</v>
      </c>
    </row>
    <row r="4269" spans="1:21" x14ac:dyDescent="0.25">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s="27">
        <v>-20.140799999999999</v>
      </c>
    </row>
    <row r="4270" spans="1:21" x14ac:dyDescent="0.25">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s="27">
        <v>45.139499999999998</v>
      </c>
    </row>
    <row r="4271" spans="1:21" x14ac:dyDescent="0.25">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s="27">
        <v>148.13800000000001</v>
      </c>
    </row>
    <row r="4272" spans="1:21" x14ac:dyDescent="0.25">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s="27">
        <v>190.4298</v>
      </c>
    </row>
    <row r="4273" spans="1:21" x14ac:dyDescent="0.25">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s="27">
        <v>85.181600000000003</v>
      </c>
    </row>
    <row r="4274" spans="1:21" x14ac:dyDescent="0.25">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s="27">
        <v>6.2937000000000003</v>
      </c>
    </row>
    <row r="4275" spans="1:21" x14ac:dyDescent="0.25">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s="27">
        <v>7.5370999999999997</v>
      </c>
    </row>
    <row r="4276" spans="1:21" x14ac:dyDescent="0.25">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s="27">
        <v>1.1225000000000001</v>
      </c>
    </row>
    <row r="4277" spans="1:21" x14ac:dyDescent="0.25">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s="27">
        <v>-121.58</v>
      </c>
    </row>
    <row r="4278" spans="1:21" x14ac:dyDescent="0.25">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s="27">
        <v>61.389000000000003</v>
      </c>
    </row>
    <row r="4279" spans="1:21" x14ac:dyDescent="0.25">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s="27">
        <v>2365.9818</v>
      </c>
    </row>
    <row r="4280" spans="1:21" x14ac:dyDescent="0.25">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s="27">
        <v>3.2867999999999999</v>
      </c>
    </row>
    <row r="4281" spans="1:21" x14ac:dyDescent="0.25">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s="27">
        <v>11.891</v>
      </c>
    </row>
    <row r="4282" spans="1:21" x14ac:dyDescent="0.25">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s="27">
        <v>5.2256</v>
      </c>
    </row>
    <row r="4283" spans="1:21" x14ac:dyDescent="0.25">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s="27">
        <v>14.622400000000001</v>
      </c>
    </row>
    <row r="4284" spans="1:21" x14ac:dyDescent="0.25">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s="27">
        <v>1.7343</v>
      </c>
    </row>
    <row r="4285" spans="1:21" x14ac:dyDescent="0.25">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s="27">
        <v>496.78649999999999</v>
      </c>
    </row>
    <row r="4286" spans="1:21" x14ac:dyDescent="0.25">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s="27">
        <v>-76.011600000000001</v>
      </c>
    </row>
    <row r="4287" spans="1:21" x14ac:dyDescent="0.25">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s="27">
        <v>3.9474</v>
      </c>
    </row>
    <row r="4288" spans="1:21" x14ac:dyDescent="0.25">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s="27">
        <v>164.99700000000001</v>
      </c>
    </row>
    <row r="4289" spans="1:21" x14ac:dyDescent="0.25">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s="27">
        <v>-12.956799999999999</v>
      </c>
    </row>
    <row r="4290" spans="1:21" x14ac:dyDescent="0.25">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s="27">
        <v>-49.92</v>
      </c>
    </row>
    <row r="4291" spans="1:21" x14ac:dyDescent="0.25">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s="27">
        <v>4.9307999999999996</v>
      </c>
    </row>
    <row r="4292" spans="1:21" x14ac:dyDescent="0.25">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s="27">
        <v>2.79</v>
      </c>
    </row>
    <row r="4293" spans="1:21" x14ac:dyDescent="0.25">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s="27">
        <v>22.408200000000001</v>
      </c>
    </row>
    <row r="4294" spans="1:21" x14ac:dyDescent="0.25">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s="27">
        <v>68.040000000000006</v>
      </c>
    </row>
    <row r="4295" spans="1:21" x14ac:dyDescent="0.25">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s="27">
        <v>-10.7964</v>
      </c>
    </row>
    <row r="4296" spans="1:21" x14ac:dyDescent="0.25">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s="27">
        <v>-120.51300000000001</v>
      </c>
    </row>
    <row r="4297" spans="1:21" x14ac:dyDescent="0.25">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s="27">
        <v>54.343800000000002</v>
      </c>
    </row>
    <row r="4298" spans="1:21" x14ac:dyDescent="0.25">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s="27">
        <v>0.54320000000000002</v>
      </c>
    </row>
    <row r="4299" spans="1:21" x14ac:dyDescent="0.25">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s="27">
        <v>327.59219999999999</v>
      </c>
    </row>
    <row r="4300" spans="1:21" x14ac:dyDescent="0.25">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s="27">
        <v>15.49</v>
      </c>
    </row>
    <row r="4301" spans="1:21" x14ac:dyDescent="0.25">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s="27">
        <v>12.103199999999999</v>
      </c>
    </row>
    <row r="4302" spans="1:21" x14ac:dyDescent="0.25">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s="27">
        <v>0.41760000000000003</v>
      </c>
    </row>
    <row r="4303" spans="1:21" x14ac:dyDescent="0.25">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s="27">
        <v>2.9430000000000001</v>
      </c>
    </row>
    <row r="4304" spans="1:21" x14ac:dyDescent="0.25">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s="27">
        <v>1.0268999999999999</v>
      </c>
    </row>
    <row r="4305" spans="1:21" x14ac:dyDescent="0.25">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s="27">
        <v>19.4194</v>
      </c>
    </row>
    <row r="4306" spans="1:21" x14ac:dyDescent="0.25">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s="27">
        <v>3.1960000000000002</v>
      </c>
    </row>
    <row r="4307" spans="1:21" x14ac:dyDescent="0.25">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s="27">
        <v>38.396000000000001</v>
      </c>
    </row>
    <row r="4308" spans="1:21" x14ac:dyDescent="0.25">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s="27">
        <v>2.8100999999999998</v>
      </c>
    </row>
    <row r="4309" spans="1:21" x14ac:dyDescent="0.25">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s="27">
        <v>11.748799999999999</v>
      </c>
    </row>
    <row r="4310" spans="1:21" x14ac:dyDescent="0.25">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s="27">
        <v>66.634399999999999</v>
      </c>
    </row>
    <row r="4311" spans="1:21" x14ac:dyDescent="0.25">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s="27">
        <v>-64.544399999999996</v>
      </c>
    </row>
    <row r="4312" spans="1:21" x14ac:dyDescent="0.25">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s="27">
        <v>8.2260000000000009</v>
      </c>
    </row>
    <row r="4313" spans="1:21" x14ac:dyDescent="0.25">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s="27">
        <v>9.3312000000000008</v>
      </c>
    </row>
    <row r="4314" spans="1:21" x14ac:dyDescent="0.25">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s="27">
        <v>139.99</v>
      </c>
    </row>
    <row r="4315" spans="1:21" x14ac:dyDescent="0.25">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s="27">
        <v>4.1950000000000003</v>
      </c>
    </row>
    <row r="4316" spans="1:21" x14ac:dyDescent="0.25">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s="27">
        <v>5.24</v>
      </c>
    </row>
    <row r="4317" spans="1:21" x14ac:dyDescent="0.25">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s="27">
        <v>27.734999999999999</v>
      </c>
    </row>
    <row r="4318" spans="1:21" x14ac:dyDescent="0.25">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s="27">
        <v>9.1268999999999991</v>
      </c>
    </row>
    <row r="4319" spans="1:21" x14ac:dyDescent="0.25">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s="27">
        <v>78.894199999999998</v>
      </c>
    </row>
    <row r="4320" spans="1:21" x14ac:dyDescent="0.25">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s="27">
        <v>25.537800000000001</v>
      </c>
    </row>
    <row r="4321" spans="1:21" x14ac:dyDescent="0.25">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s="27">
        <v>-5.6943000000000001</v>
      </c>
    </row>
    <row r="4322" spans="1:21" x14ac:dyDescent="0.25">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s="27">
        <v>7.9896000000000003</v>
      </c>
    </row>
    <row r="4323" spans="1:21" x14ac:dyDescent="0.25">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s="27">
        <v>-11.961600000000001</v>
      </c>
    </row>
    <row r="4324" spans="1:21" x14ac:dyDescent="0.25">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s="27">
        <v>-80.995500000000007</v>
      </c>
    </row>
    <row r="4325" spans="1:21" x14ac:dyDescent="0.25">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s="27">
        <v>-1.6763999999999999</v>
      </c>
    </row>
    <row r="4326" spans="1:21" x14ac:dyDescent="0.25">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s="27">
        <v>0.89700000000000002</v>
      </c>
    </row>
    <row r="4327" spans="1:21" x14ac:dyDescent="0.25">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s="27">
        <v>0.89970000000000006</v>
      </c>
    </row>
    <row r="4328" spans="1:21" x14ac:dyDescent="0.25">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s="27">
        <v>2.3025000000000002</v>
      </c>
    </row>
    <row r="4329" spans="1:21" x14ac:dyDescent="0.25">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s="27">
        <v>8.2799999999999994</v>
      </c>
    </row>
    <row r="4330" spans="1:21" x14ac:dyDescent="0.25">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s="27">
        <v>19.3185</v>
      </c>
    </row>
    <row r="4331" spans="1:21" x14ac:dyDescent="0.25">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s="27">
        <v>5.4432</v>
      </c>
    </row>
    <row r="4332" spans="1:21" x14ac:dyDescent="0.25">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s="27">
        <v>1.1200000000000001</v>
      </c>
    </row>
    <row r="4333" spans="1:21" x14ac:dyDescent="0.25">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s="27">
        <v>6.7965999999999998</v>
      </c>
    </row>
    <row r="4334" spans="1:21" x14ac:dyDescent="0.25">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s="27">
        <v>8.0220000000000002</v>
      </c>
    </row>
    <row r="4335" spans="1:21" x14ac:dyDescent="0.25">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s="27">
        <v>14.628</v>
      </c>
    </row>
    <row r="4336" spans="1:21" x14ac:dyDescent="0.25">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s="27">
        <v>9.2178000000000004</v>
      </c>
    </row>
    <row r="4337" spans="1:21" x14ac:dyDescent="0.25">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s="27">
        <v>2.7719999999999998</v>
      </c>
    </row>
    <row r="4338" spans="1:21" x14ac:dyDescent="0.25">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s="27">
        <v>3.9512</v>
      </c>
    </row>
    <row r="4339" spans="1:21" x14ac:dyDescent="0.25">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s="27">
        <v>22.6737</v>
      </c>
    </row>
    <row r="4340" spans="1:21" x14ac:dyDescent="0.25">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s="27">
        <v>53.495399999999997</v>
      </c>
    </row>
    <row r="4341" spans="1:21" x14ac:dyDescent="0.25">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s="27">
        <v>1.8144</v>
      </c>
    </row>
    <row r="4342" spans="1:21" x14ac:dyDescent="0.25">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s="27">
        <v>6.5119999999999996</v>
      </c>
    </row>
    <row r="4343" spans="1:21" x14ac:dyDescent="0.25">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s="27">
        <v>157.87020000000001</v>
      </c>
    </row>
    <row r="4344" spans="1:21" x14ac:dyDescent="0.25">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s="27">
        <v>6.6905999999999999</v>
      </c>
    </row>
    <row r="4345" spans="1:21" x14ac:dyDescent="0.25">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s="27">
        <v>-131.5008</v>
      </c>
    </row>
    <row r="4346" spans="1:21" x14ac:dyDescent="0.25">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s="27">
        <v>10.949400000000001</v>
      </c>
    </row>
    <row r="4347" spans="1:21" x14ac:dyDescent="0.25">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s="27">
        <v>85.982799999999997</v>
      </c>
    </row>
    <row r="4348" spans="1:21" x14ac:dyDescent="0.25">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s="27">
        <v>140.39599999999999</v>
      </c>
    </row>
    <row r="4349" spans="1:21" x14ac:dyDescent="0.25">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s="27">
        <v>26.1096</v>
      </c>
    </row>
    <row r="4350" spans="1:21" x14ac:dyDescent="0.25">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s="27">
        <v>-15.1976</v>
      </c>
    </row>
    <row r="4351" spans="1:21" x14ac:dyDescent="0.25">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s="27">
        <v>-41.587200000000003</v>
      </c>
    </row>
    <row r="4352" spans="1:21" x14ac:dyDescent="0.25">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s="27">
        <v>1.4672000000000001</v>
      </c>
    </row>
    <row r="4353" spans="1:21" x14ac:dyDescent="0.25">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s="27">
        <v>-4.7460000000000004</v>
      </c>
    </row>
    <row r="4354" spans="1:21" x14ac:dyDescent="0.25">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s="27">
        <v>34.741999999999997</v>
      </c>
    </row>
    <row r="4355" spans="1:21" x14ac:dyDescent="0.25">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s="27">
        <v>6.2207999999999997</v>
      </c>
    </row>
    <row r="4356" spans="1:21" x14ac:dyDescent="0.25">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s="27">
        <v>-12.672000000000001</v>
      </c>
    </row>
    <row r="4357" spans="1:21" x14ac:dyDescent="0.25">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s="27">
        <v>-1065.3720000000001</v>
      </c>
    </row>
    <row r="4358" spans="1:21" x14ac:dyDescent="0.25">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s="27">
        <v>12.012</v>
      </c>
    </row>
    <row r="4359" spans="1:21" x14ac:dyDescent="0.25">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s="27">
        <v>3.6288</v>
      </c>
    </row>
    <row r="4360" spans="1:21" x14ac:dyDescent="0.25">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s="27">
        <v>-66.061999999999998</v>
      </c>
    </row>
    <row r="4361" spans="1:21" x14ac:dyDescent="0.25">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s="27">
        <v>-14.8704</v>
      </c>
    </row>
    <row r="4362" spans="1:21" x14ac:dyDescent="0.25">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s="27">
        <v>54.860399999999998</v>
      </c>
    </row>
    <row r="4363" spans="1:21" x14ac:dyDescent="0.25">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s="27">
        <v>8.4564000000000004</v>
      </c>
    </row>
    <row r="4364" spans="1:21" x14ac:dyDescent="0.25">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s="27">
        <v>35.623800000000003</v>
      </c>
    </row>
    <row r="4365" spans="1:21" x14ac:dyDescent="0.25">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s="27">
        <v>8.2943999999999996</v>
      </c>
    </row>
    <row r="4366" spans="1:21" x14ac:dyDescent="0.25">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s="27">
        <v>162.09479999999999</v>
      </c>
    </row>
    <row r="4367" spans="1:21" x14ac:dyDescent="0.25">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s="27">
        <v>3.4826999999999999</v>
      </c>
    </row>
    <row r="4368" spans="1:21" x14ac:dyDescent="0.25">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s="27">
        <v>7.0949999999999998</v>
      </c>
    </row>
    <row r="4369" spans="1:21" x14ac:dyDescent="0.25">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s="27">
        <v>3.29</v>
      </c>
    </row>
    <row r="4370" spans="1:21" x14ac:dyDescent="0.25">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s="27">
        <v>6.42</v>
      </c>
    </row>
    <row r="4371" spans="1:21" x14ac:dyDescent="0.25">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s="27">
        <v>50.351999999999997</v>
      </c>
    </row>
    <row r="4372" spans="1:21" x14ac:dyDescent="0.25">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s="27">
        <v>16.268799999999999</v>
      </c>
    </row>
    <row r="4373" spans="1:21" x14ac:dyDescent="0.25">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s="27">
        <v>24.84</v>
      </c>
    </row>
    <row r="4374" spans="1:21" x14ac:dyDescent="0.25">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s="27">
        <v>5.4896000000000003</v>
      </c>
    </row>
    <row r="4375" spans="1:21" x14ac:dyDescent="0.25">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s="27">
        <v>11.182499999999999</v>
      </c>
    </row>
    <row r="4376" spans="1:21" x14ac:dyDescent="0.25">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s="27">
        <v>16.8948</v>
      </c>
    </row>
    <row r="4377" spans="1:21" x14ac:dyDescent="0.25">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s="27">
        <v>63.682499999999997</v>
      </c>
    </row>
    <row r="4378" spans="1:21" x14ac:dyDescent="0.25">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s="27">
        <v>78.508799999999994</v>
      </c>
    </row>
    <row r="4379" spans="1:21" x14ac:dyDescent="0.25">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s="27">
        <v>148.70400000000001</v>
      </c>
    </row>
    <row r="4380" spans="1:21" x14ac:dyDescent="0.25">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s="27">
        <v>8.2156000000000002</v>
      </c>
    </row>
    <row r="4381" spans="1:21" x14ac:dyDescent="0.25">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s="27">
        <v>32.345999999999997</v>
      </c>
    </row>
    <row r="4382" spans="1:21" x14ac:dyDescent="0.25">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s="27">
        <v>16.3215</v>
      </c>
    </row>
    <row r="4383" spans="1:21" x14ac:dyDescent="0.25">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s="27">
        <v>-31.646999999999998</v>
      </c>
    </row>
    <row r="4384" spans="1:21" x14ac:dyDescent="0.25">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s="27">
        <v>-4.4640000000000004</v>
      </c>
    </row>
    <row r="4385" spans="1:21" x14ac:dyDescent="0.25">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s="27">
        <v>-126.4816</v>
      </c>
    </row>
    <row r="4386" spans="1:21" x14ac:dyDescent="0.25">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s="27">
        <v>13.438599999999999</v>
      </c>
    </row>
    <row r="4387" spans="1:21" x14ac:dyDescent="0.25">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s="27">
        <v>-52.195999999999998</v>
      </c>
    </row>
    <row r="4388" spans="1:21" x14ac:dyDescent="0.25">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s="27">
        <v>11.8584</v>
      </c>
    </row>
    <row r="4389" spans="1:21" x14ac:dyDescent="0.25">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s="27">
        <v>7.8224999999999998</v>
      </c>
    </row>
    <row r="4390" spans="1:21" x14ac:dyDescent="0.25">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s="27">
        <v>22.444800000000001</v>
      </c>
    </row>
    <row r="4391" spans="1:21" x14ac:dyDescent="0.25">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s="27">
        <v>-25.2956</v>
      </c>
    </row>
    <row r="4392" spans="1:21" x14ac:dyDescent="0.25">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s="27">
        <v>327.59219999999999</v>
      </c>
    </row>
    <row r="4393" spans="1:21" x14ac:dyDescent="0.25">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s="27">
        <v>19.311599999999999</v>
      </c>
    </row>
    <row r="4394" spans="1:21" x14ac:dyDescent="0.25">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s="27">
        <v>6.1571999999999996</v>
      </c>
    </row>
    <row r="4395" spans="1:21" x14ac:dyDescent="0.25">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s="27">
        <v>21.735499999999998</v>
      </c>
    </row>
    <row r="4396" spans="1:21" x14ac:dyDescent="0.25">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s="27">
        <v>-5.1967999999999996</v>
      </c>
    </row>
    <row r="4397" spans="1:21" x14ac:dyDescent="0.25">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s="27">
        <v>-21.888000000000002</v>
      </c>
    </row>
    <row r="4398" spans="1:21" x14ac:dyDescent="0.25">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s="27">
        <v>27.103200000000001</v>
      </c>
    </row>
    <row r="4399" spans="1:21" x14ac:dyDescent="0.25">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s="27">
        <v>-46.736199999999997</v>
      </c>
    </row>
    <row r="4400" spans="1:21" x14ac:dyDescent="0.25">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s="27">
        <v>12.0764</v>
      </c>
    </row>
    <row r="4401" spans="1:21" x14ac:dyDescent="0.25">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s="27">
        <v>89.954999999999998</v>
      </c>
    </row>
    <row r="4402" spans="1:21" x14ac:dyDescent="0.25">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s="27">
        <v>297.64350000000002</v>
      </c>
    </row>
    <row r="4403" spans="1:21" x14ac:dyDescent="0.25">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s="27">
        <v>252.59</v>
      </c>
    </row>
    <row r="4404" spans="1:21" x14ac:dyDescent="0.25">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s="27">
        <v>2.5488</v>
      </c>
    </row>
    <row r="4405" spans="1:21" x14ac:dyDescent="0.25">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s="27">
        <v>8.0711999999999993</v>
      </c>
    </row>
    <row r="4406" spans="1:21" x14ac:dyDescent="0.25">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s="27">
        <v>2.1749999999999998</v>
      </c>
    </row>
    <row r="4407" spans="1:21" x14ac:dyDescent="0.25">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s="27">
        <v>-2.4359999999999999</v>
      </c>
    </row>
    <row r="4408" spans="1:21" x14ac:dyDescent="0.25">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s="27">
        <v>4.0860000000000003</v>
      </c>
    </row>
    <row r="4409" spans="1:21" x14ac:dyDescent="0.25">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s="27">
        <v>150.98400000000001</v>
      </c>
    </row>
    <row r="4410" spans="1:21" x14ac:dyDescent="0.25">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s="27">
        <v>2.3077000000000001</v>
      </c>
    </row>
    <row r="4411" spans="1:21" x14ac:dyDescent="0.25">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s="27">
        <v>2.7166000000000001</v>
      </c>
    </row>
    <row r="4412" spans="1:21" x14ac:dyDescent="0.25">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s="27">
        <v>30.223199999999999</v>
      </c>
    </row>
    <row r="4413" spans="1:21" x14ac:dyDescent="0.25">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s="27">
        <v>9.0389999999999997</v>
      </c>
    </row>
    <row r="4414" spans="1:21" x14ac:dyDescent="0.25">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s="27">
        <v>160.6722</v>
      </c>
    </row>
    <row r="4415" spans="1:21" x14ac:dyDescent="0.25">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s="27">
        <v>26.864999999999998</v>
      </c>
    </row>
    <row r="4416" spans="1:21" x14ac:dyDescent="0.25">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s="27">
        <v>182.3553</v>
      </c>
    </row>
    <row r="4417" spans="1:21" x14ac:dyDescent="0.25">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s="27">
        <v>71.989999999999995</v>
      </c>
    </row>
    <row r="4418" spans="1:21" x14ac:dyDescent="0.25">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s="27">
        <v>15.2</v>
      </c>
    </row>
    <row r="4419" spans="1:21" x14ac:dyDescent="0.25">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s="27">
        <v>219.99039999999999</v>
      </c>
    </row>
    <row r="4420" spans="1:21" x14ac:dyDescent="0.25">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s="27">
        <v>-21.470400000000001</v>
      </c>
    </row>
    <row r="4421" spans="1:21" x14ac:dyDescent="0.25">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s="27">
        <v>-4.0216000000000003</v>
      </c>
    </row>
    <row r="4422" spans="1:21" x14ac:dyDescent="0.25">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s="27">
        <v>3.069</v>
      </c>
    </row>
    <row r="4423" spans="1:21" x14ac:dyDescent="0.25">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s="27">
        <v>2.3328000000000002</v>
      </c>
    </row>
    <row r="4424" spans="1:21" x14ac:dyDescent="0.25">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s="27">
        <v>4.4824000000000002</v>
      </c>
    </row>
    <row r="4425" spans="1:21" x14ac:dyDescent="0.25">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s="27">
        <v>75.734999999999999</v>
      </c>
    </row>
    <row r="4426" spans="1:21" x14ac:dyDescent="0.25">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s="27">
        <v>15.637499999999999</v>
      </c>
    </row>
    <row r="4427" spans="1:21" x14ac:dyDescent="0.25">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s="27">
        <v>54.691200000000002</v>
      </c>
    </row>
    <row r="4428" spans="1:21" x14ac:dyDescent="0.25">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s="27">
        <v>15.6744</v>
      </c>
    </row>
    <row r="4429" spans="1:21" x14ac:dyDescent="0.25">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s="27">
        <v>12.231</v>
      </c>
    </row>
    <row r="4430" spans="1:21" x14ac:dyDescent="0.25">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s="27">
        <v>523.70519999999999</v>
      </c>
    </row>
    <row r="4431" spans="1:21" x14ac:dyDescent="0.25">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s="27">
        <v>18.446999999999999</v>
      </c>
    </row>
    <row r="4432" spans="1:21" x14ac:dyDescent="0.25">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s="27">
        <v>9.6</v>
      </c>
    </row>
    <row r="4433" spans="1:21" x14ac:dyDescent="0.25">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s="27">
        <v>2.0748000000000002</v>
      </c>
    </row>
    <row r="4434" spans="1:21" x14ac:dyDescent="0.25">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s="27">
        <v>9.1579999999999995</v>
      </c>
    </row>
    <row r="4435" spans="1:21" x14ac:dyDescent="0.25">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s="27">
        <v>2.625</v>
      </c>
    </row>
    <row r="4436" spans="1:21" x14ac:dyDescent="0.25">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s="27">
        <v>160.15860000000001</v>
      </c>
    </row>
    <row r="4437" spans="1:21" x14ac:dyDescent="0.25">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s="27">
        <v>-3.6002999999999998</v>
      </c>
    </row>
    <row r="4438" spans="1:21" x14ac:dyDescent="0.25">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s="27">
        <v>2.7383999999999999</v>
      </c>
    </row>
    <row r="4439" spans="1:21" x14ac:dyDescent="0.25">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s="27">
        <v>-71.296199999999999</v>
      </c>
    </row>
    <row r="4440" spans="1:21" x14ac:dyDescent="0.25">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s="27">
        <v>3.6288</v>
      </c>
    </row>
    <row r="4441" spans="1:21" x14ac:dyDescent="0.25">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s="27">
        <v>7.4</v>
      </c>
    </row>
    <row r="4442" spans="1:21" x14ac:dyDescent="0.25">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s="27">
        <v>36.283499999999997</v>
      </c>
    </row>
    <row r="4443" spans="1:21" x14ac:dyDescent="0.25">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s="27">
        <v>135.21899999999999</v>
      </c>
    </row>
    <row r="4444" spans="1:21" x14ac:dyDescent="0.25">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s="27">
        <v>10.512</v>
      </c>
    </row>
    <row r="4445" spans="1:21" x14ac:dyDescent="0.25">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s="27">
        <v>15.552</v>
      </c>
    </row>
    <row r="4446" spans="1:21" x14ac:dyDescent="0.25">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s="27">
        <v>36.8245</v>
      </c>
    </row>
    <row r="4447" spans="1:21" x14ac:dyDescent="0.25">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s="27">
        <v>14.256</v>
      </c>
    </row>
    <row r="4448" spans="1:21" x14ac:dyDescent="0.25">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s="27">
        <v>14.268800000000001</v>
      </c>
    </row>
    <row r="4449" spans="1:21" x14ac:dyDescent="0.25">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s="27">
        <v>42.362499999999997</v>
      </c>
    </row>
    <row r="4450" spans="1:21" x14ac:dyDescent="0.25">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s="27">
        <v>4.0191999999999997</v>
      </c>
    </row>
    <row r="4451" spans="1:21" x14ac:dyDescent="0.25">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s="27">
        <v>3.1103999999999998</v>
      </c>
    </row>
    <row r="4452" spans="1:21" x14ac:dyDescent="0.25">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s="27">
        <v>87.744299999999996</v>
      </c>
    </row>
    <row r="4453" spans="1:21" x14ac:dyDescent="0.25">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s="27">
        <v>8.6359999999999992</v>
      </c>
    </row>
    <row r="4454" spans="1:21" x14ac:dyDescent="0.25">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s="27">
        <v>20.661200000000001</v>
      </c>
    </row>
    <row r="4455" spans="1:21" x14ac:dyDescent="0.25">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s="27">
        <v>225.73500000000001</v>
      </c>
    </row>
    <row r="4456" spans="1:21" x14ac:dyDescent="0.25">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s="27">
        <v>0.55840000000000001</v>
      </c>
    </row>
    <row r="4457" spans="1:21" x14ac:dyDescent="0.25">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s="27">
        <v>-12.956799999999999</v>
      </c>
    </row>
    <row r="4458" spans="1:21" x14ac:dyDescent="0.25">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s="27">
        <v>2.1492</v>
      </c>
    </row>
    <row r="4459" spans="1:21" x14ac:dyDescent="0.25">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s="27">
        <v>114.9385</v>
      </c>
    </row>
    <row r="4460" spans="1:21" x14ac:dyDescent="0.25">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s="27">
        <v>-299.8116</v>
      </c>
    </row>
    <row r="4461" spans="1:21" x14ac:dyDescent="0.25">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s="27">
        <v>3.2776000000000001</v>
      </c>
    </row>
    <row r="4462" spans="1:21" x14ac:dyDescent="0.25">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s="27">
        <v>-29.436800000000002</v>
      </c>
    </row>
    <row r="4463" spans="1:21" x14ac:dyDescent="0.25">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s="27">
        <v>1.3595999999999999</v>
      </c>
    </row>
    <row r="4464" spans="1:21" x14ac:dyDescent="0.25">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s="27">
        <v>-58.861600000000003</v>
      </c>
    </row>
    <row r="4465" spans="1:21" x14ac:dyDescent="0.25">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s="27">
        <v>5.2026000000000003</v>
      </c>
    </row>
    <row r="4466" spans="1:21" x14ac:dyDescent="0.25">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s="27">
        <v>26.224</v>
      </c>
    </row>
    <row r="4467" spans="1:21" x14ac:dyDescent="0.25">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s="27">
        <v>1.1151</v>
      </c>
    </row>
    <row r="4468" spans="1:21" x14ac:dyDescent="0.25">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s="27">
        <v>7.3710000000000004</v>
      </c>
    </row>
    <row r="4469" spans="1:21" x14ac:dyDescent="0.25">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s="27">
        <v>78.941199999999995</v>
      </c>
    </row>
    <row r="4470" spans="1:21" x14ac:dyDescent="0.25">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s="27">
        <v>-16.078399999999998</v>
      </c>
    </row>
    <row r="4471" spans="1:21" x14ac:dyDescent="0.25">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s="27">
        <v>6.2207999999999997</v>
      </c>
    </row>
    <row r="4472" spans="1:21" x14ac:dyDescent="0.25">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s="27">
        <v>-23.7822</v>
      </c>
    </row>
    <row r="4473" spans="1:21" x14ac:dyDescent="0.25">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s="27">
        <v>-15.4666</v>
      </c>
    </row>
    <row r="4474" spans="1:21" x14ac:dyDescent="0.25">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s="27">
        <v>65.993399999999994</v>
      </c>
    </row>
    <row r="4475" spans="1:21" x14ac:dyDescent="0.25">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s="27">
        <v>-189.321</v>
      </c>
    </row>
    <row r="4476" spans="1:21" x14ac:dyDescent="0.25">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s="27">
        <v>5.4432</v>
      </c>
    </row>
    <row r="4477" spans="1:21" x14ac:dyDescent="0.25">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s="27">
        <v>7.4367999999999999</v>
      </c>
    </row>
    <row r="4478" spans="1:21" x14ac:dyDescent="0.25">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s="27">
        <v>2.64</v>
      </c>
    </row>
    <row r="4479" spans="1:21" x14ac:dyDescent="0.25">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s="27">
        <v>23.316299999999998</v>
      </c>
    </row>
    <row r="4480" spans="1:21" x14ac:dyDescent="0.25">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s="27">
        <v>54.775599999999997</v>
      </c>
    </row>
    <row r="4481" spans="1:21" x14ac:dyDescent="0.25">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s="27">
        <v>11.702999999999999</v>
      </c>
    </row>
    <row r="4482" spans="1:21" x14ac:dyDescent="0.25">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s="27">
        <v>5.0358000000000001</v>
      </c>
    </row>
    <row r="4483" spans="1:21" x14ac:dyDescent="0.25">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s="27">
        <v>14.2956</v>
      </c>
    </row>
    <row r="4484" spans="1:21" x14ac:dyDescent="0.25">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s="27">
        <v>15.799200000000001</v>
      </c>
    </row>
    <row r="4485" spans="1:21" x14ac:dyDescent="0.25">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s="27">
        <v>56.977200000000003</v>
      </c>
    </row>
    <row r="4486" spans="1:21" x14ac:dyDescent="0.25">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s="27">
        <v>3.0211999999999999</v>
      </c>
    </row>
    <row r="4487" spans="1:21" x14ac:dyDescent="0.25">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s="27">
        <v>9.3312000000000008</v>
      </c>
    </row>
    <row r="4488" spans="1:21" x14ac:dyDescent="0.25">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s="27">
        <v>150.98400000000001</v>
      </c>
    </row>
    <row r="4489" spans="1:21" x14ac:dyDescent="0.25">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s="27">
        <v>-25.218499999999999</v>
      </c>
    </row>
    <row r="4490" spans="1:21" x14ac:dyDescent="0.25">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s="27">
        <v>-14.688000000000001</v>
      </c>
    </row>
    <row r="4491" spans="1:21" x14ac:dyDescent="0.25">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s="27">
        <v>-7.8224999999999998</v>
      </c>
    </row>
    <row r="4492" spans="1:21" x14ac:dyDescent="0.25">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s="27">
        <v>5.2286999999999999</v>
      </c>
    </row>
    <row r="4493" spans="1:21" x14ac:dyDescent="0.25">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s="27">
        <v>109.998</v>
      </c>
    </row>
    <row r="4494" spans="1:21" x14ac:dyDescent="0.25">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s="27">
        <v>1.4224000000000001</v>
      </c>
    </row>
    <row r="4495" spans="1:21" x14ac:dyDescent="0.25">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s="27">
        <v>12.700799999999999</v>
      </c>
    </row>
    <row r="4496" spans="1:21" x14ac:dyDescent="0.25">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s="27">
        <v>-51.984000000000002</v>
      </c>
    </row>
    <row r="4497" spans="1:21" x14ac:dyDescent="0.25">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s="27">
        <v>75.593699999999998</v>
      </c>
    </row>
    <row r="4498" spans="1:21" x14ac:dyDescent="0.25">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s="27">
        <v>19.051200000000001</v>
      </c>
    </row>
    <row r="4499" spans="1:21" x14ac:dyDescent="0.25">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s="27">
        <v>-462.86239999999998</v>
      </c>
    </row>
    <row r="4500" spans="1:21" x14ac:dyDescent="0.25">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s="27">
        <v>6.2207999999999997</v>
      </c>
    </row>
    <row r="4501" spans="1:21" x14ac:dyDescent="0.25">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s="27">
        <v>6.2207999999999997</v>
      </c>
    </row>
    <row r="4502" spans="1:21" x14ac:dyDescent="0.25">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s="27">
        <v>8.1199999999999992</v>
      </c>
    </row>
    <row r="4503" spans="1:21" x14ac:dyDescent="0.25">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s="27">
        <v>9.0719999999999992</v>
      </c>
    </row>
    <row r="4504" spans="1:21" x14ac:dyDescent="0.25">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s="27">
        <v>7.1928000000000001</v>
      </c>
    </row>
    <row r="4505" spans="1:21" x14ac:dyDescent="0.25">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s="27">
        <v>17.365600000000001</v>
      </c>
    </row>
    <row r="4506" spans="1:21" x14ac:dyDescent="0.25">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s="27">
        <v>101.3488</v>
      </c>
    </row>
    <row r="4507" spans="1:21" x14ac:dyDescent="0.25">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s="27">
        <v>13.198499999999999</v>
      </c>
    </row>
    <row r="4508" spans="1:21" x14ac:dyDescent="0.25">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s="27">
        <v>51.148499999999999</v>
      </c>
    </row>
    <row r="4509" spans="1:21" x14ac:dyDescent="0.25">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s="27">
        <v>0.2034</v>
      </c>
    </row>
    <row r="4510" spans="1:21" x14ac:dyDescent="0.25">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s="27">
        <v>5.5176999999999996</v>
      </c>
    </row>
    <row r="4511" spans="1:21" x14ac:dyDescent="0.25">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s="27">
        <v>-6.4233000000000002</v>
      </c>
    </row>
    <row r="4512" spans="1:21" x14ac:dyDescent="0.25">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s="27">
        <v>17.158000000000001</v>
      </c>
    </row>
    <row r="4513" spans="1:21" x14ac:dyDescent="0.25">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s="27">
        <v>39.340800000000002</v>
      </c>
    </row>
    <row r="4514" spans="1:21" x14ac:dyDescent="0.25">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s="27">
        <v>-40.180799999999998</v>
      </c>
    </row>
    <row r="4515" spans="1:21" x14ac:dyDescent="0.25">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s="27">
        <v>0.80879999999999996</v>
      </c>
    </row>
    <row r="4516" spans="1:21" x14ac:dyDescent="0.25">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s="27">
        <v>75.654799999999994</v>
      </c>
    </row>
    <row r="4517" spans="1:21" x14ac:dyDescent="0.25">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s="27">
        <v>12.0252</v>
      </c>
    </row>
    <row r="4518" spans="1:21" x14ac:dyDescent="0.25">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s="27">
        <v>10.058</v>
      </c>
    </row>
    <row r="4519" spans="1:21" x14ac:dyDescent="0.25">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s="27">
        <v>15.815799999999999</v>
      </c>
    </row>
    <row r="4520" spans="1:21" x14ac:dyDescent="0.25">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s="27">
        <v>6.9551999999999996</v>
      </c>
    </row>
    <row r="4521" spans="1:21" x14ac:dyDescent="0.25">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s="27">
        <v>84.22</v>
      </c>
    </row>
    <row r="4522" spans="1:21" x14ac:dyDescent="0.25">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s="27">
        <v>22.4316</v>
      </c>
    </row>
    <row r="4523" spans="1:21" x14ac:dyDescent="0.25">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s="27">
        <v>6.9088000000000003</v>
      </c>
    </row>
    <row r="4524" spans="1:21" x14ac:dyDescent="0.25">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s="27">
        <v>3.0653999999999999</v>
      </c>
    </row>
    <row r="4525" spans="1:21" x14ac:dyDescent="0.25">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s="27">
        <v>16.035599999999999</v>
      </c>
    </row>
    <row r="4526" spans="1:21" x14ac:dyDescent="0.25">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s="27">
        <v>24.1218</v>
      </c>
    </row>
    <row r="4527" spans="1:21" x14ac:dyDescent="0.25">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s="27">
        <v>67.495000000000005</v>
      </c>
    </row>
    <row r="4528" spans="1:21" x14ac:dyDescent="0.25">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s="27">
        <v>47.951999999999998</v>
      </c>
    </row>
    <row r="4529" spans="1:21" x14ac:dyDescent="0.25">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s="27">
        <v>14.4596</v>
      </c>
    </row>
    <row r="4530" spans="1:21" x14ac:dyDescent="0.25">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s="27">
        <v>33.589199999999998</v>
      </c>
    </row>
    <row r="4531" spans="1:21" x14ac:dyDescent="0.25">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s="27">
        <v>-3.9032</v>
      </c>
    </row>
    <row r="4532" spans="1:21" x14ac:dyDescent="0.25">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s="27">
        <v>72.534400000000005</v>
      </c>
    </row>
    <row r="4533" spans="1:21" x14ac:dyDescent="0.25">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s="27">
        <v>10.5144</v>
      </c>
    </row>
    <row r="4534" spans="1:21" x14ac:dyDescent="0.25">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s="27">
        <v>13.7646</v>
      </c>
    </row>
    <row r="4535" spans="1:21" x14ac:dyDescent="0.25">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s="27">
        <v>7.4871999999999996</v>
      </c>
    </row>
    <row r="4536" spans="1:21" x14ac:dyDescent="0.25">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s="27">
        <v>5.8604000000000003</v>
      </c>
    </row>
    <row r="4537" spans="1:21" x14ac:dyDescent="0.25">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s="27">
        <v>4.9104000000000001</v>
      </c>
    </row>
    <row r="4538" spans="1:21" x14ac:dyDescent="0.25">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s="27">
        <v>30.2316</v>
      </c>
    </row>
    <row r="4539" spans="1:21" x14ac:dyDescent="0.25">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s="27">
        <v>6.2016</v>
      </c>
    </row>
    <row r="4540" spans="1:21" x14ac:dyDescent="0.25">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s="27">
        <v>4.3296000000000001</v>
      </c>
    </row>
    <row r="4541" spans="1:21" x14ac:dyDescent="0.25">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s="27">
        <v>1.0598000000000001</v>
      </c>
    </row>
    <row r="4542" spans="1:21" x14ac:dyDescent="0.25">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s="27">
        <v>-28.224</v>
      </c>
    </row>
    <row r="4543" spans="1:21" x14ac:dyDescent="0.25">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s="27">
        <v>-8.9039999999999999</v>
      </c>
    </row>
    <row r="4544" spans="1:21" x14ac:dyDescent="0.25">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s="27">
        <v>149.8956</v>
      </c>
    </row>
    <row r="4545" spans="1:21" x14ac:dyDescent="0.25">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s="27">
        <v>-5.4801000000000002</v>
      </c>
    </row>
    <row r="4546" spans="1:21" x14ac:dyDescent="0.25">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s="27">
        <v>16.704000000000001</v>
      </c>
    </row>
    <row r="4547" spans="1:21" x14ac:dyDescent="0.25">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s="27">
        <v>53.754399999999997</v>
      </c>
    </row>
    <row r="4548" spans="1:21" x14ac:dyDescent="0.25">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s="27">
        <v>-2.9883999999999999</v>
      </c>
    </row>
    <row r="4549" spans="1:21" x14ac:dyDescent="0.25">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s="27">
        <v>0.69120000000000004</v>
      </c>
    </row>
    <row r="4550" spans="1:21" x14ac:dyDescent="0.25">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s="27">
        <v>-2.1339999999999999</v>
      </c>
    </row>
    <row r="4551" spans="1:21" x14ac:dyDescent="0.25">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s="27">
        <v>49.437600000000003</v>
      </c>
    </row>
    <row r="4552" spans="1:21" x14ac:dyDescent="0.25">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s="27">
        <v>2.8224</v>
      </c>
    </row>
    <row r="4553" spans="1:21" x14ac:dyDescent="0.25">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s="27">
        <v>4.3902000000000001</v>
      </c>
    </row>
    <row r="4554" spans="1:21" x14ac:dyDescent="0.25">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s="27">
        <v>23.027999999999999</v>
      </c>
    </row>
    <row r="4555" spans="1:21" x14ac:dyDescent="0.25">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s="27">
        <v>5.7779999999999996</v>
      </c>
    </row>
    <row r="4556" spans="1:21" x14ac:dyDescent="0.25">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s="27">
        <v>28.41</v>
      </c>
    </row>
    <row r="4557" spans="1:21" x14ac:dyDescent="0.25">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s="27">
        <v>14.202</v>
      </c>
    </row>
    <row r="4558" spans="1:21" x14ac:dyDescent="0.25">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s="27">
        <v>0.55840000000000001</v>
      </c>
    </row>
    <row r="4559" spans="1:21" x14ac:dyDescent="0.25">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s="27">
        <v>-6.5618999999999996</v>
      </c>
    </row>
    <row r="4560" spans="1:21" x14ac:dyDescent="0.25">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s="27">
        <v>17.968399999999999</v>
      </c>
    </row>
    <row r="4561" spans="1:21" x14ac:dyDescent="0.25">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s="27">
        <v>-9.1334999999999997</v>
      </c>
    </row>
    <row r="4562" spans="1:21" x14ac:dyDescent="0.25">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s="27">
        <v>122.148</v>
      </c>
    </row>
    <row r="4563" spans="1:21" x14ac:dyDescent="0.25">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s="27">
        <v>8.2764000000000006</v>
      </c>
    </row>
    <row r="4564" spans="1:21" x14ac:dyDescent="0.25">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s="27">
        <v>13.832000000000001</v>
      </c>
    </row>
    <row r="4565" spans="1:21" x14ac:dyDescent="0.25">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s="27">
        <v>-57.6312</v>
      </c>
    </row>
    <row r="4566" spans="1:21" x14ac:dyDescent="0.25">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s="27">
        <v>-1.2587999999999999</v>
      </c>
    </row>
    <row r="4567" spans="1:21" x14ac:dyDescent="0.25">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s="27">
        <v>4.5216000000000003</v>
      </c>
    </row>
    <row r="4568" spans="1:21" x14ac:dyDescent="0.25">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s="27">
        <v>-21.1068</v>
      </c>
    </row>
    <row r="4569" spans="1:21" x14ac:dyDescent="0.25">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s="27">
        <v>8.8623999999999992</v>
      </c>
    </row>
    <row r="4570" spans="1:21" x14ac:dyDescent="0.25">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s="27">
        <v>-17.285399999999999</v>
      </c>
    </row>
    <row r="4571" spans="1:21" x14ac:dyDescent="0.25">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s="27">
        <v>26.649000000000001</v>
      </c>
    </row>
    <row r="4572" spans="1:21" x14ac:dyDescent="0.25">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s="27">
        <v>8.0711999999999993</v>
      </c>
    </row>
    <row r="4573" spans="1:21" x14ac:dyDescent="0.25">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s="27">
        <v>60.141199999999998</v>
      </c>
    </row>
    <row r="4574" spans="1:21" x14ac:dyDescent="0.25">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s="27">
        <v>89.997</v>
      </c>
    </row>
    <row r="4575" spans="1:21" x14ac:dyDescent="0.25">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s="27">
        <v>184.22040000000001</v>
      </c>
    </row>
    <row r="4576" spans="1:21" x14ac:dyDescent="0.25">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s="27">
        <v>8.7048000000000005</v>
      </c>
    </row>
    <row r="4577" spans="1:21" x14ac:dyDescent="0.25">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s="27">
        <v>3.6139999999999999</v>
      </c>
    </row>
    <row r="4578" spans="1:21" x14ac:dyDescent="0.25">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s="27">
        <v>6.7149999999999999</v>
      </c>
    </row>
    <row r="4579" spans="1:21" x14ac:dyDescent="0.25">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s="27">
        <v>3.3544</v>
      </c>
    </row>
    <row r="4580" spans="1:21" x14ac:dyDescent="0.25">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s="27">
        <v>56.55</v>
      </c>
    </row>
    <row r="4581" spans="1:21" x14ac:dyDescent="0.25">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s="27">
        <v>32.232199999999999</v>
      </c>
    </row>
    <row r="4582" spans="1:21" x14ac:dyDescent="0.25">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s="27">
        <v>105.468</v>
      </c>
    </row>
    <row r="4583" spans="1:21" x14ac:dyDescent="0.25">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s="27">
        <v>3.8448000000000002</v>
      </c>
    </row>
    <row r="4584" spans="1:21" x14ac:dyDescent="0.25">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s="27">
        <v>7.9703999999999997</v>
      </c>
    </row>
    <row r="4585" spans="1:21" x14ac:dyDescent="0.25">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s="27">
        <v>3.7995999999999999</v>
      </c>
    </row>
    <row r="4586" spans="1:21" x14ac:dyDescent="0.25">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s="27">
        <v>38.29</v>
      </c>
    </row>
    <row r="4587" spans="1:21" x14ac:dyDescent="0.25">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s="27">
        <v>4.2240000000000002</v>
      </c>
    </row>
    <row r="4588" spans="1:21" x14ac:dyDescent="0.25">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s="27">
        <v>206.6232</v>
      </c>
    </row>
    <row r="4589" spans="1:21" x14ac:dyDescent="0.25">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s="27">
        <v>0.16739999999999999</v>
      </c>
    </row>
    <row r="4590" spans="1:21" x14ac:dyDescent="0.25">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s="27">
        <v>10.5084</v>
      </c>
    </row>
    <row r="4591" spans="1:21" x14ac:dyDescent="0.25">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s="27">
        <v>22.627500000000001</v>
      </c>
    </row>
    <row r="4592" spans="1:21" x14ac:dyDescent="0.25">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s="27">
        <v>4.9728000000000003</v>
      </c>
    </row>
    <row r="4593" spans="1:21" x14ac:dyDescent="0.25">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s="27">
        <v>30.238399999999999</v>
      </c>
    </row>
    <row r="4594" spans="1:21" x14ac:dyDescent="0.25">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s="27">
        <v>-5.4882</v>
      </c>
    </row>
    <row r="4595" spans="1:21" x14ac:dyDescent="0.25">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s="27">
        <v>2.0539999999999998</v>
      </c>
    </row>
    <row r="4596" spans="1:21" x14ac:dyDescent="0.25">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s="27">
        <v>33.851700000000001</v>
      </c>
    </row>
    <row r="4597" spans="1:21" x14ac:dyDescent="0.25">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s="27">
        <v>15.111599999999999</v>
      </c>
    </row>
    <row r="4598" spans="1:21" x14ac:dyDescent="0.25">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s="27">
        <v>13.2288</v>
      </c>
    </row>
    <row r="4599" spans="1:21" x14ac:dyDescent="0.25">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s="27">
        <v>5.8887</v>
      </c>
    </row>
    <row r="4600" spans="1:21" x14ac:dyDescent="0.25">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s="27">
        <v>26.564</v>
      </c>
    </row>
    <row r="4601" spans="1:21" x14ac:dyDescent="0.25">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s="27">
        <v>43.784199999999998</v>
      </c>
    </row>
    <row r="4602" spans="1:21" x14ac:dyDescent="0.25">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s="27">
        <v>63.134999999999998</v>
      </c>
    </row>
    <row r="4603" spans="1:21" x14ac:dyDescent="0.25">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s="27">
        <v>5.4143999999999997</v>
      </c>
    </row>
    <row r="4604" spans="1:21" x14ac:dyDescent="0.25">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s="27">
        <v>5.9383999999999997</v>
      </c>
    </row>
    <row r="4605" spans="1:21" x14ac:dyDescent="0.25">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s="27">
        <v>53.8048</v>
      </c>
    </row>
    <row r="4606" spans="1:21" x14ac:dyDescent="0.25">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s="27">
        <v>4.4311999999999996</v>
      </c>
    </row>
    <row r="4607" spans="1:21" x14ac:dyDescent="0.25">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s="27">
        <v>50.383200000000002</v>
      </c>
    </row>
    <row r="4608" spans="1:21" x14ac:dyDescent="0.25">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s="27">
        <v>13.3371</v>
      </c>
    </row>
    <row r="4609" spans="1:21" x14ac:dyDescent="0.25">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s="27">
        <v>160.62299999999999</v>
      </c>
    </row>
    <row r="4610" spans="1:21" x14ac:dyDescent="0.25">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s="27">
        <v>2.0573999999999999</v>
      </c>
    </row>
    <row r="4611" spans="1:21" x14ac:dyDescent="0.25">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s="27">
        <v>21.7728</v>
      </c>
    </row>
    <row r="4612" spans="1:21" x14ac:dyDescent="0.25">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s="27">
        <v>20.732800000000001</v>
      </c>
    </row>
    <row r="4613" spans="1:21" x14ac:dyDescent="0.25">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s="27">
        <v>15.68</v>
      </c>
    </row>
    <row r="4614" spans="1:21" x14ac:dyDescent="0.25">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s="27">
        <v>3.5712000000000002</v>
      </c>
    </row>
    <row r="4615" spans="1:21" x14ac:dyDescent="0.25">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s="27">
        <v>8.218</v>
      </c>
    </row>
    <row r="4616" spans="1:21" x14ac:dyDescent="0.25">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s="27">
        <v>-166.39349999999999</v>
      </c>
    </row>
    <row r="4617" spans="1:21" x14ac:dyDescent="0.25">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s="27">
        <v>4.266</v>
      </c>
    </row>
    <row r="4618" spans="1:21" x14ac:dyDescent="0.25">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s="27">
        <v>6.7187999999999999</v>
      </c>
    </row>
    <row r="4619" spans="1:21" x14ac:dyDescent="0.25">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s="27">
        <v>147.47499999999999</v>
      </c>
    </row>
    <row r="4620" spans="1:21" x14ac:dyDescent="0.25">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s="27">
        <v>141.1644</v>
      </c>
    </row>
    <row r="4621" spans="1:21" x14ac:dyDescent="0.25">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s="27">
        <v>1007.9832</v>
      </c>
    </row>
    <row r="4622" spans="1:21" x14ac:dyDescent="0.25">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s="27">
        <v>33.93</v>
      </c>
    </row>
    <row r="4623" spans="1:21" x14ac:dyDescent="0.25">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s="27">
        <v>21.713999999999999</v>
      </c>
    </row>
    <row r="4624" spans="1:21" x14ac:dyDescent="0.25">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s="27">
        <v>-1.9872000000000001</v>
      </c>
    </row>
    <row r="4625" spans="1:21" x14ac:dyDescent="0.25">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s="27">
        <v>62.137599999999999</v>
      </c>
    </row>
    <row r="4626" spans="1:21" x14ac:dyDescent="0.25">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s="27">
        <v>-3.2309999999999999</v>
      </c>
    </row>
    <row r="4627" spans="1:21" x14ac:dyDescent="0.25">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s="27">
        <v>4.2408000000000001</v>
      </c>
    </row>
    <row r="4628" spans="1:21" x14ac:dyDescent="0.25">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s="27">
        <v>20.163</v>
      </c>
    </row>
    <row r="4629" spans="1:21" x14ac:dyDescent="0.25">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s="27">
        <v>6.9664000000000001</v>
      </c>
    </row>
    <row r="4630" spans="1:21" x14ac:dyDescent="0.25">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s="27">
        <v>39.409999999999997</v>
      </c>
    </row>
    <row r="4631" spans="1:21" x14ac:dyDescent="0.25">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s="27">
        <v>9.8901000000000003</v>
      </c>
    </row>
    <row r="4632" spans="1:21" x14ac:dyDescent="0.25">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s="27">
        <v>6.1703999999999999</v>
      </c>
    </row>
    <row r="4633" spans="1:21" x14ac:dyDescent="0.25">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s="27">
        <v>24.84</v>
      </c>
    </row>
    <row r="4634" spans="1:21" x14ac:dyDescent="0.25">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s="27">
        <v>11.1564</v>
      </c>
    </row>
    <row r="4635" spans="1:21" x14ac:dyDescent="0.25">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s="27">
        <v>34.494</v>
      </c>
    </row>
    <row r="4636" spans="1:21" x14ac:dyDescent="0.25">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s="27">
        <v>3.2391999999999999</v>
      </c>
    </row>
    <row r="4637" spans="1:21" x14ac:dyDescent="0.25">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s="27">
        <v>9.7175999999999991</v>
      </c>
    </row>
    <row r="4638" spans="1:21" x14ac:dyDescent="0.25">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s="27">
        <v>33.458399999999997</v>
      </c>
    </row>
    <row r="4639" spans="1:21" x14ac:dyDescent="0.25">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s="27">
        <v>5.6993999999999998</v>
      </c>
    </row>
    <row r="4640" spans="1:21" x14ac:dyDescent="0.25">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s="27">
        <v>12.298</v>
      </c>
    </row>
    <row r="4641" spans="1:21" x14ac:dyDescent="0.25">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s="27">
        <v>751.9624</v>
      </c>
    </row>
    <row r="4642" spans="1:21" x14ac:dyDescent="0.25">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s="27">
        <v>5.4340999999999999</v>
      </c>
    </row>
    <row r="4643" spans="1:21" x14ac:dyDescent="0.25">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s="27">
        <v>-2.5344000000000002</v>
      </c>
    </row>
    <row r="4644" spans="1:21" x14ac:dyDescent="0.25">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s="27">
        <v>-28.956800000000001</v>
      </c>
    </row>
    <row r="4645" spans="1:21" x14ac:dyDescent="0.25">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s="27">
        <v>2.1492</v>
      </c>
    </row>
    <row r="4646" spans="1:21" x14ac:dyDescent="0.25">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s="27">
        <v>41.88</v>
      </c>
    </row>
    <row r="4647" spans="1:21" x14ac:dyDescent="0.25">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s="27">
        <v>-8.0980000000000008</v>
      </c>
    </row>
    <row r="4648" spans="1:21" x14ac:dyDescent="0.25">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s="27">
        <v>6.1289999999999996</v>
      </c>
    </row>
    <row r="4649" spans="1:21" x14ac:dyDescent="0.25">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s="27">
        <v>62.782200000000003</v>
      </c>
    </row>
    <row r="4650" spans="1:21" x14ac:dyDescent="0.25">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s="27">
        <v>206.88929999999999</v>
      </c>
    </row>
    <row r="4651" spans="1:21" x14ac:dyDescent="0.25">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s="27">
        <v>1.9319999999999999</v>
      </c>
    </row>
    <row r="4652" spans="1:21" x14ac:dyDescent="0.25">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s="27">
        <v>114.9385</v>
      </c>
    </row>
    <row r="4653" spans="1:21" x14ac:dyDescent="0.25">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s="27">
        <v>97.88</v>
      </c>
    </row>
    <row r="4654" spans="1:21" x14ac:dyDescent="0.25">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s="27">
        <v>5.7624000000000004</v>
      </c>
    </row>
    <row r="4655" spans="1:21" x14ac:dyDescent="0.25">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s="27">
        <v>39.948</v>
      </c>
    </row>
    <row r="4656" spans="1:21" x14ac:dyDescent="0.25">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s="27">
        <v>1.3535999999999999</v>
      </c>
    </row>
    <row r="4657" spans="1:21" x14ac:dyDescent="0.25">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s="27">
        <v>3.9592000000000001</v>
      </c>
    </row>
    <row r="4658" spans="1:21" x14ac:dyDescent="0.25">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s="27">
        <v>14.2272</v>
      </c>
    </row>
    <row r="4659" spans="1:21" x14ac:dyDescent="0.25">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s="27">
        <v>6.5164</v>
      </c>
    </row>
    <row r="4660" spans="1:21" x14ac:dyDescent="0.25">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s="27">
        <v>2.8883999999999999</v>
      </c>
    </row>
    <row r="4661" spans="1:21" x14ac:dyDescent="0.25">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s="27">
        <v>2.0474999999999999</v>
      </c>
    </row>
    <row r="4662" spans="1:21" x14ac:dyDescent="0.25">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s="27">
        <v>-0.34439999999999998</v>
      </c>
    </row>
    <row r="4663" spans="1:21" x14ac:dyDescent="0.25">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s="27">
        <v>-36.176400000000001</v>
      </c>
    </row>
    <row r="4664" spans="1:21" x14ac:dyDescent="0.25">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s="27">
        <v>-9.5939999999999994</v>
      </c>
    </row>
    <row r="4665" spans="1:21" x14ac:dyDescent="0.25">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s="27">
        <v>1.05</v>
      </c>
    </row>
    <row r="4666" spans="1:21" x14ac:dyDescent="0.25">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s="27">
        <v>-6.0048000000000004</v>
      </c>
    </row>
    <row r="4667" spans="1:21" x14ac:dyDescent="0.25">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s="27">
        <v>5.7960000000000003</v>
      </c>
    </row>
    <row r="4668" spans="1:21" x14ac:dyDescent="0.25">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s="27">
        <v>34.365600000000001</v>
      </c>
    </row>
    <row r="4669" spans="1:21" x14ac:dyDescent="0.25">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s="27">
        <v>13.296200000000001</v>
      </c>
    </row>
    <row r="4670" spans="1:21" x14ac:dyDescent="0.25">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s="27">
        <v>-18.802</v>
      </c>
    </row>
    <row r="4671" spans="1:21" x14ac:dyDescent="0.25">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s="27">
        <v>-119.1918</v>
      </c>
    </row>
    <row r="4672" spans="1:21" x14ac:dyDescent="0.25">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s="27">
        <v>-57.951000000000001</v>
      </c>
    </row>
    <row r="4673" spans="1:21" x14ac:dyDescent="0.25">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s="27">
        <v>72.358000000000004</v>
      </c>
    </row>
    <row r="4674" spans="1:21" x14ac:dyDescent="0.25">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s="27">
        <v>165.34960000000001</v>
      </c>
    </row>
    <row r="4675" spans="1:21" x14ac:dyDescent="0.25">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s="27">
        <v>33.3172</v>
      </c>
    </row>
    <row r="4676" spans="1:21" x14ac:dyDescent="0.25">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s="27">
        <v>30.023399999999999</v>
      </c>
    </row>
    <row r="4677" spans="1:21" x14ac:dyDescent="0.25">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s="27">
        <v>1.5007999999999999</v>
      </c>
    </row>
    <row r="4678" spans="1:21" x14ac:dyDescent="0.25">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s="27">
        <v>11.167199999999999</v>
      </c>
    </row>
    <row r="4679" spans="1:21" x14ac:dyDescent="0.25">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s="27">
        <v>3.2391999999999999</v>
      </c>
    </row>
    <row r="4680" spans="1:21" x14ac:dyDescent="0.25">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s="27">
        <v>6.6239999999999997</v>
      </c>
    </row>
    <row r="4681" spans="1:21" x14ac:dyDescent="0.25">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s="27">
        <v>5.7671999999999999</v>
      </c>
    </row>
    <row r="4682" spans="1:21" x14ac:dyDescent="0.25">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s="27">
        <v>20.165600000000001</v>
      </c>
    </row>
    <row r="4683" spans="1:21" x14ac:dyDescent="0.25">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s="27">
        <v>13.3245</v>
      </c>
    </row>
    <row r="4684" spans="1:21" x14ac:dyDescent="0.25">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s="27">
        <v>86.392799999999994</v>
      </c>
    </row>
    <row r="4685" spans="1:21" x14ac:dyDescent="0.25">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s="27">
        <v>-56.448</v>
      </c>
    </row>
    <row r="4686" spans="1:21" x14ac:dyDescent="0.25">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s="27">
        <v>-81.94</v>
      </c>
    </row>
    <row r="4687" spans="1:21" x14ac:dyDescent="0.25">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s="27">
        <v>-2.7888000000000002</v>
      </c>
    </row>
    <row r="4688" spans="1:21" x14ac:dyDescent="0.25">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s="27">
        <v>-2.3814000000000002</v>
      </c>
    </row>
    <row r="4689" spans="1:21" x14ac:dyDescent="0.25">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s="27">
        <v>123.45480000000001</v>
      </c>
    </row>
    <row r="4690" spans="1:21" x14ac:dyDescent="0.25">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s="27">
        <v>-4.7625000000000002</v>
      </c>
    </row>
    <row r="4691" spans="1:21" x14ac:dyDescent="0.25">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s="27">
        <v>10.393599999999999</v>
      </c>
    </row>
    <row r="4692" spans="1:21" x14ac:dyDescent="0.25">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s="27">
        <v>21.5928</v>
      </c>
    </row>
    <row r="4693" spans="1:21" x14ac:dyDescent="0.25">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s="27">
        <v>-42.4116</v>
      </c>
    </row>
    <row r="4694" spans="1:21" x14ac:dyDescent="0.25">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s="27">
        <v>77.671999999999997</v>
      </c>
    </row>
    <row r="4695" spans="1:21" x14ac:dyDescent="0.25">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s="27">
        <v>2.64</v>
      </c>
    </row>
    <row r="4696" spans="1:21" x14ac:dyDescent="0.25">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s="27">
        <v>14.4648</v>
      </c>
    </row>
    <row r="4697" spans="1:21" x14ac:dyDescent="0.25">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s="27">
        <v>48.470399999999998</v>
      </c>
    </row>
    <row r="4698" spans="1:21" x14ac:dyDescent="0.25">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s="27">
        <v>38.437199999999997</v>
      </c>
    </row>
    <row r="4699" spans="1:21" x14ac:dyDescent="0.25">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s="27">
        <v>136.66499999999999</v>
      </c>
    </row>
    <row r="4700" spans="1:21" x14ac:dyDescent="0.25">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s="27">
        <v>14.8491</v>
      </c>
    </row>
    <row r="4701" spans="1:21" x14ac:dyDescent="0.25">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s="27">
        <v>0.59040000000000004</v>
      </c>
    </row>
    <row r="4702" spans="1:21" x14ac:dyDescent="0.25">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s="27">
        <v>-14.8832</v>
      </c>
    </row>
    <row r="4703" spans="1:21" x14ac:dyDescent="0.25">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s="27">
        <v>2.14</v>
      </c>
    </row>
    <row r="4704" spans="1:21" x14ac:dyDescent="0.25">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s="27">
        <v>-6.9965000000000002</v>
      </c>
    </row>
    <row r="4705" spans="1:21" x14ac:dyDescent="0.25">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s="27">
        <v>-19.602</v>
      </c>
    </row>
    <row r="4706" spans="1:21" x14ac:dyDescent="0.25">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s="27">
        <v>18.8993</v>
      </c>
    </row>
    <row r="4707" spans="1:21" x14ac:dyDescent="0.25">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s="27">
        <v>6.8714000000000004</v>
      </c>
    </row>
    <row r="4708" spans="1:21" x14ac:dyDescent="0.25">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s="27">
        <v>17.324000000000002</v>
      </c>
    </row>
    <row r="4709" spans="1:21" x14ac:dyDescent="0.25">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s="27">
        <v>302.37299999999999</v>
      </c>
    </row>
    <row r="4710" spans="1:21" x14ac:dyDescent="0.25">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s="27">
        <v>39.213000000000001</v>
      </c>
    </row>
    <row r="4711" spans="1:21" x14ac:dyDescent="0.25">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s="27">
        <v>3.0367999999999999</v>
      </c>
    </row>
    <row r="4712" spans="1:21" x14ac:dyDescent="0.25">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s="27">
        <v>22.4316</v>
      </c>
    </row>
    <row r="4713" spans="1:21" x14ac:dyDescent="0.25">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s="27">
        <v>-0.59640000000000004</v>
      </c>
    </row>
    <row r="4714" spans="1:21" x14ac:dyDescent="0.25">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s="27">
        <v>12.700799999999999</v>
      </c>
    </row>
    <row r="4715" spans="1:21" x14ac:dyDescent="0.25">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s="27">
        <v>-74.952600000000004</v>
      </c>
    </row>
    <row r="4716" spans="1:21" x14ac:dyDescent="0.25">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s="27">
        <v>38.779200000000003</v>
      </c>
    </row>
    <row r="4717" spans="1:21" x14ac:dyDescent="0.25">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s="27">
        <v>20.1584</v>
      </c>
    </row>
    <row r="4718" spans="1:21" x14ac:dyDescent="0.25">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s="27">
        <v>88.733199999999997</v>
      </c>
    </row>
    <row r="4719" spans="1:21" x14ac:dyDescent="0.25">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s="27">
        <v>2.2193999999999998</v>
      </c>
    </row>
    <row r="4720" spans="1:21" x14ac:dyDescent="0.25">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s="27">
        <v>21.7728</v>
      </c>
    </row>
    <row r="4721" spans="1:21" x14ac:dyDescent="0.25">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s="27">
        <v>9.4717000000000002</v>
      </c>
    </row>
    <row r="4722" spans="1:21" x14ac:dyDescent="0.25">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s="27">
        <v>27.882000000000001</v>
      </c>
    </row>
    <row r="4723" spans="1:21" x14ac:dyDescent="0.25">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s="27">
        <v>-209.76929999999999</v>
      </c>
    </row>
    <row r="4724" spans="1:21" x14ac:dyDescent="0.25">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s="27">
        <v>2.9561999999999999</v>
      </c>
    </row>
    <row r="4725" spans="1:21" x14ac:dyDescent="0.25">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s="27">
        <v>7.2176999999999998</v>
      </c>
    </row>
    <row r="4726" spans="1:21" x14ac:dyDescent="0.25">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s="27">
        <v>-6.9215999999999998</v>
      </c>
    </row>
    <row r="4727" spans="1:21" x14ac:dyDescent="0.25">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s="27">
        <v>50.3658</v>
      </c>
    </row>
    <row r="4728" spans="1:21" x14ac:dyDescent="0.25">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s="27">
        <v>55.896000000000001</v>
      </c>
    </row>
    <row r="4729" spans="1:21" x14ac:dyDescent="0.25">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s="27">
        <v>-37.943399999999997</v>
      </c>
    </row>
    <row r="4730" spans="1:21" x14ac:dyDescent="0.25">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s="27">
        <v>46.179000000000002</v>
      </c>
    </row>
    <row r="4731" spans="1:21" x14ac:dyDescent="0.25">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s="27">
        <v>3.3098999999999998</v>
      </c>
    </row>
    <row r="4732" spans="1:21" x14ac:dyDescent="0.25">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s="27">
        <v>99.940799999999996</v>
      </c>
    </row>
    <row r="4733" spans="1:21" x14ac:dyDescent="0.25">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s="27">
        <v>4.5401999999999996</v>
      </c>
    </row>
    <row r="4734" spans="1:21" x14ac:dyDescent="0.25">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s="27">
        <v>20.767499999999998</v>
      </c>
    </row>
    <row r="4735" spans="1:21" x14ac:dyDescent="0.25">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s="27">
        <v>9.5616000000000003</v>
      </c>
    </row>
    <row r="4736" spans="1:21" x14ac:dyDescent="0.25">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s="27">
        <v>146.38800000000001</v>
      </c>
    </row>
    <row r="4737" spans="1:21" x14ac:dyDescent="0.25">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s="27">
        <v>3.8822000000000001</v>
      </c>
    </row>
    <row r="4738" spans="1:21" x14ac:dyDescent="0.25">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s="27">
        <v>13.428000000000001</v>
      </c>
    </row>
    <row r="4739" spans="1:21" x14ac:dyDescent="0.25">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s="27">
        <v>14.9556</v>
      </c>
    </row>
    <row r="4740" spans="1:21" x14ac:dyDescent="0.25">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s="27">
        <v>28.087599999999998</v>
      </c>
    </row>
    <row r="4741" spans="1:21" x14ac:dyDescent="0.25">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s="27">
        <v>-0.88859999999999995</v>
      </c>
    </row>
    <row r="4742" spans="1:21" x14ac:dyDescent="0.25">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s="27">
        <v>4.5815999999999999</v>
      </c>
    </row>
    <row r="4743" spans="1:21" x14ac:dyDescent="0.25">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s="27">
        <v>2.3025000000000002</v>
      </c>
    </row>
    <row r="4744" spans="1:21" x14ac:dyDescent="0.25">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s="27">
        <v>8.0997000000000003</v>
      </c>
    </row>
    <row r="4745" spans="1:21" x14ac:dyDescent="0.25">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s="27">
        <v>2.528</v>
      </c>
    </row>
    <row r="4746" spans="1:21" x14ac:dyDescent="0.25">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s="27">
        <v>57.501600000000003</v>
      </c>
    </row>
    <row r="4747" spans="1:21" x14ac:dyDescent="0.25">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s="27">
        <v>62.700400000000002</v>
      </c>
    </row>
    <row r="4748" spans="1:21" x14ac:dyDescent="0.25">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s="27">
        <v>9.1580999999999992</v>
      </c>
    </row>
    <row r="4749" spans="1:21" x14ac:dyDescent="0.25">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s="27">
        <v>7.6050000000000004</v>
      </c>
    </row>
    <row r="4750" spans="1:21" x14ac:dyDescent="0.25">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s="27">
        <v>11.995200000000001</v>
      </c>
    </row>
    <row r="4751" spans="1:21" x14ac:dyDescent="0.25">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s="27">
        <v>16.032</v>
      </c>
    </row>
    <row r="4752" spans="1:21" x14ac:dyDescent="0.25">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s="27">
        <v>62.82</v>
      </c>
    </row>
    <row r="4753" spans="1:21" x14ac:dyDescent="0.25">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s="27">
        <v>-9.1530000000000005</v>
      </c>
    </row>
    <row r="4754" spans="1:21" x14ac:dyDescent="0.25">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s="27">
        <v>-23.5764</v>
      </c>
    </row>
    <row r="4755" spans="1:21" x14ac:dyDescent="0.25">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s="27">
        <v>6.4307999999999996</v>
      </c>
    </row>
    <row r="4756" spans="1:21" x14ac:dyDescent="0.25">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s="27">
        <v>-2.5880000000000001</v>
      </c>
    </row>
    <row r="4757" spans="1:21" x14ac:dyDescent="0.25">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s="27">
        <v>40.3536</v>
      </c>
    </row>
    <row r="4758" spans="1:21" x14ac:dyDescent="0.25">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s="27">
        <v>-1.5264</v>
      </c>
    </row>
    <row r="4759" spans="1:21" x14ac:dyDescent="0.25">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s="27">
        <v>-69.395200000000003</v>
      </c>
    </row>
    <row r="4760" spans="1:21" x14ac:dyDescent="0.25">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s="27">
        <v>219.50880000000001</v>
      </c>
    </row>
    <row r="4761" spans="1:21" x14ac:dyDescent="0.25">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s="27">
        <v>18.335999999999999</v>
      </c>
    </row>
    <row r="4762" spans="1:21" x14ac:dyDescent="0.25">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s="27">
        <v>2.8477999999999999</v>
      </c>
    </row>
    <row r="4763" spans="1:21" x14ac:dyDescent="0.25">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s="27">
        <v>1.9925999999999999</v>
      </c>
    </row>
    <row r="4764" spans="1:21" x14ac:dyDescent="0.25">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s="27">
        <v>1.0284</v>
      </c>
    </row>
    <row r="4765" spans="1:21" x14ac:dyDescent="0.25">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s="27">
        <v>85.981800000000007</v>
      </c>
    </row>
    <row r="4766" spans="1:21" x14ac:dyDescent="0.25">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s="27">
        <v>9.9936000000000007</v>
      </c>
    </row>
    <row r="4767" spans="1:21" x14ac:dyDescent="0.25">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s="27">
        <v>7.5370999999999997</v>
      </c>
    </row>
    <row r="4768" spans="1:21" x14ac:dyDescent="0.25">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s="27">
        <v>29.798999999999999</v>
      </c>
    </row>
    <row r="4769" spans="1:21" x14ac:dyDescent="0.25">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s="27">
        <v>22.4925</v>
      </c>
    </row>
    <row r="4770" spans="1:21" x14ac:dyDescent="0.25">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s="27">
        <v>9.1872000000000007</v>
      </c>
    </row>
    <row r="4771" spans="1:21" x14ac:dyDescent="0.25">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s="27">
        <v>4.1832000000000003</v>
      </c>
    </row>
    <row r="4772" spans="1:21" x14ac:dyDescent="0.25">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s="27">
        <v>1.8720000000000001</v>
      </c>
    </row>
    <row r="4773" spans="1:21" x14ac:dyDescent="0.25">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s="27">
        <v>83.512799999999999</v>
      </c>
    </row>
    <row r="4774" spans="1:21" x14ac:dyDescent="0.25">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s="27">
        <v>-4.04</v>
      </c>
    </row>
    <row r="4775" spans="1:21" x14ac:dyDescent="0.25">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s="27">
        <v>4.1760000000000002</v>
      </c>
    </row>
    <row r="4776" spans="1:21" x14ac:dyDescent="0.25">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s="27">
        <v>16.678799999999999</v>
      </c>
    </row>
    <row r="4777" spans="1:21" x14ac:dyDescent="0.25">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s="27">
        <v>6.0735999999999999</v>
      </c>
    </row>
    <row r="4778" spans="1:21" x14ac:dyDescent="0.25">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s="27">
        <v>4.0749000000000004</v>
      </c>
    </row>
    <row r="4779" spans="1:21" x14ac:dyDescent="0.25">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s="27">
        <v>6.6845999999999997</v>
      </c>
    </row>
    <row r="4780" spans="1:21" x14ac:dyDescent="0.25">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s="27">
        <v>33.310200000000002</v>
      </c>
    </row>
    <row r="4781" spans="1:21" x14ac:dyDescent="0.25">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s="27">
        <v>10.647</v>
      </c>
    </row>
    <row r="4782" spans="1:21" x14ac:dyDescent="0.25">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s="27">
        <v>0</v>
      </c>
    </row>
    <row r="4783" spans="1:21" x14ac:dyDescent="0.25">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s="27">
        <v>-2.214</v>
      </c>
    </row>
    <row r="4784" spans="1:21" x14ac:dyDescent="0.25">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s="27">
        <v>3.5623</v>
      </c>
    </row>
    <row r="4785" spans="1:21" x14ac:dyDescent="0.25">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s="27">
        <v>137.15100000000001</v>
      </c>
    </row>
    <row r="4786" spans="1:21" x14ac:dyDescent="0.25">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s="27">
        <v>1.1479999999999999</v>
      </c>
    </row>
    <row r="4787" spans="1:21" x14ac:dyDescent="0.25">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s="27">
        <v>-143.79040000000001</v>
      </c>
    </row>
    <row r="4788" spans="1:21" x14ac:dyDescent="0.25">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s="27">
        <v>0.47520000000000001</v>
      </c>
    </row>
    <row r="4789" spans="1:21" x14ac:dyDescent="0.25">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s="27">
        <v>-6.5339999999999998</v>
      </c>
    </row>
    <row r="4790" spans="1:21" x14ac:dyDescent="0.25">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s="27">
        <v>15.069599999999999</v>
      </c>
    </row>
    <row r="4791" spans="1:21" x14ac:dyDescent="0.25">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s="27">
        <v>10.984</v>
      </c>
    </row>
    <row r="4792" spans="1:21" x14ac:dyDescent="0.25">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s="27">
        <v>-248.166</v>
      </c>
    </row>
    <row r="4793" spans="1:21" x14ac:dyDescent="0.25">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s="27">
        <v>28.706399999999999</v>
      </c>
    </row>
    <row r="4794" spans="1:21" x14ac:dyDescent="0.25">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s="27">
        <v>9.6936</v>
      </c>
    </row>
    <row r="4795" spans="1:21" x14ac:dyDescent="0.25">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s="27">
        <v>11.231999999999999</v>
      </c>
    </row>
    <row r="4796" spans="1:21" x14ac:dyDescent="0.25">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s="27">
        <v>18.114599999999999</v>
      </c>
    </row>
    <row r="4797" spans="1:21" x14ac:dyDescent="0.25">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s="27">
        <v>2.7071999999999998</v>
      </c>
    </row>
    <row r="4798" spans="1:21" x14ac:dyDescent="0.25">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s="27">
        <v>-44.1462</v>
      </c>
    </row>
    <row r="4799" spans="1:21" x14ac:dyDescent="0.25">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s="27">
        <v>10.8864</v>
      </c>
    </row>
    <row r="4800" spans="1:21" x14ac:dyDescent="0.25">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s="27">
        <v>8.3027999999999995</v>
      </c>
    </row>
    <row r="4801" spans="1:21" x14ac:dyDescent="0.25">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s="27">
        <v>4.3600000000000003</v>
      </c>
    </row>
    <row r="4802" spans="1:21" x14ac:dyDescent="0.25">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s="27">
        <v>0.41720000000000002</v>
      </c>
    </row>
    <row r="4803" spans="1:21" x14ac:dyDescent="0.25">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s="27">
        <v>-7.6120000000000001</v>
      </c>
    </row>
    <row r="4804" spans="1:21" x14ac:dyDescent="0.25">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s="27">
        <v>-9.8208000000000002</v>
      </c>
    </row>
    <row r="4805" spans="1:21" x14ac:dyDescent="0.25">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s="27">
        <v>-7.2588999999999997</v>
      </c>
    </row>
    <row r="4806" spans="1:21" x14ac:dyDescent="0.25">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s="27">
        <v>19.339200000000002</v>
      </c>
    </row>
    <row r="4807" spans="1:21" x14ac:dyDescent="0.25">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s="27">
        <v>18.211200000000002</v>
      </c>
    </row>
    <row r="4808" spans="1:21" x14ac:dyDescent="0.25">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s="27">
        <v>19.260000000000002</v>
      </c>
    </row>
    <row r="4809" spans="1:21" x14ac:dyDescent="0.25">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s="27">
        <v>10.089</v>
      </c>
    </row>
    <row r="4810" spans="1:21" x14ac:dyDescent="0.25">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s="27">
        <v>21.197700000000001</v>
      </c>
    </row>
    <row r="4811" spans="1:21" x14ac:dyDescent="0.25">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s="27">
        <v>91.950800000000001</v>
      </c>
    </row>
    <row r="4812" spans="1:21" x14ac:dyDescent="0.25">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s="27">
        <v>71.97</v>
      </c>
    </row>
    <row r="4813" spans="1:21" x14ac:dyDescent="0.25">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s="27">
        <v>-21.717600000000001</v>
      </c>
    </row>
    <row r="4814" spans="1:21" x14ac:dyDescent="0.25">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s="27">
        <v>179.99639999999999</v>
      </c>
    </row>
    <row r="4815" spans="1:21" x14ac:dyDescent="0.25">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s="27">
        <v>9.7151999999999994</v>
      </c>
    </row>
    <row r="4816" spans="1:21" x14ac:dyDescent="0.25">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s="27">
        <v>8.0730000000000004</v>
      </c>
    </row>
    <row r="4817" spans="1:21" x14ac:dyDescent="0.25">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s="27">
        <v>6.1641000000000004</v>
      </c>
    </row>
    <row r="4818" spans="1:21" x14ac:dyDescent="0.25">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s="27">
        <v>5.6315999999999997</v>
      </c>
    </row>
    <row r="4819" spans="1:21" x14ac:dyDescent="0.25">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s="27">
        <v>8.1552000000000007</v>
      </c>
    </row>
    <row r="4820" spans="1:21" x14ac:dyDescent="0.25">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s="27">
        <v>-42.588000000000001</v>
      </c>
    </row>
    <row r="4821" spans="1:21" x14ac:dyDescent="0.25">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s="27">
        <v>5.0763999999999996</v>
      </c>
    </row>
    <row r="4822" spans="1:21" x14ac:dyDescent="0.25">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s="27">
        <v>-1181.2824000000001</v>
      </c>
    </row>
    <row r="4823" spans="1:21" x14ac:dyDescent="0.25">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s="27">
        <v>47.994</v>
      </c>
    </row>
    <row r="4824" spans="1:21" x14ac:dyDescent="0.25">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s="27">
        <v>-35.884799999999998</v>
      </c>
    </row>
    <row r="4825" spans="1:21" x14ac:dyDescent="0.25">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s="27">
        <v>-24.276</v>
      </c>
    </row>
    <row r="4826" spans="1:21" x14ac:dyDescent="0.25">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s="27">
        <v>-9.1110000000000007</v>
      </c>
    </row>
    <row r="4827" spans="1:21" x14ac:dyDescent="0.25">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s="27">
        <v>15.590400000000001</v>
      </c>
    </row>
    <row r="4828" spans="1:21" x14ac:dyDescent="0.25">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s="27">
        <v>4.9055999999999997</v>
      </c>
    </row>
    <row r="4829" spans="1:21" x14ac:dyDescent="0.25">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s="27">
        <v>19.465599999999998</v>
      </c>
    </row>
    <row r="4830" spans="1:21" x14ac:dyDescent="0.25">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s="27">
        <v>1.6355999999999999</v>
      </c>
    </row>
    <row r="4831" spans="1:21" x14ac:dyDescent="0.25">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s="27">
        <v>4.4771999999999998</v>
      </c>
    </row>
    <row r="4832" spans="1:21" x14ac:dyDescent="0.25">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s="27">
        <v>68.846400000000003</v>
      </c>
    </row>
    <row r="4833" spans="1:21" x14ac:dyDescent="0.25">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s="27">
        <v>9.8901000000000003</v>
      </c>
    </row>
    <row r="4834" spans="1:21" x14ac:dyDescent="0.25">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s="27">
        <v>5.8708</v>
      </c>
    </row>
    <row r="4835" spans="1:21" x14ac:dyDescent="0.25">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s="27">
        <v>5.8232999999999997</v>
      </c>
    </row>
    <row r="4836" spans="1:21" x14ac:dyDescent="0.25">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s="27">
        <v>13.473000000000001</v>
      </c>
    </row>
    <row r="4837" spans="1:21" x14ac:dyDescent="0.25">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s="27">
        <v>27.882000000000001</v>
      </c>
    </row>
    <row r="4838" spans="1:21" x14ac:dyDescent="0.25">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s="27">
        <v>7.2267999999999999</v>
      </c>
    </row>
    <row r="4839" spans="1:21" x14ac:dyDescent="0.25">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s="27">
        <v>-2.6585999999999999</v>
      </c>
    </row>
    <row r="4840" spans="1:21" x14ac:dyDescent="0.25">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s="27">
        <v>10.0572</v>
      </c>
    </row>
    <row r="4841" spans="1:21" x14ac:dyDescent="0.25">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s="27">
        <v>-34.314799999999998</v>
      </c>
    </row>
    <row r="4842" spans="1:21" x14ac:dyDescent="0.25">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s="27">
        <v>11.583600000000001</v>
      </c>
    </row>
    <row r="4843" spans="1:21" x14ac:dyDescent="0.25">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s="27">
        <v>-4.0721999999999996</v>
      </c>
    </row>
    <row r="4844" spans="1:21" x14ac:dyDescent="0.25">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s="27">
        <v>-54.881999999999998</v>
      </c>
    </row>
    <row r="4845" spans="1:21" x14ac:dyDescent="0.25">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s="27">
        <v>0.29920000000000002</v>
      </c>
    </row>
    <row r="4846" spans="1:21" x14ac:dyDescent="0.25">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s="27">
        <v>2.2450000000000001</v>
      </c>
    </row>
    <row r="4847" spans="1:21" x14ac:dyDescent="0.25">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s="27">
        <v>3.6791999999999998</v>
      </c>
    </row>
    <row r="4848" spans="1:21" x14ac:dyDescent="0.25">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s="27">
        <v>19.797000000000001</v>
      </c>
    </row>
    <row r="4849" spans="1:21" x14ac:dyDescent="0.25">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s="27">
        <v>17.908000000000001</v>
      </c>
    </row>
    <row r="4850" spans="1:21" x14ac:dyDescent="0.25">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s="27">
        <v>0.81620000000000004</v>
      </c>
    </row>
    <row r="4851" spans="1:21" x14ac:dyDescent="0.25">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s="27">
        <v>2.6459999999999999</v>
      </c>
    </row>
    <row r="4852" spans="1:21" x14ac:dyDescent="0.25">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s="27">
        <v>121.99</v>
      </c>
    </row>
    <row r="4853" spans="1:21" x14ac:dyDescent="0.25">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s="27">
        <v>91.152000000000001</v>
      </c>
    </row>
    <row r="4854" spans="1:21" x14ac:dyDescent="0.25">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s="27">
        <v>19.435199999999998</v>
      </c>
    </row>
    <row r="4855" spans="1:21" x14ac:dyDescent="0.25">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s="27">
        <v>4.5144000000000002</v>
      </c>
    </row>
    <row r="4856" spans="1:21" x14ac:dyDescent="0.25">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s="27">
        <v>0.62580000000000002</v>
      </c>
    </row>
    <row r="4857" spans="1:21" x14ac:dyDescent="0.25">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s="27">
        <v>4.4352</v>
      </c>
    </row>
    <row r="4858" spans="1:21" x14ac:dyDescent="0.25">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s="27">
        <v>24.502800000000001</v>
      </c>
    </row>
    <row r="4859" spans="1:21" x14ac:dyDescent="0.25">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s="27">
        <v>38.024000000000001</v>
      </c>
    </row>
    <row r="4860" spans="1:21" x14ac:dyDescent="0.25">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s="27">
        <v>92.97</v>
      </c>
    </row>
    <row r="4861" spans="1:21" x14ac:dyDescent="0.25">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s="27">
        <v>1.0192000000000001</v>
      </c>
    </row>
    <row r="4862" spans="1:21" x14ac:dyDescent="0.25">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s="27">
        <v>843.17060000000004</v>
      </c>
    </row>
    <row r="4863" spans="1:21" x14ac:dyDescent="0.25">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s="27">
        <v>265.42320000000001</v>
      </c>
    </row>
    <row r="4864" spans="1:21" x14ac:dyDescent="0.25">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s="27">
        <v>7.3834</v>
      </c>
    </row>
    <row r="4865" spans="1:21" x14ac:dyDescent="0.25">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s="27">
        <v>16.823699999999999</v>
      </c>
    </row>
    <row r="4866" spans="1:21" x14ac:dyDescent="0.25">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s="27">
        <v>67.191599999999994</v>
      </c>
    </row>
    <row r="4867" spans="1:21" x14ac:dyDescent="0.25">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s="27">
        <v>150.29400000000001</v>
      </c>
    </row>
    <row r="4868" spans="1:21" x14ac:dyDescent="0.25">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s="27">
        <v>190.0206</v>
      </c>
    </row>
    <row r="4869" spans="1:21" x14ac:dyDescent="0.25">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s="27">
        <v>10.347300000000001</v>
      </c>
    </row>
    <row r="4870" spans="1:21" x14ac:dyDescent="0.25">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s="27">
        <v>4.2336</v>
      </c>
    </row>
    <row r="4871" spans="1:21" x14ac:dyDescent="0.25">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s="27">
        <v>-14.997999999999999</v>
      </c>
    </row>
    <row r="4872" spans="1:21" x14ac:dyDescent="0.25">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s="27">
        <v>83.209699999999998</v>
      </c>
    </row>
    <row r="4873" spans="1:21" x14ac:dyDescent="0.25">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s="27">
        <v>0.61560000000000004</v>
      </c>
    </row>
    <row r="4874" spans="1:21" x14ac:dyDescent="0.25">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s="27">
        <v>-46.716000000000001</v>
      </c>
    </row>
    <row r="4875" spans="1:21" x14ac:dyDescent="0.25">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s="27">
        <v>-11.5938</v>
      </c>
    </row>
    <row r="4876" spans="1:21" x14ac:dyDescent="0.25">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s="27">
        <v>-1.9601999999999999</v>
      </c>
    </row>
    <row r="4877" spans="1:21" x14ac:dyDescent="0.25">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s="27">
        <v>29.95</v>
      </c>
    </row>
    <row r="4878" spans="1:21" x14ac:dyDescent="0.25">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s="27">
        <v>4.6176000000000004</v>
      </c>
    </row>
    <row r="4879" spans="1:21" x14ac:dyDescent="0.25">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s="27">
        <v>0.46439999999999998</v>
      </c>
    </row>
    <row r="4880" spans="1:21" x14ac:dyDescent="0.25">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s="27">
        <v>-1.476</v>
      </c>
    </row>
    <row r="4881" spans="1:21" x14ac:dyDescent="0.25">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s="27">
        <v>2.6067999999999998</v>
      </c>
    </row>
    <row r="4882" spans="1:21" x14ac:dyDescent="0.25">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s="27">
        <v>292.77600000000001</v>
      </c>
    </row>
    <row r="4883" spans="1:21" x14ac:dyDescent="0.25">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s="27">
        <v>517.47929999999997</v>
      </c>
    </row>
    <row r="4884" spans="1:21" x14ac:dyDescent="0.25">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s="27">
        <v>16.7776</v>
      </c>
    </row>
    <row r="4885" spans="1:21" x14ac:dyDescent="0.25">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s="27">
        <v>64.2</v>
      </c>
    </row>
    <row r="4886" spans="1:21" x14ac:dyDescent="0.25">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s="27">
        <v>0.87360000000000004</v>
      </c>
    </row>
    <row r="4887" spans="1:21" x14ac:dyDescent="0.25">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s="27">
        <v>52.531999999999996</v>
      </c>
    </row>
    <row r="4888" spans="1:21" x14ac:dyDescent="0.25">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s="27">
        <v>52.974299999999999</v>
      </c>
    </row>
    <row r="4889" spans="1:21" x14ac:dyDescent="0.25">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s="27">
        <v>6.1020000000000003</v>
      </c>
    </row>
    <row r="4890" spans="1:21" x14ac:dyDescent="0.25">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s="27">
        <v>56.301000000000002</v>
      </c>
    </row>
    <row r="4891" spans="1:21" x14ac:dyDescent="0.25">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s="27">
        <v>315.82499999999999</v>
      </c>
    </row>
    <row r="4892" spans="1:21" x14ac:dyDescent="0.25">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s="27">
        <v>2.5577999999999999</v>
      </c>
    </row>
    <row r="4893" spans="1:21" x14ac:dyDescent="0.25">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s="27">
        <v>18.211200000000002</v>
      </c>
    </row>
    <row r="4894" spans="1:21" x14ac:dyDescent="0.25">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s="27">
        <v>1.1759999999999999</v>
      </c>
    </row>
    <row r="4895" spans="1:21" x14ac:dyDescent="0.25">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s="27">
        <v>2.2728000000000002</v>
      </c>
    </row>
    <row r="4896" spans="1:21" x14ac:dyDescent="0.25">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s="27">
        <v>22.992000000000001</v>
      </c>
    </row>
    <row r="4897" spans="1:21" x14ac:dyDescent="0.25">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s="27">
        <v>30.360399999999998</v>
      </c>
    </row>
    <row r="4898" spans="1:21" x14ac:dyDescent="0.25">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s="27">
        <v>55.896000000000001</v>
      </c>
    </row>
    <row r="4899" spans="1:21" x14ac:dyDescent="0.25">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s="27">
        <v>-7.8587999999999996</v>
      </c>
    </row>
    <row r="4900" spans="1:21" x14ac:dyDescent="0.25">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s="27">
        <v>2.8883999999999999</v>
      </c>
    </row>
    <row r="4901" spans="1:21" x14ac:dyDescent="0.25">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s="27">
        <v>-18.446400000000001</v>
      </c>
    </row>
    <row r="4902" spans="1:21" x14ac:dyDescent="0.25">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s="27">
        <v>125.14319999999999</v>
      </c>
    </row>
    <row r="4903" spans="1:21" x14ac:dyDescent="0.25">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s="27">
        <v>3.6347999999999998</v>
      </c>
    </row>
    <row r="4904" spans="1:21" x14ac:dyDescent="0.25">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s="27">
        <v>9.0719999999999992</v>
      </c>
    </row>
    <row r="4905" spans="1:21" x14ac:dyDescent="0.25">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s="27">
        <v>42.131399999999999</v>
      </c>
    </row>
    <row r="4906" spans="1:21" x14ac:dyDescent="0.25">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s="27">
        <v>-19.258800000000001</v>
      </c>
    </row>
    <row r="4907" spans="1:21" x14ac:dyDescent="0.25">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s="27">
        <v>11.0016</v>
      </c>
    </row>
    <row r="4908" spans="1:21" x14ac:dyDescent="0.25">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s="27">
        <v>16.193999999999999</v>
      </c>
    </row>
    <row r="4909" spans="1:21" x14ac:dyDescent="0.25">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s="27">
        <v>-8.6592000000000002</v>
      </c>
    </row>
    <row r="4910" spans="1:21" x14ac:dyDescent="0.25">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s="27">
        <v>-2.0773999999999999</v>
      </c>
    </row>
    <row r="4911" spans="1:21" x14ac:dyDescent="0.25">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s="27">
        <v>6.6467999999999998</v>
      </c>
    </row>
    <row r="4912" spans="1:21" x14ac:dyDescent="0.25">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s="27">
        <v>12.700799999999999</v>
      </c>
    </row>
    <row r="4913" spans="1:21" x14ac:dyDescent="0.25">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s="27">
        <v>6.9989999999999997</v>
      </c>
    </row>
    <row r="4914" spans="1:21" x14ac:dyDescent="0.25">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s="27">
        <v>-4.577</v>
      </c>
    </row>
    <row r="4915" spans="1:21" x14ac:dyDescent="0.25">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s="27">
        <v>-1.8391999999999999</v>
      </c>
    </row>
    <row r="4916" spans="1:21" x14ac:dyDescent="0.25">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s="27">
        <v>10.4284</v>
      </c>
    </row>
    <row r="4917" spans="1:21" x14ac:dyDescent="0.25">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s="27">
        <v>5.4200999999999997</v>
      </c>
    </row>
    <row r="4918" spans="1:21" x14ac:dyDescent="0.25">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s="27">
        <v>5.8750999999999998</v>
      </c>
    </row>
    <row r="4919" spans="1:21" x14ac:dyDescent="0.25">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s="27">
        <v>-32.6646</v>
      </c>
    </row>
    <row r="4920" spans="1:21" x14ac:dyDescent="0.25">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s="27">
        <v>38.266800000000003</v>
      </c>
    </row>
    <row r="4921" spans="1:21" x14ac:dyDescent="0.25">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s="27">
        <v>67.274199999999993</v>
      </c>
    </row>
    <row r="4922" spans="1:21" x14ac:dyDescent="0.25">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s="27">
        <v>-3.9032</v>
      </c>
    </row>
    <row r="4923" spans="1:21" x14ac:dyDescent="0.25">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s="27">
        <v>46.118400000000001</v>
      </c>
    </row>
    <row r="4924" spans="1:21" x14ac:dyDescent="0.25">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s="27">
        <v>1.1946000000000001</v>
      </c>
    </row>
    <row r="4925" spans="1:21" x14ac:dyDescent="0.25">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s="27">
        <v>301.96800000000002</v>
      </c>
    </row>
    <row r="4926" spans="1:21" x14ac:dyDescent="0.25">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s="27">
        <v>23.524799999999999</v>
      </c>
    </row>
    <row r="4927" spans="1:21" x14ac:dyDescent="0.25">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s="27">
        <v>3.72</v>
      </c>
    </row>
    <row r="4928" spans="1:21" x14ac:dyDescent="0.25">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s="27">
        <v>-67.543499999999995</v>
      </c>
    </row>
    <row r="4929" spans="1:21" x14ac:dyDescent="0.25">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s="27">
        <v>9.3312000000000008</v>
      </c>
    </row>
    <row r="4930" spans="1:21" x14ac:dyDescent="0.25">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s="27">
        <v>251.202</v>
      </c>
    </row>
    <row r="4931" spans="1:21" x14ac:dyDescent="0.25">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s="27">
        <v>16.170000000000002</v>
      </c>
    </row>
    <row r="4932" spans="1:21" x14ac:dyDescent="0.25">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s="27">
        <v>7.0217999999999998</v>
      </c>
    </row>
    <row r="4933" spans="1:21" x14ac:dyDescent="0.25">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s="27">
        <v>6.93</v>
      </c>
    </row>
    <row r="4934" spans="1:21" x14ac:dyDescent="0.25">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s="27">
        <v>4.2309000000000001</v>
      </c>
    </row>
    <row r="4935" spans="1:21" x14ac:dyDescent="0.25">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s="27">
        <v>-0.79200000000000004</v>
      </c>
    </row>
    <row r="4936" spans="1:21" x14ac:dyDescent="0.25">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s="27">
        <v>0.84599999999999997</v>
      </c>
    </row>
    <row r="4937" spans="1:21" x14ac:dyDescent="0.25">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s="27">
        <v>1.6776</v>
      </c>
    </row>
    <row r="4938" spans="1:21" x14ac:dyDescent="0.25">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s="27">
        <v>15.5204</v>
      </c>
    </row>
    <row r="4939" spans="1:21" x14ac:dyDescent="0.25">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s="27">
        <v>238.65299999999999</v>
      </c>
    </row>
    <row r="4940" spans="1:21" x14ac:dyDescent="0.25">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s="27">
        <v>3.9293999999999998</v>
      </c>
    </row>
    <row r="4941" spans="1:21" x14ac:dyDescent="0.25">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s="27">
        <v>6.5670000000000002</v>
      </c>
    </row>
    <row r="4942" spans="1:21" x14ac:dyDescent="0.25">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s="27">
        <v>266.4522</v>
      </c>
    </row>
    <row r="4943" spans="1:21" x14ac:dyDescent="0.25">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s="27">
        <v>82.336799999999997</v>
      </c>
    </row>
    <row r="4944" spans="1:21" x14ac:dyDescent="0.25">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s="27">
        <v>1.7607999999999999</v>
      </c>
    </row>
    <row r="4945" spans="1:21" x14ac:dyDescent="0.25">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s="27">
        <v>18.766999999999999</v>
      </c>
    </row>
    <row r="4946" spans="1:21" x14ac:dyDescent="0.25">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s="27">
        <v>46.118400000000001</v>
      </c>
    </row>
    <row r="4947" spans="1:21" x14ac:dyDescent="0.25">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s="27">
        <v>3.9420000000000002</v>
      </c>
    </row>
    <row r="4948" spans="1:21" x14ac:dyDescent="0.25">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s="27">
        <v>1.7876000000000001</v>
      </c>
    </row>
    <row r="4949" spans="1:21" x14ac:dyDescent="0.25">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s="27">
        <v>13.742800000000001</v>
      </c>
    </row>
    <row r="4950" spans="1:21" x14ac:dyDescent="0.25">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s="27">
        <v>41.120800000000003</v>
      </c>
    </row>
    <row r="4951" spans="1:21" x14ac:dyDescent="0.25">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s="27">
        <v>6.0288000000000004</v>
      </c>
    </row>
    <row r="4952" spans="1:21" x14ac:dyDescent="0.25">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s="27">
        <v>5.2164000000000001</v>
      </c>
    </row>
    <row r="4953" spans="1:21" x14ac:dyDescent="0.25">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s="27">
        <v>6.2207999999999997</v>
      </c>
    </row>
    <row r="4954" spans="1:21" x14ac:dyDescent="0.25">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s="27">
        <v>20.844000000000001</v>
      </c>
    </row>
    <row r="4955" spans="1:21" x14ac:dyDescent="0.25">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s="27">
        <v>2.577</v>
      </c>
    </row>
    <row r="4956" spans="1:21" x14ac:dyDescent="0.25">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s="27">
        <v>4.6955999999999998</v>
      </c>
    </row>
    <row r="4957" spans="1:21" x14ac:dyDescent="0.25">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s="27">
        <v>36.404400000000003</v>
      </c>
    </row>
    <row r="4958" spans="1:21" x14ac:dyDescent="0.25">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s="27">
        <v>14.212</v>
      </c>
    </row>
    <row r="4959" spans="1:21" x14ac:dyDescent="0.25">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s="27">
        <v>-4.3959999999999999</v>
      </c>
    </row>
    <row r="4960" spans="1:21" x14ac:dyDescent="0.25">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s="27">
        <v>6.1307999999999998</v>
      </c>
    </row>
    <row r="4961" spans="1:21" x14ac:dyDescent="0.25">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s="27">
        <v>6.1192000000000002</v>
      </c>
    </row>
    <row r="4962" spans="1:21" x14ac:dyDescent="0.25">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s="27">
        <v>18.316800000000001</v>
      </c>
    </row>
    <row r="4963" spans="1:21" x14ac:dyDescent="0.25">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s="27">
        <v>5.4801000000000002</v>
      </c>
    </row>
    <row r="4964" spans="1:21" x14ac:dyDescent="0.25">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s="27">
        <v>4.6643999999999997</v>
      </c>
    </row>
    <row r="4965" spans="1:21" x14ac:dyDescent="0.25">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s="27">
        <v>4.8587999999999996</v>
      </c>
    </row>
    <row r="4966" spans="1:21" x14ac:dyDescent="0.25">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s="27">
        <v>-5.1760000000000002</v>
      </c>
    </row>
    <row r="4967" spans="1:21" x14ac:dyDescent="0.25">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s="27">
        <v>58.38</v>
      </c>
    </row>
    <row r="4968" spans="1:21" x14ac:dyDescent="0.25">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s="27">
        <v>3.8654999999999999</v>
      </c>
    </row>
    <row r="4969" spans="1:21" x14ac:dyDescent="0.25">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s="27">
        <v>4.1159999999999997</v>
      </c>
    </row>
    <row r="4970" spans="1:21" x14ac:dyDescent="0.25">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s="27">
        <v>83.991600000000005</v>
      </c>
    </row>
    <row r="4971" spans="1:21" x14ac:dyDescent="0.25">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s="27">
        <v>15.5372</v>
      </c>
    </row>
    <row r="4972" spans="1:21" x14ac:dyDescent="0.25">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s="27">
        <v>-28.597799999999999</v>
      </c>
    </row>
    <row r="4973" spans="1:21" x14ac:dyDescent="0.25">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s="27">
        <v>12.639200000000001</v>
      </c>
    </row>
    <row r="4974" spans="1:21" x14ac:dyDescent="0.25">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s="27">
        <v>5.7797999999999998</v>
      </c>
    </row>
    <row r="4975" spans="1:21" x14ac:dyDescent="0.25">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s="27">
        <v>31.0688</v>
      </c>
    </row>
    <row r="4976" spans="1:21" x14ac:dyDescent="0.25">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s="27">
        <v>6.3209999999999997</v>
      </c>
    </row>
    <row r="4977" spans="1:21" x14ac:dyDescent="0.25">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s="27">
        <v>152.38800000000001</v>
      </c>
    </row>
    <row r="4978" spans="1:21" x14ac:dyDescent="0.25">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s="27">
        <v>7.2089999999999996</v>
      </c>
    </row>
    <row r="4979" spans="1:21" x14ac:dyDescent="0.25">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s="27">
        <v>2.3408000000000002</v>
      </c>
    </row>
    <row r="4980" spans="1:21" x14ac:dyDescent="0.25">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s="27">
        <v>224.4426</v>
      </c>
    </row>
    <row r="4981" spans="1:21" x14ac:dyDescent="0.25">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s="27">
        <v>1.5426</v>
      </c>
    </row>
    <row r="4982" spans="1:21" x14ac:dyDescent="0.25">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s="27">
        <v>-11.761200000000001</v>
      </c>
    </row>
    <row r="4983" spans="1:21" x14ac:dyDescent="0.25">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s="27">
        <v>-1.4279999999999999</v>
      </c>
    </row>
    <row r="4984" spans="1:21" x14ac:dyDescent="0.25">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s="27">
        <v>2.4011999999999998</v>
      </c>
    </row>
    <row r="4985" spans="1:21" x14ac:dyDescent="0.25">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s="27">
        <v>22.9068</v>
      </c>
    </row>
    <row r="4986" spans="1:21" x14ac:dyDescent="0.25">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s="27">
        <v>1.1765000000000001</v>
      </c>
    </row>
    <row r="4987" spans="1:21" x14ac:dyDescent="0.25">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s="27">
        <v>7.056</v>
      </c>
    </row>
    <row r="4988" spans="1:21" x14ac:dyDescent="0.25">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s="27">
        <v>5.4432</v>
      </c>
    </row>
    <row r="4989" spans="1:21" x14ac:dyDescent="0.25">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s="27">
        <v>149.148</v>
      </c>
    </row>
    <row r="4990" spans="1:21" x14ac:dyDescent="0.25">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s="27">
        <v>-2.1756000000000002</v>
      </c>
    </row>
    <row r="4991" spans="1:21" x14ac:dyDescent="0.25">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s="27">
        <v>2.1684000000000001</v>
      </c>
    </row>
    <row r="4992" spans="1:21" x14ac:dyDescent="0.25">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s="27">
        <v>77.558400000000006</v>
      </c>
    </row>
    <row r="4993" spans="1:21" x14ac:dyDescent="0.25">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s="27">
        <v>-2929.4845</v>
      </c>
    </row>
    <row r="4994" spans="1:21" x14ac:dyDescent="0.25">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s="27">
        <v>18.878399999999999</v>
      </c>
    </row>
    <row r="4995" spans="1:21" x14ac:dyDescent="0.25">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s="27">
        <v>5.9904000000000002</v>
      </c>
    </row>
    <row r="4996" spans="1:21" x14ac:dyDescent="0.25">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s="27">
        <v>3.556</v>
      </c>
    </row>
    <row r="4997" spans="1:21" x14ac:dyDescent="0.25">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s="27">
        <v>18.873200000000001</v>
      </c>
    </row>
    <row r="4998" spans="1:21" x14ac:dyDescent="0.25">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s="27">
        <v>3.6587999999999998</v>
      </c>
    </row>
    <row r="4999" spans="1:21" x14ac:dyDescent="0.25">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s="27">
        <v>-10.0372</v>
      </c>
    </row>
    <row r="5000" spans="1:21" x14ac:dyDescent="0.25">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s="27">
        <v>8.2194000000000003</v>
      </c>
    </row>
    <row r="5001" spans="1:21" x14ac:dyDescent="0.25">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s="27">
        <v>27.783000000000001</v>
      </c>
    </row>
    <row r="5002" spans="1:21" x14ac:dyDescent="0.25">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s="27">
        <v>28.796399999999998</v>
      </c>
    </row>
    <row r="5003" spans="1:21" x14ac:dyDescent="0.25">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s="27">
        <v>20.155000000000001</v>
      </c>
    </row>
    <row r="5004" spans="1:21" x14ac:dyDescent="0.25">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s="27">
        <v>91.968000000000004</v>
      </c>
    </row>
    <row r="5005" spans="1:21" x14ac:dyDescent="0.25">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s="27">
        <v>5.0688000000000004</v>
      </c>
    </row>
    <row r="5006" spans="1:21" x14ac:dyDescent="0.25">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s="27">
        <v>16.2486</v>
      </c>
    </row>
    <row r="5007" spans="1:21" x14ac:dyDescent="0.25">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s="27">
        <v>207.14699999999999</v>
      </c>
    </row>
    <row r="5008" spans="1:21" x14ac:dyDescent="0.25">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s="27">
        <v>1114.5119999999999</v>
      </c>
    </row>
    <row r="5009" spans="1:21" x14ac:dyDescent="0.25">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s="27">
        <v>3.0497999999999998</v>
      </c>
    </row>
    <row r="5010" spans="1:21" x14ac:dyDescent="0.25">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s="27">
        <v>-6.9828000000000001</v>
      </c>
    </row>
    <row r="5011" spans="1:21" x14ac:dyDescent="0.25">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s="27">
        <v>-131.994</v>
      </c>
    </row>
    <row r="5012" spans="1:21" x14ac:dyDescent="0.25">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s="27">
        <v>-3.9384000000000001</v>
      </c>
    </row>
    <row r="5013" spans="1:21" x14ac:dyDescent="0.25">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s="27">
        <v>-356.96429999999998</v>
      </c>
    </row>
    <row r="5014" spans="1:21" x14ac:dyDescent="0.25">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s="27">
        <v>-22.62</v>
      </c>
    </row>
    <row r="5015" spans="1:21" x14ac:dyDescent="0.25">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s="27">
        <v>25.010999999999999</v>
      </c>
    </row>
    <row r="5016" spans="1:21" x14ac:dyDescent="0.25">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s="27">
        <v>-52.640999999999998</v>
      </c>
    </row>
    <row r="5017" spans="1:21" x14ac:dyDescent="0.25">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s="27">
        <v>9.6712000000000007</v>
      </c>
    </row>
    <row r="5018" spans="1:21" x14ac:dyDescent="0.25">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s="27">
        <v>-250.39599999999999</v>
      </c>
    </row>
    <row r="5019" spans="1:21" x14ac:dyDescent="0.25">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s="27">
        <v>3.2351999999999999</v>
      </c>
    </row>
    <row r="5020" spans="1:21" x14ac:dyDescent="0.25">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s="27">
        <v>146.76929999999999</v>
      </c>
    </row>
    <row r="5021" spans="1:21" x14ac:dyDescent="0.25">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s="27">
        <v>5.3196000000000003</v>
      </c>
    </row>
    <row r="5022" spans="1:21" x14ac:dyDescent="0.25">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s="27">
        <v>17.379000000000001</v>
      </c>
    </row>
    <row r="5023" spans="1:21" x14ac:dyDescent="0.25">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s="27">
        <v>21.792000000000002</v>
      </c>
    </row>
    <row r="5024" spans="1:21" x14ac:dyDescent="0.25">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s="27">
        <v>146.76929999999999</v>
      </c>
    </row>
    <row r="5025" spans="1:21" x14ac:dyDescent="0.25">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s="27">
        <v>11.1776</v>
      </c>
    </row>
    <row r="5026" spans="1:21" x14ac:dyDescent="0.25">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s="27">
        <v>16.405200000000001</v>
      </c>
    </row>
    <row r="5027" spans="1:21" x14ac:dyDescent="0.25">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s="27">
        <v>133.97130000000001</v>
      </c>
    </row>
    <row r="5028" spans="1:21" x14ac:dyDescent="0.25">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s="27">
        <v>60.552799999999998</v>
      </c>
    </row>
    <row r="5029" spans="1:21" x14ac:dyDescent="0.25">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s="27">
        <v>72.640799999999999</v>
      </c>
    </row>
    <row r="5030" spans="1:21" x14ac:dyDescent="0.25">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s="27">
        <v>53.994599999999998</v>
      </c>
    </row>
    <row r="5031" spans="1:21" x14ac:dyDescent="0.25">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s="27">
        <v>2.1684000000000001</v>
      </c>
    </row>
    <row r="5032" spans="1:21" x14ac:dyDescent="0.25">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s="27">
        <v>2.2282000000000002</v>
      </c>
    </row>
    <row r="5033" spans="1:21" x14ac:dyDescent="0.25">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s="27">
        <v>40.370399999999997</v>
      </c>
    </row>
    <row r="5034" spans="1:21" x14ac:dyDescent="0.25">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s="27">
        <v>25.552800000000001</v>
      </c>
    </row>
    <row r="5035" spans="1:21" x14ac:dyDescent="0.25">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s="27">
        <v>7.4172000000000002</v>
      </c>
    </row>
    <row r="5036" spans="1:21" x14ac:dyDescent="0.25">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s="27">
        <v>48.118000000000002</v>
      </c>
    </row>
    <row r="5037" spans="1:21" x14ac:dyDescent="0.25">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s="27">
        <v>111.1035</v>
      </c>
    </row>
    <row r="5038" spans="1:21" x14ac:dyDescent="0.25">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s="27">
        <v>2.0339999999999998</v>
      </c>
    </row>
    <row r="5039" spans="1:21" x14ac:dyDescent="0.25">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s="27">
        <v>83.986000000000004</v>
      </c>
    </row>
    <row r="5040" spans="1:21" x14ac:dyDescent="0.25">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s="27">
        <v>-37.112400000000001</v>
      </c>
    </row>
    <row r="5041" spans="1:21" x14ac:dyDescent="0.25">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s="27">
        <v>193.32</v>
      </c>
    </row>
    <row r="5042" spans="1:21" x14ac:dyDescent="0.25">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s="27">
        <v>103.8982</v>
      </c>
    </row>
    <row r="5043" spans="1:21" x14ac:dyDescent="0.25">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s="27">
        <v>32.500799999999998</v>
      </c>
    </row>
    <row r="5044" spans="1:21" x14ac:dyDescent="0.25">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s="27">
        <v>38.975999999999999</v>
      </c>
    </row>
    <row r="5045" spans="1:21" x14ac:dyDescent="0.25">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s="27">
        <v>191.65860000000001</v>
      </c>
    </row>
    <row r="5046" spans="1:21" x14ac:dyDescent="0.25">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s="27">
        <v>28.858000000000001</v>
      </c>
    </row>
    <row r="5047" spans="1:21" x14ac:dyDescent="0.25">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s="27">
        <v>187.39760000000001</v>
      </c>
    </row>
    <row r="5048" spans="1:21" x14ac:dyDescent="0.25">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s="27">
        <v>1.8144</v>
      </c>
    </row>
    <row r="5049" spans="1:21" x14ac:dyDescent="0.25">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s="27">
        <v>3.9689999999999999</v>
      </c>
    </row>
    <row r="5050" spans="1:21" x14ac:dyDescent="0.25">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s="27">
        <v>-13.8278</v>
      </c>
    </row>
    <row r="5051" spans="1:21" x14ac:dyDescent="0.25">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s="27">
        <v>13.997199999999999</v>
      </c>
    </row>
    <row r="5052" spans="1:21" x14ac:dyDescent="0.25">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s="27">
        <v>8.7138000000000009</v>
      </c>
    </row>
    <row r="5053" spans="1:21" x14ac:dyDescent="0.25">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s="27">
        <v>7.93</v>
      </c>
    </row>
    <row r="5054" spans="1:21" x14ac:dyDescent="0.25">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s="27">
        <v>91.950800000000001</v>
      </c>
    </row>
    <row r="5055" spans="1:21" x14ac:dyDescent="0.25">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s="27">
        <v>84.66</v>
      </c>
    </row>
    <row r="5056" spans="1:21" x14ac:dyDescent="0.25">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s="27">
        <v>0.79379999999999995</v>
      </c>
    </row>
    <row r="5057" spans="1:21" x14ac:dyDescent="0.25">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s="27">
        <v>-437.54039999999998</v>
      </c>
    </row>
    <row r="5058" spans="1:21" x14ac:dyDescent="0.25">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s="27">
        <v>11.88</v>
      </c>
    </row>
    <row r="5059" spans="1:21" x14ac:dyDescent="0.25">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s="27">
        <v>0.83760000000000001</v>
      </c>
    </row>
    <row r="5060" spans="1:21" x14ac:dyDescent="0.25">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s="27">
        <v>-83.204999999999998</v>
      </c>
    </row>
    <row r="5061" spans="1:21" x14ac:dyDescent="0.25">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s="27">
        <v>195.99440000000001</v>
      </c>
    </row>
    <row r="5062" spans="1:21" x14ac:dyDescent="0.25">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s="27">
        <v>70.178399999999996</v>
      </c>
    </row>
    <row r="5063" spans="1:21" x14ac:dyDescent="0.25">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s="27">
        <v>21.99</v>
      </c>
    </row>
    <row r="5064" spans="1:21" x14ac:dyDescent="0.25">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s="27">
        <v>105.83159999999999</v>
      </c>
    </row>
    <row r="5065" spans="1:21" x14ac:dyDescent="0.25">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s="27">
        <v>11.1564</v>
      </c>
    </row>
    <row r="5066" spans="1:21" x14ac:dyDescent="0.25">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s="27">
        <v>113.6742</v>
      </c>
    </row>
    <row r="5067" spans="1:21" x14ac:dyDescent="0.25">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s="27">
        <v>81.594899999999996</v>
      </c>
    </row>
    <row r="5068" spans="1:21" x14ac:dyDescent="0.25">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s="27">
        <v>-653.28340000000003</v>
      </c>
    </row>
    <row r="5069" spans="1:21" x14ac:dyDescent="0.25">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s="27">
        <v>6.2060000000000004</v>
      </c>
    </row>
    <row r="5070" spans="1:21" x14ac:dyDescent="0.25">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s="27">
        <v>274.995</v>
      </c>
    </row>
    <row r="5071" spans="1:21" x14ac:dyDescent="0.25">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s="27">
        <v>37.229999999999997</v>
      </c>
    </row>
    <row r="5072" spans="1:21" x14ac:dyDescent="0.25">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s="27">
        <v>17.253</v>
      </c>
    </row>
    <row r="5073" spans="1:21" x14ac:dyDescent="0.25">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s="27">
        <v>22.6296</v>
      </c>
    </row>
    <row r="5074" spans="1:21" x14ac:dyDescent="0.25">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s="27">
        <v>83.994399999999999</v>
      </c>
    </row>
    <row r="5075" spans="1:21" x14ac:dyDescent="0.25">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s="27">
        <v>15.7</v>
      </c>
    </row>
    <row r="5076" spans="1:21" x14ac:dyDescent="0.25">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s="27">
        <v>4.5187999999999997</v>
      </c>
    </row>
    <row r="5077" spans="1:21" x14ac:dyDescent="0.25">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s="27">
        <v>-95.67</v>
      </c>
    </row>
    <row r="5078" spans="1:21" x14ac:dyDescent="0.25">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s="27">
        <v>5.6050000000000004</v>
      </c>
    </row>
    <row r="5079" spans="1:21" x14ac:dyDescent="0.25">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s="27">
        <v>-131.95099999999999</v>
      </c>
    </row>
    <row r="5080" spans="1:21" x14ac:dyDescent="0.25">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s="27">
        <v>8.5728000000000009</v>
      </c>
    </row>
    <row r="5081" spans="1:21" x14ac:dyDescent="0.25">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s="27">
        <v>-29.605799999999999</v>
      </c>
    </row>
    <row r="5082" spans="1:21" x14ac:dyDescent="0.25">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s="27">
        <v>2.8296000000000001</v>
      </c>
    </row>
    <row r="5083" spans="1:21" x14ac:dyDescent="0.25">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s="27">
        <v>7.2576000000000001</v>
      </c>
    </row>
    <row r="5084" spans="1:21" x14ac:dyDescent="0.25">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s="27">
        <v>8.3523999999999994</v>
      </c>
    </row>
    <row r="5085" spans="1:21" x14ac:dyDescent="0.25">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s="27">
        <v>23.455200000000001</v>
      </c>
    </row>
    <row r="5086" spans="1:21" x14ac:dyDescent="0.25">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s="27">
        <v>48.539200000000001</v>
      </c>
    </row>
    <row r="5087" spans="1:21" x14ac:dyDescent="0.25">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s="27">
        <v>-9.5568000000000008</v>
      </c>
    </row>
    <row r="5088" spans="1:21" x14ac:dyDescent="0.25">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s="27">
        <v>-93.2316</v>
      </c>
    </row>
    <row r="5089" spans="1:21" x14ac:dyDescent="0.25">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s="27">
        <v>-1.2889999999999999</v>
      </c>
    </row>
    <row r="5090" spans="1:21" x14ac:dyDescent="0.25">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s="27">
        <v>-1.7891999999999999</v>
      </c>
    </row>
    <row r="5091" spans="1:21" x14ac:dyDescent="0.25">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s="27">
        <v>2.8883999999999999</v>
      </c>
    </row>
    <row r="5092" spans="1:21" x14ac:dyDescent="0.25">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s="27">
        <v>3.1842000000000001</v>
      </c>
    </row>
    <row r="5093" spans="1:21" x14ac:dyDescent="0.25">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s="27">
        <v>-0.6048</v>
      </c>
    </row>
    <row r="5094" spans="1:21" x14ac:dyDescent="0.25">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s="27">
        <v>13.891500000000001</v>
      </c>
    </row>
    <row r="5095" spans="1:21" x14ac:dyDescent="0.25">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s="27">
        <v>-31.536000000000001</v>
      </c>
    </row>
    <row r="5096" spans="1:21" x14ac:dyDescent="0.25">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s="27">
        <v>-120.372</v>
      </c>
    </row>
    <row r="5097" spans="1:21" x14ac:dyDescent="0.25">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s="27">
        <v>-7.008</v>
      </c>
    </row>
    <row r="5098" spans="1:21" x14ac:dyDescent="0.25">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s="27">
        <v>-4.8491999999999997</v>
      </c>
    </row>
    <row r="5099" spans="1:21" x14ac:dyDescent="0.25">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s="27">
        <v>-8.0500000000000007</v>
      </c>
    </row>
    <row r="5100" spans="1:21" x14ac:dyDescent="0.25">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s="27">
        <v>-8.3523999999999994</v>
      </c>
    </row>
    <row r="5101" spans="1:21" x14ac:dyDescent="0.25">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s="27">
        <v>6.4638</v>
      </c>
    </row>
    <row r="5102" spans="1:21" x14ac:dyDescent="0.25">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s="27">
        <v>0.33360000000000001</v>
      </c>
    </row>
    <row r="5103" spans="1:21" x14ac:dyDescent="0.25">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s="27">
        <v>1.8792</v>
      </c>
    </row>
    <row r="5104" spans="1:21" x14ac:dyDescent="0.25">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s="27">
        <v>5.4432</v>
      </c>
    </row>
    <row r="5105" spans="1:21" x14ac:dyDescent="0.25">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s="27">
        <v>12.51</v>
      </c>
    </row>
    <row r="5106" spans="1:21" x14ac:dyDescent="0.25">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s="27">
        <v>5.0327999999999999</v>
      </c>
    </row>
    <row r="5107" spans="1:21" x14ac:dyDescent="0.25">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s="27">
        <v>13.972799999999999</v>
      </c>
    </row>
    <row r="5108" spans="1:21" x14ac:dyDescent="0.25">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s="27">
        <v>23.225999999999999</v>
      </c>
    </row>
    <row r="5109" spans="1:21" x14ac:dyDescent="0.25">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s="27">
        <v>5.2560000000000002</v>
      </c>
    </row>
    <row r="5110" spans="1:21" x14ac:dyDescent="0.25">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s="27">
        <v>6.7919999999999998</v>
      </c>
    </row>
    <row r="5111" spans="1:21" x14ac:dyDescent="0.25">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s="27">
        <v>19.692</v>
      </c>
    </row>
    <row r="5112" spans="1:21" x14ac:dyDescent="0.25">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s="27">
        <v>-35.045999999999999</v>
      </c>
    </row>
    <row r="5113" spans="1:21" x14ac:dyDescent="0.25">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s="27">
        <v>3.14</v>
      </c>
    </row>
    <row r="5114" spans="1:21" x14ac:dyDescent="0.25">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s="27">
        <v>-7.4358000000000004</v>
      </c>
    </row>
    <row r="5115" spans="1:21" x14ac:dyDescent="0.25">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s="27">
        <v>5.4432</v>
      </c>
    </row>
    <row r="5116" spans="1:21" x14ac:dyDescent="0.25">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s="27">
        <v>3.3675000000000002</v>
      </c>
    </row>
    <row r="5117" spans="1:21" x14ac:dyDescent="0.25">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s="27">
        <v>1.0738000000000001</v>
      </c>
    </row>
    <row r="5118" spans="1:21" x14ac:dyDescent="0.25">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s="27">
        <v>0</v>
      </c>
    </row>
    <row r="5119" spans="1:21" x14ac:dyDescent="0.25">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s="27">
        <v>16.186800000000002</v>
      </c>
    </row>
    <row r="5120" spans="1:21" x14ac:dyDescent="0.25">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s="27">
        <v>296.06709999999998</v>
      </c>
    </row>
    <row r="5121" spans="1:21" x14ac:dyDescent="0.25">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s="27">
        <v>28.657800000000002</v>
      </c>
    </row>
    <row r="5122" spans="1:21" x14ac:dyDescent="0.25">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s="27">
        <v>9.3019999999999996</v>
      </c>
    </row>
    <row r="5123" spans="1:21" x14ac:dyDescent="0.25">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s="27">
        <v>42.991399999999999</v>
      </c>
    </row>
    <row r="5124" spans="1:21" x14ac:dyDescent="0.25">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s="27">
        <v>9.3312000000000008</v>
      </c>
    </row>
    <row r="5125" spans="1:21" x14ac:dyDescent="0.25">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s="27">
        <v>6.3503999999999996</v>
      </c>
    </row>
    <row r="5126" spans="1:21" x14ac:dyDescent="0.25">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s="27">
        <v>-108.3348</v>
      </c>
    </row>
    <row r="5127" spans="1:21" x14ac:dyDescent="0.25">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s="27">
        <v>31.491599999999998</v>
      </c>
    </row>
    <row r="5128" spans="1:21" x14ac:dyDescent="0.25">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s="27">
        <v>1371.9803999999999</v>
      </c>
    </row>
    <row r="5129" spans="1:21" x14ac:dyDescent="0.25">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s="27">
        <v>198.429</v>
      </c>
    </row>
    <row r="5130" spans="1:21" x14ac:dyDescent="0.25">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s="27">
        <v>4.4173999999999998</v>
      </c>
    </row>
    <row r="5131" spans="1:21" x14ac:dyDescent="0.25">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s="27">
        <v>80.631600000000006</v>
      </c>
    </row>
    <row r="5132" spans="1:21" x14ac:dyDescent="0.25">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s="27">
        <v>21.0654</v>
      </c>
    </row>
    <row r="5133" spans="1:21" x14ac:dyDescent="0.25">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s="27">
        <v>37.414400000000001</v>
      </c>
    </row>
    <row r="5134" spans="1:21" x14ac:dyDescent="0.25">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s="27">
        <v>37.791600000000003</v>
      </c>
    </row>
    <row r="5135" spans="1:21" x14ac:dyDescent="0.25">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s="27">
        <v>14.682499999999999</v>
      </c>
    </row>
    <row r="5136" spans="1:21" x14ac:dyDescent="0.25">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s="27">
        <v>32.670400000000001</v>
      </c>
    </row>
    <row r="5137" spans="1:21" x14ac:dyDescent="0.25">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s="27">
        <v>8.1839999999999993</v>
      </c>
    </row>
    <row r="5138" spans="1:21" x14ac:dyDescent="0.25">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s="27">
        <v>2.7324000000000002</v>
      </c>
    </row>
    <row r="5139" spans="1:21" x14ac:dyDescent="0.25">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s="27">
        <v>13.0548</v>
      </c>
    </row>
    <row r="5140" spans="1:21" x14ac:dyDescent="0.25">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s="27">
        <v>10.969799999999999</v>
      </c>
    </row>
    <row r="5141" spans="1:21" x14ac:dyDescent="0.25">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s="27">
        <v>24.2285</v>
      </c>
    </row>
    <row r="5142" spans="1:21" x14ac:dyDescent="0.25">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s="27">
        <v>43.164000000000001</v>
      </c>
    </row>
    <row r="5143" spans="1:21" x14ac:dyDescent="0.25">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s="27">
        <v>292.77600000000001</v>
      </c>
    </row>
    <row r="5144" spans="1:21" x14ac:dyDescent="0.25">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s="27">
        <v>18.5136</v>
      </c>
    </row>
    <row r="5145" spans="1:21" x14ac:dyDescent="0.25">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s="27">
        <v>1.1225000000000001</v>
      </c>
    </row>
    <row r="5146" spans="1:21" x14ac:dyDescent="0.25">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s="27">
        <v>29.328399999999998</v>
      </c>
    </row>
    <row r="5147" spans="1:21" x14ac:dyDescent="0.25">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s="27">
        <v>38.931199999999997</v>
      </c>
    </row>
    <row r="5148" spans="1:21" x14ac:dyDescent="0.25">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s="27">
        <v>16.38</v>
      </c>
    </row>
    <row r="5149" spans="1:21" x14ac:dyDescent="0.25">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s="27">
        <v>1.9224000000000001</v>
      </c>
    </row>
    <row r="5150" spans="1:21" x14ac:dyDescent="0.25">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s="27">
        <v>105.297</v>
      </c>
    </row>
    <row r="5151" spans="1:21" x14ac:dyDescent="0.25">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s="27">
        <v>352.30650000000003</v>
      </c>
    </row>
    <row r="5152" spans="1:21" x14ac:dyDescent="0.25">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s="27">
        <v>16.945</v>
      </c>
    </row>
    <row r="5153" spans="1:21" x14ac:dyDescent="0.25">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s="27">
        <v>10.374000000000001</v>
      </c>
    </row>
    <row r="5154" spans="1:21" x14ac:dyDescent="0.25">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s="27">
        <v>0.84</v>
      </c>
    </row>
    <row r="5155" spans="1:21" x14ac:dyDescent="0.25">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s="27">
        <v>2.9039999999999999</v>
      </c>
    </row>
    <row r="5156" spans="1:21" x14ac:dyDescent="0.25">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s="27">
        <v>13.064</v>
      </c>
    </row>
    <row r="5157" spans="1:21" x14ac:dyDescent="0.25">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s="27">
        <v>34.070399999999999</v>
      </c>
    </row>
    <row r="5158" spans="1:21" x14ac:dyDescent="0.25">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s="27">
        <v>125.19799999999999</v>
      </c>
    </row>
    <row r="5159" spans="1:21" x14ac:dyDescent="0.25">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s="27">
        <v>-178.8468</v>
      </c>
    </row>
    <row r="5160" spans="1:21" x14ac:dyDescent="0.25">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s="27">
        <v>-10.3124</v>
      </c>
    </row>
    <row r="5161" spans="1:21" x14ac:dyDescent="0.25">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s="27">
        <v>9.2385999999999999</v>
      </c>
    </row>
    <row r="5162" spans="1:21" x14ac:dyDescent="0.25">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s="27">
        <v>-14.603</v>
      </c>
    </row>
    <row r="5163" spans="1:21" x14ac:dyDescent="0.25">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s="27">
        <v>259.88959999999997</v>
      </c>
    </row>
    <row r="5164" spans="1:21" x14ac:dyDescent="0.25">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s="27">
        <v>33.215600000000002</v>
      </c>
    </row>
    <row r="5165" spans="1:21" x14ac:dyDescent="0.25">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s="27">
        <v>-17.0352</v>
      </c>
    </row>
    <row r="5166" spans="1:21" x14ac:dyDescent="0.25">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s="27">
        <v>1.5209999999999999</v>
      </c>
    </row>
    <row r="5167" spans="1:21" x14ac:dyDescent="0.25">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s="27">
        <v>5.7779999999999996</v>
      </c>
    </row>
    <row r="5168" spans="1:21" x14ac:dyDescent="0.25">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s="27">
        <v>7.1280000000000001</v>
      </c>
    </row>
    <row r="5169" spans="1:21" x14ac:dyDescent="0.25">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s="27">
        <v>112.788</v>
      </c>
    </row>
    <row r="5170" spans="1:21" x14ac:dyDescent="0.25">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s="27">
        <v>11.958600000000001</v>
      </c>
    </row>
    <row r="5171" spans="1:21" x14ac:dyDescent="0.25">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s="27">
        <v>160.62299999999999</v>
      </c>
    </row>
    <row r="5172" spans="1:21" x14ac:dyDescent="0.25">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s="27">
        <v>700.98</v>
      </c>
    </row>
    <row r="5173" spans="1:21" x14ac:dyDescent="0.25">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s="27">
        <v>69.177599999999998</v>
      </c>
    </row>
    <row r="5174" spans="1:21" x14ac:dyDescent="0.25">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s="27">
        <v>150.98400000000001</v>
      </c>
    </row>
    <row r="5175" spans="1:21" x14ac:dyDescent="0.25">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s="27">
        <v>0.89459999999999995</v>
      </c>
    </row>
    <row r="5176" spans="1:21" x14ac:dyDescent="0.25">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s="27">
        <v>-3.5224000000000002</v>
      </c>
    </row>
    <row r="5177" spans="1:21" x14ac:dyDescent="0.25">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s="27">
        <v>-91.758600000000001</v>
      </c>
    </row>
    <row r="5178" spans="1:21" x14ac:dyDescent="0.25">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s="27">
        <v>19.968</v>
      </c>
    </row>
    <row r="5179" spans="1:21" x14ac:dyDescent="0.25">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s="27">
        <v>1.6848000000000001</v>
      </c>
    </row>
    <row r="5180" spans="1:21" x14ac:dyDescent="0.25">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s="27">
        <v>15.8256</v>
      </c>
    </row>
    <row r="5181" spans="1:21" x14ac:dyDescent="0.25">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s="27">
        <v>19.3932</v>
      </c>
    </row>
    <row r="5182" spans="1:21" x14ac:dyDescent="0.25">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s="27">
        <v>29.5776</v>
      </c>
    </row>
    <row r="5183" spans="1:21" x14ac:dyDescent="0.25">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s="27">
        <v>21.7728</v>
      </c>
    </row>
    <row r="5184" spans="1:21" x14ac:dyDescent="0.25">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s="27">
        <v>22.89</v>
      </c>
    </row>
    <row r="5185" spans="1:21" x14ac:dyDescent="0.25">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s="27">
        <v>10.0725</v>
      </c>
    </row>
    <row r="5186" spans="1:21" x14ac:dyDescent="0.25">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s="27">
        <v>17.8066</v>
      </c>
    </row>
    <row r="5187" spans="1:21" x14ac:dyDescent="0.25">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s="27">
        <v>-337.80599999999998</v>
      </c>
    </row>
    <row r="5188" spans="1:21" x14ac:dyDescent="0.25">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s="27">
        <v>-162.2296</v>
      </c>
    </row>
    <row r="5189" spans="1:21" x14ac:dyDescent="0.25">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s="27">
        <v>15.9968</v>
      </c>
    </row>
    <row r="5190" spans="1:21" x14ac:dyDescent="0.25">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s="27">
        <v>394.21199999999999</v>
      </c>
    </row>
    <row r="5191" spans="1:21" x14ac:dyDescent="0.25">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s="27">
        <v>-27.292200000000001</v>
      </c>
    </row>
    <row r="5192" spans="1:21" x14ac:dyDescent="0.25">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s="27">
        <v>4.5039999999999996</v>
      </c>
    </row>
    <row r="5193" spans="1:21" x14ac:dyDescent="0.25">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s="27">
        <v>11.58</v>
      </c>
    </row>
    <row r="5194" spans="1:21" x14ac:dyDescent="0.25">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s="27">
        <v>43.735999999999997</v>
      </c>
    </row>
    <row r="5195" spans="1:21" x14ac:dyDescent="0.25">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s="27">
        <v>40.401200000000003</v>
      </c>
    </row>
    <row r="5196" spans="1:21" x14ac:dyDescent="0.25">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s="27">
        <v>4.3296000000000001</v>
      </c>
    </row>
    <row r="5197" spans="1:21" x14ac:dyDescent="0.25">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s="27">
        <v>22.3734</v>
      </c>
    </row>
    <row r="5198" spans="1:21" x14ac:dyDescent="0.25">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s="27">
        <v>77.483699999999999</v>
      </c>
    </row>
    <row r="5199" spans="1:21" x14ac:dyDescent="0.25">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s="27">
        <v>4.3600000000000003</v>
      </c>
    </row>
    <row r="5200" spans="1:21" x14ac:dyDescent="0.25">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s="27">
        <v>-786.01440000000002</v>
      </c>
    </row>
    <row r="5201" spans="1:21" x14ac:dyDescent="0.25">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s="27">
        <v>0.77759999999999996</v>
      </c>
    </row>
    <row r="5202" spans="1:21" x14ac:dyDescent="0.25">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s="27">
        <v>32.398200000000003</v>
      </c>
    </row>
    <row r="5203" spans="1:21" x14ac:dyDescent="0.25">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s="27">
        <v>5.7365000000000004</v>
      </c>
    </row>
    <row r="5204" spans="1:21" x14ac:dyDescent="0.25">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s="27">
        <v>28.142099999999999</v>
      </c>
    </row>
    <row r="5205" spans="1:21" x14ac:dyDescent="0.25">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s="27">
        <v>18.970199999999998</v>
      </c>
    </row>
    <row r="5206" spans="1:21" x14ac:dyDescent="0.25">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s="27">
        <v>3.0558000000000001</v>
      </c>
    </row>
    <row r="5207" spans="1:21" x14ac:dyDescent="0.25">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s="27">
        <v>4.2392000000000003</v>
      </c>
    </row>
    <row r="5208" spans="1:21" x14ac:dyDescent="0.25">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s="27">
        <v>0.58279999999999998</v>
      </c>
    </row>
    <row r="5209" spans="1:21" x14ac:dyDescent="0.25">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s="27">
        <v>9.9359999999999999</v>
      </c>
    </row>
    <row r="5210" spans="1:21" x14ac:dyDescent="0.25">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s="27">
        <v>14.161</v>
      </c>
    </row>
    <row r="5211" spans="1:21" x14ac:dyDescent="0.25">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s="27">
        <v>12.7746</v>
      </c>
    </row>
    <row r="5212" spans="1:21" x14ac:dyDescent="0.25">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s="27">
        <v>120.9468</v>
      </c>
    </row>
    <row r="5213" spans="1:21" x14ac:dyDescent="0.25">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s="27">
        <v>9.8901000000000003</v>
      </c>
    </row>
    <row r="5214" spans="1:21" x14ac:dyDescent="0.25">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s="27">
        <v>13.891500000000001</v>
      </c>
    </row>
    <row r="5215" spans="1:21" x14ac:dyDescent="0.25">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s="27">
        <v>3.6017999999999999</v>
      </c>
    </row>
    <row r="5216" spans="1:21" x14ac:dyDescent="0.25">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s="27">
        <v>13.452</v>
      </c>
    </row>
    <row r="5217" spans="1:21" x14ac:dyDescent="0.25">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s="27">
        <v>13.455</v>
      </c>
    </row>
    <row r="5218" spans="1:21" x14ac:dyDescent="0.25">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s="27">
        <v>8.2156000000000002</v>
      </c>
    </row>
    <row r="5219" spans="1:21" x14ac:dyDescent="0.25">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s="27">
        <v>36.404400000000003</v>
      </c>
    </row>
    <row r="5220" spans="1:21" x14ac:dyDescent="0.25">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s="27">
        <v>4.2</v>
      </c>
    </row>
    <row r="5221" spans="1:21" x14ac:dyDescent="0.25">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s="27">
        <v>134.53020000000001</v>
      </c>
    </row>
    <row r="5222" spans="1:21" x14ac:dyDescent="0.25">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s="27">
        <v>57.4938</v>
      </c>
    </row>
    <row r="5223" spans="1:21" x14ac:dyDescent="0.25">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s="27">
        <v>197.92080000000001</v>
      </c>
    </row>
    <row r="5224" spans="1:21" x14ac:dyDescent="0.25">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s="27">
        <v>2.2989999999999999</v>
      </c>
    </row>
    <row r="5225" spans="1:21" x14ac:dyDescent="0.25">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s="27">
        <v>20.731200000000001</v>
      </c>
    </row>
    <row r="5226" spans="1:21" x14ac:dyDescent="0.25">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s="27">
        <v>79.891199999999998</v>
      </c>
    </row>
    <row r="5227" spans="1:21" x14ac:dyDescent="0.25">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s="27">
        <v>12.795999999999999</v>
      </c>
    </row>
    <row r="5228" spans="1:21" x14ac:dyDescent="0.25">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s="27">
        <v>60.4968</v>
      </c>
    </row>
    <row r="5229" spans="1:21" x14ac:dyDescent="0.25">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s="27">
        <v>-44.195999999999998</v>
      </c>
    </row>
    <row r="5230" spans="1:21" x14ac:dyDescent="0.25">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s="27">
        <v>40.170200000000001</v>
      </c>
    </row>
    <row r="5231" spans="1:21" x14ac:dyDescent="0.25">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s="27">
        <v>5.1184000000000003</v>
      </c>
    </row>
    <row r="5232" spans="1:21" x14ac:dyDescent="0.25">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s="27">
        <v>8.7144999999999992</v>
      </c>
    </row>
    <row r="5233" spans="1:21" x14ac:dyDescent="0.25">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s="27">
        <v>12.6813</v>
      </c>
    </row>
    <row r="5234" spans="1:21" x14ac:dyDescent="0.25">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s="27">
        <v>9.2798999999999996</v>
      </c>
    </row>
    <row r="5235" spans="1:21" x14ac:dyDescent="0.25">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s="27">
        <v>145.2816</v>
      </c>
    </row>
    <row r="5236" spans="1:21" x14ac:dyDescent="0.25">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s="27">
        <v>2.6251000000000002</v>
      </c>
    </row>
    <row r="5237" spans="1:21" x14ac:dyDescent="0.25">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s="27">
        <v>15.9384</v>
      </c>
    </row>
    <row r="5238" spans="1:21" x14ac:dyDescent="0.25">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s="27">
        <v>50.908200000000001</v>
      </c>
    </row>
    <row r="5239" spans="1:21" x14ac:dyDescent="0.25">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s="27">
        <v>36.293999999999997</v>
      </c>
    </row>
    <row r="5240" spans="1:21" x14ac:dyDescent="0.25">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s="27">
        <v>26.391200000000001</v>
      </c>
    </row>
    <row r="5241" spans="1:21" x14ac:dyDescent="0.25">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s="27">
        <v>6.6588000000000003</v>
      </c>
    </row>
    <row r="5242" spans="1:21" x14ac:dyDescent="0.25">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s="27">
        <v>12.958399999999999</v>
      </c>
    </row>
    <row r="5243" spans="1:21" x14ac:dyDescent="0.25">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s="27">
        <v>3.6936</v>
      </c>
    </row>
    <row r="5244" spans="1:21" x14ac:dyDescent="0.25">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s="27">
        <v>-5.6406000000000001</v>
      </c>
    </row>
    <row r="5245" spans="1:21" x14ac:dyDescent="0.25">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s="27">
        <v>4.8023999999999996</v>
      </c>
    </row>
    <row r="5246" spans="1:21" x14ac:dyDescent="0.25">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s="27">
        <v>15.3522</v>
      </c>
    </row>
    <row r="5247" spans="1:21" x14ac:dyDescent="0.25">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s="27">
        <v>33.357599999999998</v>
      </c>
    </row>
    <row r="5248" spans="1:21" x14ac:dyDescent="0.25">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s="27">
        <v>4.7039999999999997</v>
      </c>
    </row>
    <row r="5249" spans="1:21" x14ac:dyDescent="0.25">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s="27">
        <v>-52.958399999999997</v>
      </c>
    </row>
    <row r="5250" spans="1:21" x14ac:dyDescent="0.25">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s="27">
        <v>10.875</v>
      </c>
    </row>
    <row r="5251" spans="1:21" x14ac:dyDescent="0.25">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s="27">
        <v>4.0872000000000002</v>
      </c>
    </row>
    <row r="5252" spans="1:21" x14ac:dyDescent="0.25">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s="27">
        <v>19.995999999999999</v>
      </c>
    </row>
    <row r="5253" spans="1:21" x14ac:dyDescent="0.25">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s="27">
        <v>23.086400000000001</v>
      </c>
    </row>
    <row r="5254" spans="1:21" x14ac:dyDescent="0.25">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s="27">
        <v>53.043900000000001</v>
      </c>
    </row>
    <row r="5255" spans="1:21" x14ac:dyDescent="0.25">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s="27">
        <v>33.64</v>
      </c>
    </row>
    <row r="5256" spans="1:21" x14ac:dyDescent="0.25">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s="27">
        <v>-7.0979999999999999</v>
      </c>
    </row>
    <row r="5257" spans="1:21" x14ac:dyDescent="0.25">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s="27">
        <v>-5.4547999999999996</v>
      </c>
    </row>
    <row r="5258" spans="1:21" x14ac:dyDescent="0.25">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s="27">
        <v>4.7519999999999998</v>
      </c>
    </row>
    <row r="5259" spans="1:21" x14ac:dyDescent="0.25">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s="27">
        <v>18.662400000000002</v>
      </c>
    </row>
    <row r="5260" spans="1:21" x14ac:dyDescent="0.25">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s="27">
        <v>16.544</v>
      </c>
    </row>
    <row r="5261" spans="1:21" x14ac:dyDescent="0.25">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s="27">
        <v>15.934799999999999</v>
      </c>
    </row>
    <row r="5262" spans="1:21" x14ac:dyDescent="0.25">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s="27">
        <v>14.7582</v>
      </c>
    </row>
    <row r="5263" spans="1:21" x14ac:dyDescent="0.25">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s="27">
        <v>-4.8179999999999996</v>
      </c>
    </row>
    <row r="5264" spans="1:21" x14ac:dyDescent="0.25">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s="27">
        <v>-22.948</v>
      </c>
    </row>
    <row r="5265" spans="1:21" x14ac:dyDescent="0.25">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s="27">
        <v>-2.9180000000000001</v>
      </c>
    </row>
    <row r="5266" spans="1:21" x14ac:dyDescent="0.25">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s="27">
        <v>3.5529000000000002</v>
      </c>
    </row>
    <row r="5267" spans="1:21" x14ac:dyDescent="0.25">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s="27">
        <v>5.7624000000000004</v>
      </c>
    </row>
    <row r="5268" spans="1:21" x14ac:dyDescent="0.25">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s="27">
        <v>82.290599999999998</v>
      </c>
    </row>
    <row r="5269" spans="1:21" x14ac:dyDescent="0.25">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s="27">
        <v>1.0114000000000001</v>
      </c>
    </row>
    <row r="5270" spans="1:21" x14ac:dyDescent="0.25">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s="27">
        <v>24.122399999999999</v>
      </c>
    </row>
    <row r="5271" spans="1:21" x14ac:dyDescent="0.25">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s="27">
        <v>11.6496</v>
      </c>
    </row>
    <row r="5272" spans="1:21" x14ac:dyDescent="0.25">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s="27">
        <v>113.848</v>
      </c>
    </row>
    <row r="5273" spans="1:21" x14ac:dyDescent="0.25">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s="27">
        <v>8.0968</v>
      </c>
    </row>
    <row r="5274" spans="1:21" x14ac:dyDescent="0.25">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s="27">
        <v>-14.9877</v>
      </c>
    </row>
    <row r="5275" spans="1:21" x14ac:dyDescent="0.25">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s="27">
        <v>-2.6208</v>
      </c>
    </row>
    <row r="5276" spans="1:21" x14ac:dyDescent="0.25">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s="27">
        <v>178.8</v>
      </c>
    </row>
    <row r="5277" spans="1:21" x14ac:dyDescent="0.25">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s="27">
        <v>70.311999999999998</v>
      </c>
    </row>
    <row r="5278" spans="1:21" x14ac:dyDescent="0.25">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s="27">
        <v>8.5024999999999995</v>
      </c>
    </row>
    <row r="5279" spans="1:21" x14ac:dyDescent="0.25">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s="27">
        <v>-9.7175999999999991</v>
      </c>
    </row>
    <row r="5280" spans="1:21" x14ac:dyDescent="0.25">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s="27">
        <v>48.539200000000001</v>
      </c>
    </row>
    <row r="5281" spans="1:21" x14ac:dyDescent="0.25">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s="27">
        <v>1.8872</v>
      </c>
    </row>
    <row r="5282" spans="1:21" x14ac:dyDescent="0.25">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s="27">
        <v>22.235199999999999</v>
      </c>
    </row>
    <row r="5283" spans="1:21" x14ac:dyDescent="0.25">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s="27">
        <v>2.9567999999999999</v>
      </c>
    </row>
    <row r="5284" spans="1:21" x14ac:dyDescent="0.25">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s="27">
        <v>17.314800000000002</v>
      </c>
    </row>
    <row r="5285" spans="1:21" x14ac:dyDescent="0.25">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s="27">
        <v>0</v>
      </c>
    </row>
    <row r="5286" spans="1:21" x14ac:dyDescent="0.25">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s="27">
        <v>22.2</v>
      </c>
    </row>
    <row r="5287" spans="1:21" x14ac:dyDescent="0.25">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s="27">
        <v>7.4340000000000002</v>
      </c>
    </row>
    <row r="5288" spans="1:21" x14ac:dyDescent="0.25">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s="27">
        <v>-7.3231999999999999</v>
      </c>
    </row>
    <row r="5289" spans="1:21" x14ac:dyDescent="0.25">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s="27">
        <v>-152.9847</v>
      </c>
    </row>
    <row r="5290" spans="1:21" x14ac:dyDescent="0.25">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s="27">
        <v>80.340400000000002</v>
      </c>
    </row>
    <row r="5291" spans="1:21" x14ac:dyDescent="0.25">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s="27">
        <v>6.2664</v>
      </c>
    </row>
    <row r="5292" spans="1:21" x14ac:dyDescent="0.25">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s="27">
        <v>-13.81</v>
      </c>
    </row>
    <row r="5293" spans="1:21" x14ac:dyDescent="0.25">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s="27">
        <v>61.462800000000001</v>
      </c>
    </row>
    <row r="5294" spans="1:21" x14ac:dyDescent="0.25">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s="27">
        <v>0.33479999999999999</v>
      </c>
    </row>
    <row r="5295" spans="1:21" x14ac:dyDescent="0.25">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s="27">
        <v>-15.4764</v>
      </c>
    </row>
    <row r="5296" spans="1:21" x14ac:dyDescent="0.25">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s="27">
        <v>23.184000000000001</v>
      </c>
    </row>
    <row r="5297" spans="1:21" x14ac:dyDescent="0.25">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s="27">
        <v>32.468400000000003</v>
      </c>
    </row>
    <row r="5298" spans="1:21" x14ac:dyDescent="0.25">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s="27">
        <v>4.0202999999999998</v>
      </c>
    </row>
    <row r="5299" spans="1:21" x14ac:dyDescent="0.25">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s="27">
        <v>135.97999999999999</v>
      </c>
    </row>
    <row r="5300" spans="1:21" x14ac:dyDescent="0.25">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s="27">
        <v>1.9176</v>
      </c>
    </row>
    <row r="5301" spans="1:21" x14ac:dyDescent="0.25">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s="27">
        <v>8.6940000000000008</v>
      </c>
    </row>
    <row r="5302" spans="1:21" x14ac:dyDescent="0.25">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s="27">
        <v>386.83499999999998</v>
      </c>
    </row>
    <row r="5303" spans="1:21" x14ac:dyDescent="0.25">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s="27">
        <v>653.30100000000004</v>
      </c>
    </row>
    <row r="5304" spans="1:21" x14ac:dyDescent="0.25">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s="27">
        <v>29.808</v>
      </c>
    </row>
    <row r="5305" spans="1:21" x14ac:dyDescent="0.25">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s="27">
        <v>-1.0656000000000001</v>
      </c>
    </row>
    <row r="5306" spans="1:21" x14ac:dyDescent="0.25">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s="27">
        <v>-7.476</v>
      </c>
    </row>
    <row r="5307" spans="1:21" x14ac:dyDescent="0.25">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s="27">
        <v>28.959</v>
      </c>
    </row>
    <row r="5308" spans="1:21" x14ac:dyDescent="0.25">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s="27">
        <v>80.019900000000007</v>
      </c>
    </row>
    <row r="5309" spans="1:21" x14ac:dyDescent="0.25">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s="27">
        <v>1.9990000000000001</v>
      </c>
    </row>
    <row r="5310" spans="1:21" x14ac:dyDescent="0.25">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s="27">
        <v>-46.399799999999999</v>
      </c>
    </row>
    <row r="5311" spans="1:21" x14ac:dyDescent="0.25">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s="27">
        <v>3.9119999999999999</v>
      </c>
    </row>
    <row r="5312" spans="1:21" x14ac:dyDescent="0.25">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s="27">
        <v>-2287.7820000000002</v>
      </c>
    </row>
    <row r="5313" spans="1:21" x14ac:dyDescent="0.25">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s="27">
        <v>3.3408000000000002</v>
      </c>
    </row>
    <row r="5314" spans="1:21" x14ac:dyDescent="0.25">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s="27">
        <v>3.5059999999999998</v>
      </c>
    </row>
    <row r="5315" spans="1:21" x14ac:dyDescent="0.25">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s="27">
        <v>21.436800000000002</v>
      </c>
    </row>
    <row r="5316" spans="1:21" x14ac:dyDescent="0.25">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s="27">
        <v>14.974399999999999</v>
      </c>
    </row>
    <row r="5317" spans="1:21" x14ac:dyDescent="0.25">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s="27">
        <v>11.691000000000001</v>
      </c>
    </row>
    <row r="5318" spans="1:21" x14ac:dyDescent="0.25">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s="27">
        <v>1.3284</v>
      </c>
    </row>
    <row r="5319" spans="1:21" x14ac:dyDescent="0.25">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s="27">
        <v>1.5690999999999999</v>
      </c>
    </row>
    <row r="5320" spans="1:21" x14ac:dyDescent="0.25">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s="27">
        <v>7.2576000000000001</v>
      </c>
    </row>
    <row r="5321" spans="1:21" x14ac:dyDescent="0.25">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s="27">
        <v>-21.888000000000002</v>
      </c>
    </row>
    <row r="5322" spans="1:21" x14ac:dyDescent="0.25">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s="27">
        <v>-1002.7836</v>
      </c>
    </row>
    <row r="5323" spans="1:21" x14ac:dyDescent="0.25">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s="27">
        <v>-26.247599999999998</v>
      </c>
    </row>
    <row r="5324" spans="1:21" x14ac:dyDescent="0.25">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s="27">
        <v>5.9279999999999999</v>
      </c>
    </row>
    <row r="5325" spans="1:21" x14ac:dyDescent="0.25">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s="27">
        <v>7.98</v>
      </c>
    </row>
    <row r="5326" spans="1:21" x14ac:dyDescent="0.25">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s="27">
        <v>6.2530000000000001</v>
      </c>
    </row>
    <row r="5327" spans="1:21" x14ac:dyDescent="0.25">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s="27">
        <v>9.0288000000000004</v>
      </c>
    </row>
    <row r="5328" spans="1:21" x14ac:dyDescent="0.25">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s="27">
        <v>2.004</v>
      </c>
    </row>
    <row r="5329" spans="1:21" x14ac:dyDescent="0.25">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s="27">
        <v>9.3312000000000008</v>
      </c>
    </row>
    <row r="5330" spans="1:21" x14ac:dyDescent="0.25">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s="27">
        <v>2.3940000000000001</v>
      </c>
    </row>
    <row r="5331" spans="1:21" x14ac:dyDescent="0.25">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s="27">
        <v>11.748799999999999</v>
      </c>
    </row>
    <row r="5332" spans="1:21" x14ac:dyDescent="0.25">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s="27">
        <v>24.936599999999999</v>
      </c>
    </row>
    <row r="5333" spans="1:21" x14ac:dyDescent="0.25">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s="27">
        <v>20.452500000000001</v>
      </c>
    </row>
    <row r="5334" spans="1:21" x14ac:dyDescent="0.25">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s="27">
        <v>6.5888</v>
      </c>
    </row>
    <row r="5335" spans="1:21" x14ac:dyDescent="0.25">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s="27">
        <v>4.0583999999999998</v>
      </c>
    </row>
    <row r="5336" spans="1:21" x14ac:dyDescent="0.25">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s="27">
        <v>8.4966000000000008</v>
      </c>
    </row>
    <row r="5337" spans="1:21" x14ac:dyDescent="0.25">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s="27">
        <v>1.5548</v>
      </c>
    </row>
    <row r="5338" spans="1:21" x14ac:dyDescent="0.25">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s="27">
        <v>8.7672000000000008</v>
      </c>
    </row>
    <row r="5339" spans="1:21" x14ac:dyDescent="0.25">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s="27">
        <v>111.5688</v>
      </c>
    </row>
    <row r="5340" spans="1:21" x14ac:dyDescent="0.25">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s="27">
        <v>4.891</v>
      </c>
    </row>
    <row r="5341" spans="1:21" x14ac:dyDescent="0.25">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s="27">
        <v>5.7527999999999997</v>
      </c>
    </row>
    <row r="5342" spans="1:21" x14ac:dyDescent="0.25">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s="27">
        <v>6.0114000000000001</v>
      </c>
    </row>
    <row r="5343" spans="1:21" x14ac:dyDescent="0.25">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s="27">
        <v>53.997</v>
      </c>
    </row>
    <row r="5344" spans="1:21" x14ac:dyDescent="0.25">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s="27">
        <v>0.55079999999999996</v>
      </c>
    </row>
    <row r="5345" spans="1:21" x14ac:dyDescent="0.25">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s="27">
        <v>16.747499999999999</v>
      </c>
    </row>
    <row r="5346" spans="1:21" x14ac:dyDescent="0.25">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s="27">
        <v>2.2364999999999999</v>
      </c>
    </row>
    <row r="5347" spans="1:21" x14ac:dyDescent="0.25">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s="27">
        <v>210.49359999999999</v>
      </c>
    </row>
    <row r="5348" spans="1:21" x14ac:dyDescent="0.25">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s="27">
        <v>3.9498000000000002</v>
      </c>
    </row>
    <row r="5349" spans="1:21" x14ac:dyDescent="0.25">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s="27">
        <v>2.8835999999999999</v>
      </c>
    </row>
    <row r="5350" spans="1:21" x14ac:dyDescent="0.25">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s="27">
        <v>15.523199999999999</v>
      </c>
    </row>
    <row r="5351" spans="1:21" x14ac:dyDescent="0.25">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s="27">
        <v>19.95</v>
      </c>
    </row>
    <row r="5352" spans="1:21" x14ac:dyDescent="0.25">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s="27">
        <v>48.551400000000001</v>
      </c>
    </row>
    <row r="5353" spans="1:21" x14ac:dyDescent="0.25">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s="27">
        <v>15.196</v>
      </c>
    </row>
    <row r="5354" spans="1:21" x14ac:dyDescent="0.25">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s="27">
        <v>37.078200000000002</v>
      </c>
    </row>
    <row r="5355" spans="1:21" x14ac:dyDescent="0.25">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s="27">
        <v>41.021599999999999</v>
      </c>
    </row>
    <row r="5356" spans="1:21" x14ac:dyDescent="0.25">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s="27">
        <v>20.959199999999999</v>
      </c>
    </row>
    <row r="5357" spans="1:21" x14ac:dyDescent="0.25">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s="27">
        <v>3.84</v>
      </c>
    </row>
    <row r="5358" spans="1:21" x14ac:dyDescent="0.25">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s="27">
        <v>9.5340000000000007</v>
      </c>
    </row>
    <row r="5359" spans="1:21" x14ac:dyDescent="0.25">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s="27">
        <v>1.6359999999999999</v>
      </c>
    </row>
    <row r="5360" spans="1:21" x14ac:dyDescent="0.25">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s="27">
        <v>0.63119999999999998</v>
      </c>
    </row>
    <row r="5361" spans="1:21" x14ac:dyDescent="0.25">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s="27">
        <v>12.8744</v>
      </c>
    </row>
    <row r="5362" spans="1:21" x14ac:dyDescent="0.25">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s="27">
        <v>-32.219200000000001</v>
      </c>
    </row>
    <row r="5363" spans="1:21" x14ac:dyDescent="0.25">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s="27">
        <v>54.057000000000002</v>
      </c>
    </row>
    <row r="5364" spans="1:21" x14ac:dyDescent="0.25">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s="27">
        <v>23.990400000000001</v>
      </c>
    </row>
    <row r="5365" spans="1:21" x14ac:dyDescent="0.25">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s="27">
        <v>22.948799999999999</v>
      </c>
    </row>
    <row r="5366" spans="1:21" x14ac:dyDescent="0.25">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s="27">
        <v>6.4863999999999997</v>
      </c>
    </row>
    <row r="5367" spans="1:21" x14ac:dyDescent="0.25">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s="27">
        <v>13.2293</v>
      </c>
    </row>
    <row r="5368" spans="1:21" x14ac:dyDescent="0.25">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s="27">
        <v>7.7679</v>
      </c>
    </row>
    <row r="5369" spans="1:21" x14ac:dyDescent="0.25">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s="27">
        <v>5.4332000000000003</v>
      </c>
    </row>
    <row r="5370" spans="1:21" x14ac:dyDescent="0.25">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s="27">
        <v>3.895</v>
      </c>
    </row>
    <row r="5371" spans="1:21" x14ac:dyDescent="0.25">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s="27">
        <v>28.706399999999999</v>
      </c>
    </row>
    <row r="5372" spans="1:21" x14ac:dyDescent="0.25">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s="27">
        <v>71.229600000000005</v>
      </c>
    </row>
    <row r="5373" spans="1:21" x14ac:dyDescent="0.25">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s="27">
        <v>79.793999999999997</v>
      </c>
    </row>
    <row r="5374" spans="1:21" x14ac:dyDescent="0.25">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s="27">
        <v>5.4432</v>
      </c>
    </row>
    <row r="5375" spans="1:21" x14ac:dyDescent="0.25">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s="27">
        <v>-69.472200000000001</v>
      </c>
    </row>
    <row r="5376" spans="1:21" x14ac:dyDescent="0.25">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s="27">
        <v>3.6288</v>
      </c>
    </row>
    <row r="5377" spans="1:21" x14ac:dyDescent="0.25">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s="27">
        <v>9.8160000000000007</v>
      </c>
    </row>
    <row r="5378" spans="1:21" x14ac:dyDescent="0.25">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s="27">
        <v>7.86</v>
      </c>
    </row>
    <row r="5379" spans="1:21" x14ac:dyDescent="0.25">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s="27">
        <v>117.6147</v>
      </c>
    </row>
    <row r="5380" spans="1:21" x14ac:dyDescent="0.25">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s="27">
        <v>-30.2288</v>
      </c>
    </row>
    <row r="5381" spans="1:21" x14ac:dyDescent="0.25">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s="27">
        <v>7.6146000000000003</v>
      </c>
    </row>
    <row r="5382" spans="1:21" x14ac:dyDescent="0.25">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s="27">
        <v>35.623800000000003</v>
      </c>
    </row>
    <row r="5383" spans="1:21" x14ac:dyDescent="0.25">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s="27">
        <v>9.0719999999999992</v>
      </c>
    </row>
    <row r="5384" spans="1:21" x14ac:dyDescent="0.25">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s="27">
        <v>5.3352000000000004</v>
      </c>
    </row>
    <row r="5385" spans="1:21" x14ac:dyDescent="0.25">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s="27">
        <v>3.7584</v>
      </c>
    </row>
    <row r="5386" spans="1:21" x14ac:dyDescent="0.25">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s="27">
        <v>41.79</v>
      </c>
    </row>
    <row r="5387" spans="1:21" x14ac:dyDescent="0.25">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s="27">
        <v>72.788799999999995</v>
      </c>
    </row>
    <row r="5388" spans="1:21" x14ac:dyDescent="0.25">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s="27">
        <v>18.5886</v>
      </c>
    </row>
    <row r="5389" spans="1:21" x14ac:dyDescent="0.25">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s="27">
        <v>10.4985</v>
      </c>
    </row>
    <row r="5390" spans="1:21" x14ac:dyDescent="0.25">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s="27">
        <v>47.097900000000003</v>
      </c>
    </row>
    <row r="5391" spans="1:21" x14ac:dyDescent="0.25">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s="27">
        <v>4.8117999999999999</v>
      </c>
    </row>
    <row r="5392" spans="1:21" x14ac:dyDescent="0.25">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s="27">
        <v>9.5526</v>
      </c>
    </row>
    <row r="5393" spans="1:21" x14ac:dyDescent="0.25">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s="27">
        <v>10.8</v>
      </c>
    </row>
    <row r="5394" spans="1:21" x14ac:dyDescent="0.25">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s="27">
        <v>4.5815999999999999</v>
      </c>
    </row>
    <row r="5395" spans="1:21" x14ac:dyDescent="0.25">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s="27">
        <v>102.2784</v>
      </c>
    </row>
    <row r="5396" spans="1:21" x14ac:dyDescent="0.25">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s="27">
        <v>235.95240000000001</v>
      </c>
    </row>
    <row r="5397" spans="1:21" x14ac:dyDescent="0.25">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s="27">
        <v>9.891</v>
      </c>
    </row>
    <row r="5398" spans="1:21" x14ac:dyDescent="0.25">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s="27">
        <v>23.384</v>
      </c>
    </row>
    <row r="5399" spans="1:21" x14ac:dyDescent="0.25">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s="27">
        <v>11.31</v>
      </c>
    </row>
    <row r="5400" spans="1:21" x14ac:dyDescent="0.25">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s="27">
        <v>-2.0348999999999999</v>
      </c>
    </row>
    <row r="5401" spans="1:21" x14ac:dyDescent="0.25">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s="27">
        <v>6.5490000000000004</v>
      </c>
    </row>
    <row r="5402" spans="1:21" x14ac:dyDescent="0.25">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s="27">
        <v>15.1158</v>
      </c>
    </row>
    <row r="5403" spans="1:21" x14ac:dyDescent="0.25">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s="27">
        <v>26.3934</v>
      </c>
    </row>
    <row r="5404" spans="1:21" x14ac:dyDescent="0.25">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s="27">
        <v>7.71</v>
      </c>
    </row>
    <row r="5405" spans="1:21" x14ac:dyDescent="0.25">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s="27">
        <v>1.3104</v>
      </c>
    </row>
    <row r="5406" spans="1:21" x14ac:dyDescent="0.25">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s="27">
        <v>55.744999999999997</v>
      </c>
    </row>
    <row r="5407" spans="1:21" x14ac:dyDescent="0.25">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s="27">
        <v>15.220800000000001</v>
      </c>
    </row>
    <row r="5408" spans="1:21" x14ac:dyDescent="0.25">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s="27">
        <v>5.0054999999999996</v>
      </c>
    </row>
    <row r="5409" spans="1:21" x14ac:dyDescent="0.25">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s="27">
        <v>40.443199999999997</v>
      </c>
    </row>
    <row r="5410" spans="1:21" x14ac:dyDescent="0.25">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s="27">
        <v>8.4090000000000007</v>
      </c>
    </row>
    <row r="5411" spans="1:21" x14ac:dyDescent="0.25">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s="27">
        <v>33.93</v>
      </c>
    </row>
    <row r="5412" spans="1:21" x14ac:dyDescent="0.25">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s="27">
        <v>11.117599999999999</v>
      </c>
    </row>
    <row r="5413" spans="1:21" x14ac:dyDescent="0.25">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s="27">
        <v>3.528</v>
      </c>
    </row>
    <row r="5414" spans="1:21" x14ac:dyDescent="0.25">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s="27">
        <v>8.1072000000000006</v>
      </c>
    </row>
    <row r="5415" spans="1:21" x14ac:dyDescent="0.25">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s="27">
        <v>62.93</v>
      </c>
    </row>
    <row r="5416" spans="1:21" x14ac:dyDescent="0.25">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s="27">
        <v>-197.5752</v>
      </c>
    </row>
    <row r="5417" spans="1:21" x14ac:dyDescent="0.25">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s="27">
        <v>7.2576000000000001</v>
      </c>
    </row>
    <row r="5418" spans="1:21" x14ac:dyDescent="0.25">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s="27">
        <v>-8.9963999999999995</v>
      </c>
    </row>
    <row r="5419" spans="1:21" x14ac:dyDescent="0.25">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s="27">
        <v>7.68</v>
      </c>
    </row>
    <row r="5420" spans="1:21" x14ac:dyDescent="0.25">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s="27">
        <v>12.700799999999999</v>
      </c>
    </row>
    <row r="5421" spans="1:21" x14ac:dyDescent="0.25">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s="27">
        <v>15.038399999999999</v>
      </c>
    </row>
    <row r="5422" spans="1:21" x14ac:dyDescent="0.25">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s="27">
        <v>-60.836100000000002</v>
      </c>
    </row>
    <row r="5423" spans="1:21" x14ac:dyDescent="0.25">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s="27">
        <v>1.1994</v>
      </c>
    </row>
    <row r="5424" spans="1:21" x14ac:dyDescent="0.25">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s="27">
        <v>3.9312</v>
      </c>
    </row>
    <row r="5425" spans="1:21" x14ac:dyDescent="0.25">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s="27">
        <v>11.88</v>
      </c>
    </row>
    <row r="5426" spans="1:21" x14ac:dyDescent="0.25">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s="27">
        <v>1.0207999999999999</v>
      </c>
    </row>
    <row r="5427" spans="1:21" x14ac:dyDescent="0.25">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s="27">
        <v>659.98</v>
      </c>
    </row>
    <row r="5428" spans="1:21" x14ac:dyDescent="0.25">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s="27">
        <v>51.473999999999997</v>
      </c>
    </row>
    <row r="5429" spans="1:21" x14ac:dyDescent="0.25">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s="27">
        <v>35.244999999999997</v>
      </c>
    </row>
    <row r="5430" spans="1:21" x14ac:dyDescent="0.25">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s="27">
        <v>12.097799999999999</v>
      </c>
    </row>
    <row r="5431" spans="1:21" x14ac:dyDescent="0.25">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s="27">
        <v>1.9990000000000001</v>
      </c>
    </row>
    <row r="5432" spans="1:21" x14ac:dyDescent="0.25">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s="27">
        <v>16.1568</v>
      </c>
    </row>
    <row r="5433" spans="1:21" x14ac:dyDescent="0.25">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s="27">
        <v>1.3715999999999999</v>
      </c>
    </row>
    <row r="5434" spans="1:21" x14ac:dyDescent="0.25">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s="27">
        <v>-4.9728000000000003</v>
      </c>
    </row>
    <row r="5435" spans="1:21" x14ac:dyDescent="0.25">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s="27">
        <v>0.66720000000000002</v>
      </c>
    </row>
    <row r="5436" spans="1:21" x14ac:dyDescent="0.25">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s="27">
        <v>459.39600000000002</v>
      </c>
    </row>
    <row r="5437" spans="1:21" x14ac:dyDescent="0.25">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s="27">
        <v>97.2</v>
      </c>
    </row>
    <row r="5438" spans="1:21" x14ac:dyDescent="0.25">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s="27">
        <v>5.3680000000000003</v>
      </c>
    </row>
    <row r="5439" spans="1:21" x14ac:dyDescent="0.25">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s="27">
        <v>-6.867</v>
      </c>
    </row>
    <row r="5440" spans="1:21" x14ac:dyDescent="0.25">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s="27">
        <v>15.991199999999999</v>
      </c>
    </row>
    <row r="5441" spans="1:21" x14ac:dyDescent="0.25">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s="27">
        <v>183.995</v>
      </c>
    </row>
    <row r="5442" spans="1:21" x14ac:dyDescent="0.25">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s="27">
        <v>0.15479999999999999</v>
      </c>
    </row>
    <row r="5443" spans="1:21" x14ac:dyDescent="0.25">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s="27">
        <v>2.3879999999999999</v>
      </c>
    </row>
    <row r="5444" spans="1:21" x14ac:dyDescent="0.25">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s="27">
        <v>36.851999999999997</v>
      </c>
    </row>
    <row r="5445" spans="1:21" x14ac:dyDescent="0.25">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s="27">
        <v>21.024899999999999</v>
      </c>
    </row>
    <row r="5446" spans="1:21" x14ac:dyDescent="0.25">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s="27">
        <v>2.7846000000000002</v>
      </c>
    </row>
    <row r="5447" spans="1:21" x14ac:dyDescent="0.25">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s="27">
        <v>7.0659000000000001</v>
      </c>
    </row>
    <row r="5448" spans="1:21" x14ac:dyDescent="0.25">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s="27">
        <v>8.25</v>
      </c>
    </row>
    <row r="5449" spans="1:21" x14ac:dyDescent="0.25">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s="27">
        <v>87.482500000000002</v>
      </c>
    </row>
    <row r="5450" spans="1:21" x14ac:dyDescent="0.25">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s="27">
        <v>7.1585999999999999</v>
      </c>
    </row>
    <row r="5451" spans="1:21" x14ac:dyDescent="0.25">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s="27">
        <v>10.906000000000001</v>
      </c>
    </row>
    <row r="5452" spans="1:21" x14ac:dyDescent="0.25">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s="27">
        <v>149.38200000000001</v>
      </c>
    </row>
    <row r="5453" spans="1:21" x14ac:dyDescent="0.25">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s="27">
        <v>12.979200000000001</v>
      </c>
    </row>
    <row r="5454" spans="1:21" x14ac:dyDescent="0.25">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s="27">
        <v>24.998000000000001</v>
      </c>
    </row>
    <row r="5455" spans="1:21" x14ac:dyDescent="0.25">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s="27">
        <v>13.780799999999999</v>
      </c>
    </row>
    <row r="5456" spans="1:21" x14ac:dyDescent="0.25">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s="27">
        <v>0.73360000000000003</v>
      </c>
    </row>
    <row r="5457" spans="1:21" x14ac:dyDescent="0.25">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s="27">
        <v>0.77039999999999997</v>
      </c>
    </row>
    <row r="5458" spans="1:21" x14ac:dyDescent="0.25">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s="27">
        <v>9.6039999999999992</v>
      </c>
    </row>
    <row r="5459" spans="1:21" x14ac:dyDescent="0.25">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s="27">
        <v>20.538</v>
      </c>
    </row>
    <row r="5460" spans="1:21" x14ac:dyDescent="0.25">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s="27">
        <v>4.3368000000000002</v>
      </c>
    </row>
    <row r="5461" spans="1:21" x14ac:dyDescent="0.25">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s="27">
        <v>92.391999999999996</v>
      </c>
    </row>
    <row r="5462" spans="1:21" x14ac:dyDescent="0.25">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s="27">
        <v>-3.8645999999999998</v>
      </c>
    </row>
    <row r="5463" spans="1:21" x14ac:dyDescent="0.25">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s="27">
        <v>4.4352</v>
      </c>
    </row>
    <row r="5464" spans="1:21" x14ac:dyDescent="0.25">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s="27">
        <v>-23.716000000000001</v>
      </c>
    </row>
    <row r="5465" spans="1:21" x14ac:dyDescent="0.25">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s="27">
        <v>19.622399999999999</v>
      </c>
    </row>
    <row r="5466" spans="1:21" x14ac:dyDescent="0.25">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s="27">
        <v>36.692999999999998</v>
      </c>
    </row>
    <row r="5467" spans="1:21" x14ac:dyDescent="0.25">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s="27">
        <v>-320.59699999999998</v>
      </c>
    </row>
    <row r="5468" spans="1:21" x14ac:dyDescent="0.25">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s="27">
        <v>6.0659999999999998</v>
      </c>
    </row>
    <row r="5469" spans="1:21" x14ac:dyDescent="0.25">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s="27">
        <v>13.7646</v>
      </c>
    </row>
    <row r="5470" spans="1:21" x14ac:dyDescent="0.25">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s="27">
        <v>73.194000000000003</v>
      </c>
    </row>
    <row r="5471" spans="1:21" x14ac:dyDescent="0.25">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s="27">
        <v>9.3312000000000008</v>
      </c>
    </row>
    <row r="5472" spans="1:21" x14ac:dyDescent="0.25">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s="27">
        <v>9.2940000000000005</v>
      </c>
    </row>
    <row r="5473" spans="1:21" x14ac:dyDescent="0.25">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s="27">
        <v>4.008</v>
      </c>
    </row>
    <row r="5474" spans="1:21" x14ac:dyDescent="0.25">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s="27">
        <v>-17.607600000000001</v>
      </c>
    </row>
    <row r="5475" spans="1:21" x14ac:dyDescent="0.25">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s="27">
        <v>-183.63239999999999</v>
      </c>
    </row>
    <row r="5476" spans="1:21" x14ac:dyDescent="0.25">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s="27">
        <v>37.533999999999999</v>
      </c>
    </row>
    <row r="5477" spans="1:21" x14ac:dyDescent="0.25">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s="27">
        <v>22.2</v>
      </c>
    </row>
    <row r="5478" spans="1:21" x14ac:dyDescent="0.25">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s="27">
        <v>22.828499999999998</v>
      </c>
    </row>
    <row r="5479" spans="1:21" x14ac:dyDescent="0.25">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s="27">
        <v>8.7905999999999995</v>
      </c>
    </row>
    <row r="5480" spans="1:21" x14ac:dyDescent="0.25">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s="27">
        <v>62.915999999999997</v>
      </c>
    </row>
    <row r="5481" spans="1:21" x14ac:dyDescent="0.25">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s="27">
        <v>-1.3083</v>
      </c>
    </row>
    <row r="5482" spans="1:21" x14ac:dyDescent="0.25">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s="27">
        <v>11.6091</v>
      </c>
    </row>
    <row r="5483" spans="1:21" x14ac:dyDescent="0.25">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s="27">
        <v>6.48</v>
      </c>
    </row>
    <row r="5484" spans="1:21" x14ac:dyDescent="0.25">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s="27">
        <v>115.1808</v>
      </c>
    </row>
    <row r="5485" spans="1:21" x14ac:dyDescent="0.25">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s="27">
        <v>0.40679999999999999</v>
      </c>
    </row>
    <row r="5486" spans="1:21" x14ac:dyDescent="0.25">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s="27">
        <v>-68.1096</v>
      </c>
    </row>
    <row r="5487" spans="1:21" x14ac:dyDescent="0.25">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s="27">
        <v>7.6284000000000001</v>
      </c>
    </row>
    <row r="5488" spans="1:21" x14ac:dyDescent="0.25">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s="27">
        <v>-6.2859999999999996</v>
      </c>
    </row>
    <row r="5489" spans="1:21" x14ac:dyDescent="0.25">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s="27">
        <v>-5.6943000000000001</v>
      </c>
    </row>
    <row r="5490" spans="1:21" x14ac:dyDescent="0.25">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s="27">
        <v>2.0358000000000001</v>
      </c>
    </row>
    <row r="5491" spans="1:21" x14ac:dyDescent="0.25">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s="27">
        <v>1.8207</v>
      </c>
    </row>
    <row r="5492" spans="1:21" x14ac:dyDescent="0.25">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s="27">
        <v>-19.105799999999999</v>
      </c>
    </row>
    <row r="5493" spans="1:21" x14ac:dyDescent="0.25">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s="27">
        <v>1.8160000000000001</v>
      </c>
    </row>
    <row r="5494" spans="1:21" x14ac:dyDescent="0.25">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s="27">
        <v>0.1472</v>
      </c>
    </row>
    <row r="5495" spans="1:21" x14ac:dyDescent="0.25">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s="27">
        <v>19.872</v>
      </c>
    </row>
    <row r="5496" spans="1:21" x14ac:dyDescent="0.25">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s="27">
        <v>-4.8391999999999999</v>
      </c>
    </row>
    <row r="5497" spans="1:21" x14ac:dyDescent="0.25">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s="27">
        <v>-6.1247999999999996</v>
      </c>
    </row>
    <row r="5498" spans="1:21" x14ac:dyDescent="0.25">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s="27">
        <v>19.175999999999998</v>
      </c>
    </row>
    <row r="5499" spans="1:21" x14ac:dyDescent="0.25">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s="27">
        <v>1.9024000000000001</v>
      </c>
    </row>
    <row r="5500" spans="1:21" x14ac:dyDescent="0.25">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s="27">
        <v>3.6017999999999999</v>
      </c>
    </row>
    <row r="5501" spans="1:21" x14ac:dyDescent="0.25">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s="27">
        <v>8.7989999999999995</v>
      </c>
    </row>
    <row r="5502" spans="1:21" x14ac:dyDescent="0.25">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s="27">
        <v>88.552800000000005</v>
      </c>
    </row>
    <row r="5503" spans="1:21" x14ac:dyDescent="0.25">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s="27">
        <v>4.3903999999999996</v>
      </c>
    </row>
    <row r="5504" spans="1:21" x14ac:dyDescent="0.25">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s="27">
        <v>0.66239999999999999</v>
      </c>
    </row>
    <row r="5505" spans="1:21" x14ac:dyDescent="0.25">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s="27">
        <v>1.2585</v>
      </c>
    </row>
    <row r="5506" spans="1:21" x14ac:dyDescent="0.25">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s="27">
        <v>2.8782000000000001</v>
      </c>
    </row>
    <row r="5507" spans="1:21" x14ac:dyDescent="0.25">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s="27">
        <v>-186.16</v>
      </c>
    </row>
    <row r="5508" spans="1:21" x14ac:dyDescent="0.25">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s="27">
        <v>27.882000000000001</v>
      </c>
    </row>
    <row r="5509" spans="1:21" x14ac:dyDescent="0.25">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s="27">
        <v>8.6015999999999995</v>
      </c>
    </row>
    <row r="5510" spans="1:21" x14ac:dyDescent="0.25">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s="27">
        <v>62.737000000000002</v>
      </c>
    </row>
    <row r="5511" spans="1:21" x14ac:dyDescent="0.25">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s="27">
        <v>19.137599999999999</v>
      </c>
    </row>
    <row r="5512" spans="1:21" x14ac:dyDescent="0.25">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s="27">
        <v>3.4750000000000001</v>
      </c>
    </row>
    <row r="5513" spans="1:21" x14ac:dyDescent="0.25">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s="27">
        <v>11.102399999999999</v>
      </c>
    </row>
    <row r="5514" spans="1:21" x14ac:dyDescent="0.25">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s="27">
        <v>7.6868999999999996</v>
      </c>
    </row>
    <row r="5515" spans="1:21" x14ac:dyDescent="0.25">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s="27">
        <v>2.3997000000000002</v>
      </c>
    </row>
    <row r="5516" spans="1:21" x14ac:dyDescent="0.25">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s="27">
        <v>44.889600000000002</v>
      </c>
    </row>
    <row r="5517" spans="1:21" x14ac:dyDescent="0.25">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s="27">
        <v>3.8654999999999999</v>
      </c>
    </row>
    <row r="5518" spans="1:21" x14ac:dyDescent="0.25">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s="27">
        <v>527.98400000000004</v>
      </c>
    </row>
    <row r="5519" spans="1:21" x14ac:dyDescent="0.25">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s="27">
        <v>-10.284000000000001</v>
      </c>
    </row>
    <row r="5520" spans="1:21" x14ac:dyDescent="0.25">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s="27">
        <v>6.8460000000000001</v>
      </c>
    </row>
    <row r="5521" spans="1:21" x14ac:dyDescent="0.25">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s="27">
        <v>3.1806000000000001</v>
      </c>
    </row>
    <row r="5522" spans="1:21" x14ac:dyDescent="0.25">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s="27">
        <v>8.6709999999999994</v>
      </c>
    </row>
    <row r="5523" spans="1:21" x14ac:dyDescent="0.25">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s="27">
        <v>-28.796399999999998</v>
      </c>
    </row>
    <row r="5524" spans="1:21" x14ac:dyDescent="0.25">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s="27">
        <v>7.0044000000000004</v>
      </c>
    </row>
    <row r="5525" spans="1:21" x14ac:dyDescent="0.25">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s="27">
        <v>15.7248</v>
      </c>
    </row>
    <row r="5526" spans="1:21" x14ac:dyDescent="0.25">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s="27">
        <v>36.928800000000003</v>
      </c>
    </row>
    <row r="5527" spans="1:21" x14ac:dyDescent="0.25">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s="27">
        <v>4.0098000000000003</v>
      </c>
    </row>
    <row r="5528" spans="1:21" x14ac:dyDescent="0.25">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s="27">
        <v>0.65159999999999996</v>
      </c>
    </row>
    <row r="5529" spans="1:21" x14ac:dyDescent="0.25">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s="27">
        <v>18.211200000000002</v>
      </c>
    </row>
    <row r="5530" spans="1:21" x14ac:dyDescent="0.25">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s="27">
        <v>27.986000000000001</v>
      </c>
    </row>
    <row r="5531" spans="1:21" x14ac:dyDescent="0.25">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s="27">
        <v>40.3536</v>
      </c>
    </row>
    <row r="5532" spans="1:21" x14ac:dyDescent="0.25">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s="27">
        <v>743.98800000000006</v>
      </c>
    </row>
    <row r="5533" spans="1:21" x14ac:dyDescent="0.25">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s="27">
        <v>75.574799999999996</v>
      </c>
    </row>
    <row r="5534" spans="1:21" x14ac:dyDescent="0.25">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s="27">
        <v>5.1014999999999997</v>
      </c>
    </row>
    <row r="5535" spans="1:21" x14ac:dyDescent="0.25">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s="27">
        <v>129.34800000000001</v>
      </c>
    </row>
    <row r="5536" spans="1:21" x14ac:dyDescent="0.25">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s="27">
        <v>28.171800000000001</v>
      </c>
    </row>
    <row r="5537" spans="1:21" x14ac:dyDescent="0.25">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s="27">
        <v>30.787199999999999</v>
      </c>
    </row>
    <row r="5538" spans="1:21" x14ac:dyDescent="0.25">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s="27">
        <v>5.6016000000000004</v>
      </c>
    </row>
    <row r="5539" spans="1:21" x14ac:dyDescent="0.25">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s="27">
        <v>6.2207999999999997</v>
      </c>
    </row>
    <row r="5540" spans="1:21" x14ac:dyDescent="0.25">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s="27">
        <v>8.0177999999999994</v>
      </c>
    </row>
    <row r="5541" spans="1:21" x14ac:dyDescent="0.25">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s="27">
        <v>-54.595799999999997</v>
      </c>
    </row>
    <row r="5542" spans="1:21" x14ac:dyDescent="0.25">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s="27">
        <v>-2.6267999999999998</v>
      </c>
    </row>
    <row r="5543" spans="1:21" x14ac:dyDescent="0.25">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s="27">
        <v>2.5137</v>
      </c>
    </row>
    <row r="5544" spans="1:21" x14ac:dyDescent="0.25">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s="27">
        <v>-218.8656</v>
      </c>
    </row>
    <row r="5545" spans="1:21" x14ac:dyDescent="0.25">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s="27">
        <v>-7.6559999999999997</v>
      </c>
    </row>
    <row r="5546" spans="1:21" x14ac:dyDescent="0.25">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s="27">
        <v>-4.1711999999999998</v>
      </c>
    </row>
    <row r="5547" spans="1:21" x14ac:dyDescent="0.25">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s="27">
        <v>17.524000000000001</v>
      </c>
    </row>
    <row r="5548" spans="1:21" x14ac:dyDescent="0.25">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s="27">
        <v>10.5672</v>
      </c>
    </row>
    <row r="5549" spans="1:21" x14ac:dyDescent="0.25">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s="27">
        <v>47.46</v>
      </c>
    </row>
    <row r="5550" spans="1:21" x14ac:dyDescent="0.25">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s="27">
        <v>11.7936</v>
      </c>
    </row>
    <row r="5551" spans="1:21" x14ac:dyDescent="0.25">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s="27">
        <v>34.982500000000002</v>
      </c>
    </row>
    <row r="5552" spans="1:21" x14ac:dyDescent="0.25">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s="27">
        <v>0.33400000000000002</v>
      </c>
    </row>
    <row r="5553" spans="1:21" x14ac:dyDescent="0.25">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s="27">
        <v>-3.1230000000000002</v>
      </c>
    </row>
    <row r="5554" spans="1:21" x14ac:dyDescent="0.25">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s="27">
        <v>20.8719</v>
      </c>
    </row>
    <row r="5555" spans="1:21" x14ac:dyDescent="0.25">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s="27">
        <v>12.700799999999999</v>
      </c>
    </row>
    <row r="5556" spans="1:21" x14ac:dyDescent="0.25">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s="27">
        <v>-12.998699999999999</v>
      </c>
    </row>
    <row r="5557" spans="1:21" x14ac:dyDescent="0.25">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s="27">
        <v>3.4544000000000001</v>
      </c>
    </row>
    <row r="5558" spans="1:21" x14ac:dyDescent="0.25">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s="27">
        <v>1.9712000000000001</v>
      </c>
    </row>
    <row r="5559" spans="1:21" x14ac:dyDescent="0.25">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s="27">
        <v>15.763999999999999</v>
      </c>
    </row>
    <row r="5560" spans="1:21" x14ac:dyDescent="0.25">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s="27">
        <v>3.1103999999999998</v>
      </c>
    </row>
    <row r="5561" spans="1:21" x14ac:dyDescent="0.25">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s="27">
        <v>238.65299999999999</v>
      </c>
    </row>
    <row r="5562" spans="1:21" x14ac:dyDescent="0.25">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s="27">
        <v>6.8723999999999998</v>
      </c>
    </row>
    <row r="5563" spans="1:21" x14ac:dyDescent="0.25">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s="27">
        <v>17.27</v>
      </c>
    </row>
    <row r="5564" spans="1:21" x14ac:dyDescent="0.25">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s="27">
        <v>1439.9760000000001</v>
      </c>
    </row>
    <row r="5565" spans="1:21" x14ac:dyDescent="0.25">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s="27">
        <v>30.7776</v>
      </c>
    </row>
    <row r="5566" spans="1:21" x14ac:dyDescent="0.25">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s="27">
        <v>2.1888000000000001</v>
      </c>
    </row>
    <row r="5567" spans="1:21" x14ac:dyDescent="0.25">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s="27">
        <v>8.9993999999999996</v>
      </c>
    </row>
    <row r="5568" spans="1:21" x14ac:dyDescent="0.25">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s="27">
        <v>1.86</v>
      </c>
    </row>
    <row r="5569" spans="1:21" x14ac:dyDescent="0.25">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s="27">
        <v>-2.5648</v>
      </c>
    </row>
    <row r="5570" spans="1:21" x14ac:dyDescent="0.25">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s="27">
        <v>335.99439999999998</v>
      </c>
    </row>
    <row r="5571" spans="1:21" x14ac:dyDescent="0.25">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s="27">
        <v>5.6375999999999999</v>
      </c>
    </row>
    <row r="5572" spans="1:21" x14ac:dyDescent="0.25">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s="27">
        <v>-7.3014999999999999</v>
      </c>
    </row>
    <row r="5573" spans="1:21" x14ac:dyDescent="0.25">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s="27">
        <v>35.661299999999997</v>
      </c>
    </row>
    <row r="5574" spans="1:21" x14ac:dyDescent="0.25">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s="27">
        <v>-23.952000000000002</v>
      </c>
    </row>
    <row r="5575" spans="1:21" x14ac:dyDescent="0.25">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s="27">
        <v>5.6783999999999999</v>
      </c>
    </row>
    <row r="5576" spans="1:21" x14ac:dyDescent="0.25">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s="27">
        <v>-9.1844999999999999</v>
      </c>
    </row>
    <row r="5577" spans="1:21" x14ac:dyDescent="0.25">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s="27">
        <v>-44.984999999999999</v>
      </c>
    </row>
    <row r="5578" spans="1:21" x14ac:dyDescent="0.25">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s="27">
        <v>122.76479999999999</v>
      </c>
    </row>
    <row r="5579" spans="1:21" x14ac:dyDescent="0.25">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s="27">
        <v>15.8256</v>
      </c>
    </row>
    <row r="5580" spans="1:21" x14ac:dyDescent="0.25">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s="27">
        <v>1.9024000000000001</v>
      </c>
    </row>
    <row r="5581" spans="1:21" x14ac:dyDescent="0.25">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s="27">
        <v>-15.244999999999999</v>
      </c>
    </row>
    <row r="5582" spans="1:21" x14ac:dyDescent="0.25">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s="27">
        <v>22.8096</v>
      </c>
    </row>
    <row r="5583" spans="1:21" x14ac:dyDescent="0.25">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s="27">
        <v>8.5914000000000001</v>
      </c>
    </row>
    <row r="5584" spans="1:21" x14ac:dyDescent="0.25">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s="27">
        <v>3.44</v>
      </c>
    </row>
    <row r="5585" spans="1:21" x14ac:dyDescent="0.25">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s="27">
        <v>1.9712000000000001</v>
      </c>
    </row>
    <row r="5586" spans="1:21" x14ac:dyDescent="0.25">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s="27">
        <v>1.6712</v>
      </c>
    </row>
    <row r="5587" spans="1:21" x14ac:dyDescent="0.25">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s="27">
        <v>163.81800000000001</v>
      </c>
    </row>
    <row r="5588" spans="1:21" x14ac:dyDescent="0.25">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s="27">
        <v>5.3898000000000001</v>
      </c>
    </row>
    <row r="5589" spans="1:21" x14ac:dyDescent="0.25">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s="27">
        <v>3.597</v>
      </c>
    </row>
    <row r="5590" spans="1:21" x14ac:dyDescent="0.25">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s="27">
        <v>2.2098</v>
      </c>
    </row>
    <row r="5591" spans="1:21" x14ac:dyDescent="0.25">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s="27">
        <v>9.5340000000000007</v>
      </c>
    </row>
    <row r="5592" spans="1:21" x14ac:dyDescent="0.25">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s="27">
        <v>81.047399999999996</v>
      </c>
    </row>
    <row r="5593" spans="1:21" x14ac:dyDescent="0.25">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s="27">
        <v>27.0578</v>
      </c>
    </row>
    <row r="5594" spans="1:21" x14ac:dyDescent="0.25">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s="27">
        <v>9.4700000000000006</v>
      </c>
    </row>
    <row r="5595" spans="1:21" x14ac:dyDescent="0.25">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s="27">
        <v>-45.933300000000003</v>
      </c>
    </row>
    <row r="5596" spans="1:21" x14ac:dyDescent="0.25">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s="27">
        <v>109.7544</v>
      </c>
    </row>
    <row r="5597" spans="1:21" x14ac:dyDescent="0.25">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s="27">
        <v>131.35499999999999</v>
      </c>
    </row>
    <row r="5598" spans="1:21" x14ac:dyDescent="0.25">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s="27">
        <v>32.251399999999997</v>
      </c>
    </row>
    <row r="5599" spans="1:21" x14ac:dyDescent="0.25">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s="27">
        <v>6.5052000000000003</v>
      </c>
    </row>
    <row r="5600" spans="1:21" x14ac:dyDescent="0.25">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s="27">
        <v>2.7846000000000002</v>
      </c>
    </row>
    <row r="5601" spans="1:21" x14ac:dyDescent="0.25">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s="27">
        <v>4.1988000000000003</v>
      </c>
    </row>
    <row r="5602" spans="1:21" x14ac:dyDescent="0.25">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s="27">
        <v>4.8869999999999996</v>
      </c>
    </row>
    <row r="5603" spans="1:21" x14ac:dyDescent="0.25">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s="27">
        <v>-3.5621999999999998</v>
      </c>
    </row>
    <row r="5604" spans="1:21" x14ac:dyDescent="0.25">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s="27">
        <v>1.0620000000000001</v>
      </c>
    </row>
    <row r="5605" spans="1:21" x14ac:dyDescent="0.25">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s="27">
        <v>27.972000000000001</v>
      </c>
    </row>
    <row r="5606" spans="1:21" x14ac:dyDescent="0.25">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s="27">
        <v>206.6232</v>
      </c>
    </row>
    <row r="5607" spans="1:21" x14ac:dyDescent="0.25">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s="27">
        <v>1.0680000000000001</v>
      </c>
    </row>
    <row r="5608" spans="1:21" x14ac:dyDescent="0.25">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s="27">
        <v>-11.069100000000001</v>
      </c>
    </row>
    <row r="5609" spans="1:21" x14ac:dyDescent="0.25">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s="27">
        <v>2.9834999999999998</v>
      </c>
    </row>
    <row r="5610" spans="1:21" x14ac:dyDescent="0.25">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s="27">
        <v>2.0228000000000002</v>
      </c>
    </row>
    <row r="5611" spans="1:21" x14ac:dyDescent="0.25">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s="27">
        <v>217.767</v>
      </c>
    </row>
    <row r="5612" spans="1:21" x14ac:dyDescent="0.25">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s="27">
        <v>-4.641</v>
      </c>
    </row>
    <row r="5613" spans="1:21" x14ac:dyDescent="0.25">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s="27">
        <v>371.31599999999997</v>
      </c>
    </row>
    <row r="5614" spans="1:21" x14ac:dyDescent="0.25">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s="27">
        <v>224.42400000000001</v>
      </c>
    </row>
    <row r="5615" spans="1:21" x14ac:dyDescent="0.25">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s="27">
        <v>5.8979999999999997</v>
      </c>
    </row>
    <row r="5616" spans="1:21" x14ac:dyDescent="0.25">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s="27">
        <v>8.7330000000000005</v>
      </c>
    </row>
    <row r="5617" spans="1:21" x14ac:dyDescent="0.25">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s="27">
        <v>281.01600000000002</v>
      </c>
    </row>
    <row r="5618" spans="1:21" x14ac:dyDescent="0.25">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s="27">
        <v>7.9218000000000002</v>
      </c>
    </row>
    <row r="5619" spans="1:21" x14ac:dyDescent="0.25">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s="27">
        <v>5.3680000000000003</v>
      </c>
    </row>
    <row r="5620" spans="1:21" x14ac:dyDescent="0.25">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s="27">
        <v>8.8783999999999992</v>
      </c>
    </row>
    <row r="5621" spans="1:21" x14ac:dyDescent="0.25">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s="27">
        <v>174.98249999999999</v>
      </c>
    </row>
    <row r="5622" spans="1:21" x14ac:dyDescent="0.25">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s="27">
        <v>1.0336000000000001</v>
      </c>
    </row>
    <row r="5623" spans="1:21" x14ac:dyDescent="0.25">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s="27">
        <v>50.49</v>
      </c>
    </row>
    <row r="5624" spans="1:21" x14ac:dyDescent="0.25">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s="27">
        <v>17.16</v>
      </c>
    </row>
    <row r="5625" spans="1:21" x14ac:dyDescent="0.25">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s="27">
        <v>21</v>
      </c>
    </row>
    <row r="5626" spans="1:21" x14ac:dyDescent="0.25">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s="27">
        <v>21.598800000000001</v>
      </c>
    </row>
    <row r="5627" spans="1:21" x14ac:dyDescent="0.25">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s="27">
        <v>2.9567999999999999</v>
      </c>
    </row>
    <row r="5628" spans="1:21" x14ac:dyDescent="0.25">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s="27">
        <v>399.29939999999999</v>
      </c>
    </row>
    <row r="5629" spans="1:21" x14ac:dyDescent="0.25">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s="27">
        <v>4.6818</v>
      </c>
    </row>
    <row r="5630" spans="1:21" x14ac:dyDescent="0.25">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s="27">
        <v>-13.6776</v>
      </c>
    </row>
    <row r="5631" spans="1:21" x14ac:dyDescent="0.25">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s="27">
        <v>-339.70499999999998</v>
      </c>
    </row>
    <row r="5632" spans="1:21" x14ac:dyDescent="0.25">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s="27">
        <v>103.158</v>
      </c>
    </row>
    <row r="5633" spans="1:21" x14ac:dyDescent="0.25">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s="27">
        <v>75.373199999999997</v>
      </c>
    </row>
    <row r="5634" spans="1:21" x14ac:dyDescent="0.25">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s="27">
        <v>8.2062000000000008</v>
      </c>
    </row>
    <row r="5635" spans="1:21" x14ac:dyDescent="0.25">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s="27">
        <v>3.6848000000000001</v>
      </c>
    </row>
    <row r="5636" spans="1:21" x14ac:dyDescent="0.25">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s="27">
        <v>76.400000000000006</v>
      </c>
    </row>
    <row r="5637" spans="1:21" x14ac:dyDescent="0.25">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s="27">
        <v>28.896000000000001</v>
      </c>
    </row>
    <row r="5638" spans="1:21" x14ac:dyDescent="0.25">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s="27">
        <v>85.491</v>
      </c>
    </row>
    <row r="5639" spans="1:21" x14ac:dyDescent="0.25">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s="27">
        <v>23.119199999999999</v>
      </c>
    </row>
    <row r="5640" spans="1:21" x14ac:dyDescent="0.25">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s="27">
        <v>149.148</v>
      </c>
    </row>
    <row r="5641" spans="1:21" x14ac:dyDescent="0.25">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s="27">
        <v>35.76</v>
      </c>
    </row>
    <row r="5642" spans="1:21" x14ac:dyDescent="0.25">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s="27">
        <v>10.08</v>
      </c>
    </row>
    <row r="5643" spans="1:21" x14ac:dyDescent="0.25">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s="27">
        <v>2.8912</v>
      </c>
    </row>
    <row r="5644" spans="1:21" x14ac:dyDescent="0.25">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s="27">
        <v>3.0975999999999999</v>
      </c>
    </row>
    <row r="5645" spans="1:21" x14ac:dyDescent="0.25">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s="27">
        <v>8.7905999999999995</v>
      </c>
    </row>
    <row r="5646" spans="1:21" x14ac:dyDescent="0.25">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s="27">
        <v>11.297000000000001</v>
      </c>
    </row>
    <row r="5647" spans="1:21" x14ac:dyDescent="0.25">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s="27">
        <v>20.101500000000001</v>
      </c>
    </row>
    <row r="5648" spans="1:21" x14ac:dyDescent="0.25">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s="27">
        <v>69.199200000000005</v>
      </c>
    </row>
    <row r="5649" spans="1:21" x14ac:dyDescent="0.25">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s="27">
        <v>9.3312000000000008</v>
      </c>
    </row>
    <row r="5650" spans="1:21" x14ac:dyDescent="0.25">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s="27">
        <v>15.552</v>
      </c>
    </row>
    <row r="5651" spans="1:21" x14ac:dyDescent="0.25">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s="27">
        <v>28.95</v>
      </c>
    </row>
    <row r="5652" spans="1:21" x14ac:dyDescent="0.25">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s="27">
        <v>0</v>
      </c>
    </row>
    <row r="5653" spans="1:21" x14ac:dyDescent="0.25">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s="27">
        <v>210.73500000000001</v>
      </c>
    </row>
    <row r="5654" spans="1:21" x14ac:dyDescent="0.25">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s="27">
        <v>20.085100000000001</v>
      </c>
    </row>
    <row r="5655" spans="1:21" x14ac:dyDescent="0.25">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s="27">
        <v>0.79379999999999995</v>
      </c>
    </row>
    <row r="5656" spans="1:21" x14ac:dyDescent="0.25">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s="27">
        <v>-30.16</v>
      </c>
    </row>
    <row r="5657" spans="1:21" x14ac:dyDescent="0.25">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s="27">
        <v>2.3359999999999999</v>
      </c>
    </row>
    <row r="5658" spans="1:21" x14ac:dyDescent="0.25">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s="27">
        <v>3.7856000000000001</v>
      </c>
    </row>
    <row r="5659" spans="1:21" x14ac:dyDescent="0.25">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s="27">
        <v>-8.4581999999999997</v>
      </c>
    </row>
    <row r="5660" spans="1:21" x14ac:dyDescent="0.25">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s="27">
        <v>-264.21499999999997</v>
      </c>
    </row>
    <row r="5661" spans="1:21" x14ac:dyDescent="0.25">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s="27">
        <v>5.1791999999999998</v>
      </c>
    </row>
    <row r="5662" spans="1:21" x14ac:dyDescent="0.25">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s="27">
        <v>-7.17</v>
      </c>
    </row>
    <row r="5663" spans="1:21" x14ac:dyDescent="0.25">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s="27">
        <v>7.5039999999999996</v>
      </c>
    </row>
    <row r="5664" spans="1:21" x14ac:dyDescent="0.25">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s="27">
        <v>-95.822999999999993</v>
      </c>
    </row>
    <row r="5665" spans="1:21" x14ac:dyDescent="0.25">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s="27">
        <v>1.3992</v>
      </c>
    </row>
    <row r="5666" spans="1:21" x14ac:dyDescent="0.25">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s="27">
        <v>-8.1311999999999998</v>
      </c>
    </row>
    <row r="5667" spans="1:21" x14ac:dyDescent="0.25">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s="27">
        <v>4.1680000000000001</v>
      </c>
    </row>
    <row r="5668" spans="1:21" x14ac:dyDescent="0.25">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s="27">
        <v>8.7051999999999996</v>
      </c>
    </row>
    <row r="5669" spans="1:21" x14ac:dyDescent="0.25">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s="27">
        <v>6.8714000000000004</v>
      </c>
    </row>
    <row r="5670" spans="1:21" x14ac:dyDescent="0.25">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s="27">
        <v>17.544799999999999</v>
      </c>
    </row>
    <row r="5671" spans="1:21" x14ac:dyDescent="0.25">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s="27">
        <v>132.5898</v>
      </c>
    </row>
    <row r="5672" spans="1:21" x14ac:dyDescent="0.25">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s="27">
        <v>92.393600000000006</v>
      </c>
    </row>
    <row r="5673" spans="1:21" x14ac:dyDescent="0.25">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s="27">
        <v>8.7735000000000003</v>
      </c>
    </row>
    <row r="5674" spans="1:21" x14ac:dyDescent="0.25">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s="27">
        <v>5.5439999999999996</v>
      </c>
    </row>
    <row r="5675" spans="1:21" x14ac:dyDescent="0.25">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s="27">
        <v>2.64</v>
      </c>
    </row>
    <row r="5676" spans="1:21" x14ac:dyDescent="0.25">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s="27">
        <v>6.2207999999999997</v>
      </c>
    </row>
    <row r="5677" spans="1:21" x14ac:dyDescent="0.25">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s="27">
        <v>5.7408000000000001</v>
      </c>
    </row>
    <row r="5678" spans="1:21" x14ac:dyDescent="0.25">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s="27">
        <v>2.2080000000000002</v>
      </c>
    </row>
    <row r="5679" spans="1:21" x14ac:dyDescent="0.25">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s="27">
        <v>-50.668799999999997</v>
      </c>
    </row>
    <row r="5680" spans="1:21" x14ac:dyDescent="0.25">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s="27">
        <v>9.1980000000000004</v>
      </c>
    </row>
    <row r="5681" spans="1:21" x14ac:dyDescent="0.25">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s="27">
        <v>53.860799999999998</v>
      </c>
    </row>
    <row r="5682" spans="1:21" x14ac:dyDescent="0.25">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s="27">
        <v>2.9348000000000001</v>
      </c>
    </row>
    <row r="5683" spans="1:21" x14ac:dyDescent="0.25">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s="27">
        <v>3.1103999999999998</v>
      </c>
    </row>
    <row r="5684" spans="1:21" x14ac:dyDescent="0.25">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s="27">
        <v>7.1280000000000001</v>
      </c>
    </row>
    <row r="5685" spans="1:21" x14ac:dyDescent="0.25">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s="27">
        <v>293.98039999999997</v>
      </c>
    </row>
    <row r="5686" spans="1:21" x14ac:dyDescent="0.25">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s="27">
        <v>40.274000000000001</v>
      </c>
    </row>
    <row r="5687" spans="1:21" x14ac:dyDescent="0.25">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s="27">
        <v>35.6526</v>
      </c>
    </row>
    <row r="5688" spans="1:21" x14ac:dyDescent="0.25">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s="27">
        <v>5.1909999999999998</v>
      </c>
    </row>
    <row r="5689" spans="1:21" x14ac:dyDescent="0.25">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s="27">
        <v>12.988799999999999</v>
      </c>
    </row>
    <row r="5690" spans="1:21" x14ac:dyDescent="0.25">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s="27">
        <v>16.518599999999999</v>
      </c>
    </row>
    <row r="5691" spans="1:21" x14ac:dyDescent="0.25">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s="27">
        <v>-90.376199999999997</v>
      </c>
    </row>
    <row r="5692" spans="1:21" x14ac:dyDescent="0.25">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s="27">
        <v>9.3024000000000004</v>
      </c>
    </row>
    <row r="5693" spans="1:21" x14ac:dyDescent="0.25">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s="27">
        <v>20.585000000000001</v>
      </c>
    </row>
    <row r="5694" spans="1:21" x14ac:dyDescent="0.25">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s="27">
        <v>36.447299999999998</v>
      </c>
    </row>
    <row r="5695" spans="1:21" x14ac:dyDescent="0.25">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s="27">
        <v>12.672000000000001</v>
      </c>
    </row>
    <row r="5696" spans="1:21" x14ac:dyDescent="0.25">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s="27">
        <v>141.1644</v>
      </c>
    </row>
    <row r="5697" spans="1:21" x14ac:dyDescent="0.25">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s="27">
        <v>-1.7771999999999999</v>
      </c>
    </row>
    <row r="5698" spans="1:21" x14ac:dyDescent="0.25">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s="27">
        <v>-42.463799999999999</v>
      </c>
    </row>
    <row r="5699" spans="1:21" x14ac:dyDescent="0.25">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s="27">
        <v>-23.547999999999998</v>
      </c>
    </row>
    <row r="5700" spans="1:21" x14ac:dyDescent="0.25">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s="27">
        <v>4.4400000000000004</v>
      </c>
    </row>
    <row r="5701" spans="1:21" x14ac:dyDescent="0.25">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s="27">
        <v>17.581199999999999</v>
      </c>
    </row>
    <row r="5702" spans="1:21" x14ac:dyDescent="0.25">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s="27">
        <v>15.282</v>
      </c>
    </row>
    <row r="5703" spans="1:21" x14ac:dyDescent="0.25">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s="27">
        <v>-22.743500000000001</v>
      </c>
    </row>
    <row r="5704" spans="1:21" x14ac:dyDescent="0.25">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s="27">
        <v>0.29520000000000002</v>
      </c>
    </row>
    <row r="5705" spans="1:21" x14ac:dyDescent="0.25">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s="27">
        <v>-52.336500000000001</v>
      </c>
    </row>
    <row r="5706" spans="1:21" x14ac:dyDescent="0.25">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s="27">
        <v>42.893500000000003</v>
      </c>
    </row>
    <row r="5707" spans="1:21" x14ac:dyDescent="0.25">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s="27">
        <v>3.3755999999999999</v>
      </c>
    </row>
    <row r="5708" spans="1:21" x14ac:dyDescent="0.25">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s="27">
        <v>14.563800000000001</v>
      </c>
    </row>
    <row r="5709" spans="1:21" x14ac:dyDescent="0.25">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s="27">
        <v>30.187200000000001</v>
      </c>
    </row>
    <row r="5710" spans="1:21" x14ac:dyDescent="0.25">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s="27">
        <v>7.1585999999999999</v>
      </c>
    </row>
    <row r="5711" spans="1:21" x14ac:dyDescent="0.25">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s="27">
        <v>21.294</v>
      </c>
    </row>
    <row r="5712" spans="1:21" x14ac:dyDescent="0.25">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s="27">
        <v>1014.9797</v>
      </c>
    </row>
    <row r="5713" spans="1:21" x14ac:dyDescent="0.25">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s="27">
        <v>9.3312000000000008</v>
      </c>
    </row>
    <row r="5714" spans="1:21" x14ac:dyDescent="0.25">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s="27">
        <v>4.1391</v>
      </c>
    </row>
    <row r="5715" spans="1:21" x14ac:dyDescent="0.25">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s="27">
        <v>1.6037999999999999</v>
      </c>
    </row>
    <row r="5716" spans="1:21" x14ac:dyDescent="0.25">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s="27">
        <v>47.938499999999998</v>
      </c>
    </row>
    <row r="5717" spans="1:21" x14ac:dyDescent="0.25">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s="27">
        <v>111.59099999999999</v>
      </c>
    </row>
    <row r="5718" spans="1:21" x14ac:dyDescent="0.25">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s="27">
        <v>8.4564000000000004</v>
      </c>
    </row>
    <row r="5719" spans="1:21" x14ac:dyDescent="0.25">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s="27">
        <v>27.241199999999999</v>
      </c>
    </row>
    <row r="5720" spans="1:21" x14ac:dyDescent="0.25">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s="27">
        <v>5.2271999999999998</v>
      </c>
    </row>
    <row r="5721" spans="1:21" x14ac:dyDescent="0.25">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s="27">
        <v>21.164000000000001</v>
      </c>
    </row>
    <row r="5722" spans="1:21" x14ac:dyDescent="0.25">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s="27">
        <v>2.2890000000000001</v>
      </c>
    </row>
    <row r="5723" spans="1:21" x14ac:dyDescent="0.25">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s="27">
        <v>4.5587999999999997</v>
      </c>
    </row>
    <row r="5724" spans="1:21" x14ac:dyDescent="0.25">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s="27">
        <v>29.994</v>
      </c>
    </row>
    <row r="5725" spans="1:21" x14ac:dyDescent="0.25">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s="27">
        <v>6.2207999999999997</v>
      </c>
    </row>
    <row r="5726" spans="1:21" x14ac:dyDescent="0.25">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s="27">
        <v>-82.884</v>
      </c>
    </row>
    <row r="5727" spans="1:21" x14ac:dyDescent="0.25">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s="27">
        <v>395.96039999999999</v>
      </c>
    </row>
    <row r="5728" spans="1:21" x14ac:dyDescent="0.25">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s="27">
        <v>118.29300000000001</v>
      </c>
    </row>
    <row r="5729" spans="1:21" x14ac:dyDescent="0.25">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s="27">
        <v>32.059800000000003</v>
      </c>
    </row>
    <row r="5730" spans="1:21" x14ac:dyDescent="0.25">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s="27">
        <v>305.13</v>
      </c>
    </row>
    <row r="5731" spans="1:21" x14ac:dyDescent="0.25">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s="27">
        <v>28.087599999999998</v>
      </c>
    </row>
    <row r="5732" spans="1:21" x14ac:dyDescent="0.25">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s="27">
        <v>41.392800000000001</v>
      </c>
    </row>
    <row r="5733" spans="1:21" x14ac:dyDescent="0.25">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s="27">
        <v>12.6592</v>
      </c>
    </row>
    <row r="5734" spans="1:21" x14ac:dyDescent="0.25">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s="27">
        <v>185.2578</v>
      </c>
    </row>
    <row r="5735" spans="1:21" x14ac:dyDescent="0.25">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s="27">
        <v>7.9794</v>
      </c>
    </row>
    <row r="5736" spans="1:21" x14ac:dyDescent="0.25">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s="27">
        <v>8.5543999999999993</v>
      </c>
    </row>
    <row r="5737" spans="1:21" x14ac:dyDescent="0.25">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s="27">
        <v>4.8719999999999999</v>
      </c>
    </row>
    <row r="5738" spans="1:21" x14ac:dyDescent="0.25">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s="27">
        <v>9.2927999999999997</v>
      </c>
    </row>
    <row r="5739" spans="1:21" x14ac:dyDescent="0.25">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s="27">
        <v>5.79</v>
      </c>
    </row>
    <row r="5740" spans="1:21" x14ac:dyDescent="0.25">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s="27">
        <v>13.4316</v>
      </c>
    </row>
    <row r="5741" spans="1:21" x14ac:dyDescent="0.25">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s="27">
        <v>6.3503999999999996</v>
      </c>
    </row>
    <row r="5742" spans="1:21" x14ac:dyDescent="0.25">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s="27">
        <v>10.0624</v>
      </c>
    </row>
    <row r="5743" spans="1:21" x14ac:dyDescent="0.25">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s="27">
        <v>53.271999999999998</v>
      </c>
    </row>
    <row r="5744" spans="1:21" x14ac:dyDescent="0.25">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s="27">
        <v>12.8256</v>
      </c>
    </row>
    <row r="5745" spans="1:21" x14ac:dyDescent="0.25">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s="27">
        <v>9.6191999999999993</v>
      </c>
    </row>
    <row r="5746" spans="1:21" x14ac:dyDescent="0.25">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s="27">
        <v>7.9547999999999996</v>
      </c>
    </row>
    <row r="5747" spans="1:21" x14ac:dyDescent="0.25">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s="27">
        <v>6.8992000000000004</v>
      </c>
    </row>
    <row r="5748" spans="1:21" x14ac:dyDescent="0.25">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s="27">
        <v>31.198</v>
      </c>
    </row>
    <row r="5749" spans="1:21" x14ac:dyDescent="0.25">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s="27">
        <v>17.8794</v>
      </c>
    </row>
    <row r="5750" spans="1:21" x14ac:dyDescent="0.25">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s="27">
        <v>-2.484</v>
      </c>
    </row>
    <row r="5751" spans="1:21" x14ac:dyDescent="0.25">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s="27">
        <v>36.725499999999997</v>
      </c>
    </row>
    <row r="5752" spans="1:21" x14ac:dyDescent="0.25">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s="27">
        <v>-184.8366</v>
      </c>
    </row>
    <row r="5753" spans="1:21" x14ac:dyDescent="0.25">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s="27">
        <v>22.2</v>
      </c>
    </row>
    <row r="5754" spans="1:21" x14ac:dyDescent="0.25">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s="27">
        <v>9.4990000000000006</v>
      </c>
    </row>
    <row r="5755" spans="1:21" x14ac:dyDescent="0.25">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s="27">
        <v>225.26400000000001</v>
      </c>
    </row>
    <row r="5756" spans="1:21" x14ac:dyDescent="0.25">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s="27">
        <v>1.4456</v>
      </c>
    </row>
    <row r="5757" spans="1:21" x14ac:dyDescent="0.25">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s="27">
        <v>-8.532</v>
      </c>
    </row>
    <row r="5758" spans="1:21" x14ac:dyDescent="0.25">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s="27">
        <v>624.98749999999995</v>
      </c>
    </row>
    <row r="5759" spans="1:21" x14ac:dyDescent="0.25">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s="27">
        <v>12.1149</v>
      </c>
    </row>
    <row r="5760" spans="1:21" x14ac:dyDescent="0.25">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s="27">
        <v>-1.9791000000000001</v>
      </c>
    </row>
    <row r="5761" spans="1:21" x14ac:dyDescent="0.25">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s="27">
        <v>125.14319999999999</v>
      </c>
    </row>
    <row r="5762" spans="1:21" x14ac:dyDescent="0.25">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s="27">
        <v>2.1545999999999998</v>
      </c>
    </row>
    <row r="5763" spans="1:21" x14ac:dyDescent="0.25">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s="27">
        <v>152.0232</v>
      </c>
    </row>
    <row r="5764" spans="1:21" x14ac:dyDescent="0.25">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s="27">
        <v>19.7712</v>
      </c>
    </row>
    <row r="5765" spans="1:21" x14ac:dyDescent="0.25">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s="27">
        <v>209.274</v>
      </c>
    </row>
    <row r="5766" spans="1:21" x14ac:dyDescent="0.25">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s="27">
        <v>17.693999999999999</v>
      </c>
    </row>
    <row r="5767" spans="1:21" x14ac:dyDescent="0.25">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s="27">
        <v>25.0182</v>
      </c>
    </row>
    <row r="5768" spans="1:21" x14ac:dyDescent="0.25">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s="27">
        <v>20.2986</v>
      </c>
    </row>
    <row r="5769" spans="1:21" x14ac:dyDescent="0.25">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s="27">
        <v>20.234999999999999</v>
      </c>
    </row>
    <row r="5770" spans="1:21" x14ac:dyDescent="0.25">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s="27">
        <v>1.512</v>
      </c>
    </row>
    <row r="5771" spans="1:21" x14ac:dyDescent="0.25">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s="27">
        <v>10.224</v>
      </c>
    </row>
    <row r="5772" spans="1:21" x14ac:dyDescent="0.25">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s="27">
        <v>4.6220999999999997</v>
      </c>
    </row>
    <row r="5773" spans="1:21" x14ac:dyDescent="0.25">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s="27">
        <v>335.85480000000001</v>
      </c>
    </row>
    <row r="5774" spans="1:21" x14ac:dyDescent="0.25">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s="27">
        <v>233.99610000000001</v>
      </c>
    </row>
    <row r="5775" spans="1:21" x14ac:dyDescent="0.25">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s="27">
        <v>2.3967999999999998</v>
      </c>
    </row>
    <row r="5776" spans="1:21" x14ac:dyDescent="0.25">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s="27">
        <v>-31.914400000000001</v>
      </c>
    </row>
    <row r="5777" spans="1:21" x14ac:dyDescent="0.25">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s="27">
        <v>4.6227999999999998</v>
      </c>
    </row>
    <row r="5778" spans="1:21" x14ac:dyDescent="0.25">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s="27">
        <v>5.8230000000000004</v>
      </c>
    </row>
    <row r="5779" spans="1:21" x14ac:dyDescent="0.25">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s="27">
        <v>50.328000000000003</v>
      </c>
    </row>
    <row r="5780" spans="1:21" x14ac:dyDescent="0.25">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s="27">
        <v>7.9248000000000003</v>
      </c>
    </row>
    <row r="5781" spans="1:21" x14ac:dyDescent="0.25">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s="27">
        <v>11.264799999999999</v>
      </c>
    </row>
    <row r="5782" spans="1:21" x14ac:dyDescent="0.25">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s="27">
        <v>24.291899999999998</v>
      </c>
    </row>
    <row r="5783" spans="1:21" x14ac:dyDescent="0.25">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s="27">
        <v>0.59670000000000001</v>
      </c>
    </row>
    <row r="5784" spans="1:21" x14ac:dyDescent="0.25">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s="27">
        <v>7.4496000000000002</v>
      </c>
    </row>
    <row r="5785" spans="1:21" x14ac:dyDescent="0.25">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s="27">
        <v>16.398</v>
      </c>
    </row>
    <row r="5786" spans="1:21" x14ac:dyDescent="0.25">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s="27">
        <v>-384.71640000000002</v>
      </c>
    </row>
    <row r="5787" spans="1:21" x14ac:dyDescent="0.25">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s="27">
        <v>4.3956</v>
      </c>
    </row>
    <row r="5788" spans="1:21" x14ac:dyDescent="0.25">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s="27">
        <v>-16.601199999999999</v>
      </c>
    </row>
    <row r="5789" spans="1:21" x14ac:dyDescent="0.25">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s="27">
        <v>10.7037</v>
      </c>
    </row>
    <row r="5790" spans="1:21" x14ac:dyDescent="0.25">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s="27">
        <v>1.8480000000000001</v>
      </c>
    </row>
    <row r="5791" spans="1:21" x14ac:dyDescent="0.25">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s="27">
        <v>-3.0933000000000002</v>
      </c>
    </row>
    <row r="5792" spans="1:21" x14ac:dyDescent="0.25">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s="27">
        <v>16.8</v>
      </c>
    </row>
    <row r="5793" spans="1:21" x14ac:dyDescent="0.25">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s="27">
        <v>0</v>
      </c>
    </row>
    <row r="5794" spans="1:21" x14ac:dyDescent="0.25">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s="27">
        <v>25.438400000000001</v>
      </c>
    </row>
    <row r="5795" spans="1:21" x14ac:dyDescent="0.25">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s="27">
        <v>15.525</v>
      </c>
    </row>
    <row r="5796" spans="1:21" x14ac:dyDescent="0.25">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s="27">
        <v>16.3352</v>
      </c>
    </row>
    <row r="5797" spans="1:21" x14ac:dyDescent="0.25">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s="27">
        <v>362.84039999999999</v>
      </c>
    </row>
    <row r="5798" spans="1:21" x14ac:dyDescent="0.25">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s="27">
        <v>36.381599999999999</v>
      </c>
    </row>
    <row r="5799" spans="1:21" x14ac:dyDescent="0.25">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s="27">
        <v>8.6940000000000008</v>
      </c>
    </row>
    <row r="5800" spans="1:21" x14ac:dyDescent="0.25">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s="27">
        <v>37.9848</v>
      </c>
    </row>
    <row r="5801" spans="1:21" x14ac:dyDescent="0.25">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s="27">
        <v>-6.0195999999999996</v>
      </c>
    </row>
    <row r="5802" spans="1:21" x14ac:dyDescent="0.25">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s="27">
        <v>43.197600000000001</v>
      </c>
    </row>
    <row r="5803" spans="1:21" x14ac:dyDescent="0.25">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s="27">
        <v>3.6288</v>
      </c>
    </row>
    <row r="5804" spans="1:21" x14ac:dyDescent="0.25">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s="27">
        <v>1.1988000000000001</v>
      </c>
    </row>
    <row r="5805" spans="1:21" x14ac:dyDescent="0.25">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s="27">
        <v>1.1556</v>
      </c>
    </row>
    <row r="5806" spans="1:21" x14ac:dyDescent="0.25">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s="27">
        <v>6.1791999999999998</v>
      </c>
    </row>
    <row r="5807" spans="1:21" x14ac:dyDescent="0.25">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s="27">
        <v>-27.264600000000002</v>
      </c>
    </row>
    <row r="5808" spans="1:21" x14ac:dyDescent="0.25">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s="27">
        <v>4.1147999999999998</v>
      </c>
    </row>
    <row r="5809" spans="1:21" x14ac:dyDescent="0.25">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s="27">
        <v>8.7167999999999992</v>
      </c>
    </row>
    <row r="5810" spans="1:21" x14ac:dyDescent="0.25">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s="27">
        <v>8.3328000000000007</v>
      </c>
    </row>
    <row r="5811" spans="1:21" x14ac:dyDescent="0.25">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s="27">
        <v>-18.180800000000001</v>
      </c>
    </row>
    <row r="5812" spans="1:21" x14ac:dyDescent="0.25">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s="27">
        <v>48.539200000000001</v>
      </c>
    </row>
    <row r="5813" spans="1:21" x14ac:dyDescent="0.25">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s="27">
        <v>15.6332</v>
      </c>
    </row>
    <row r="5814" spans="1:21" x14ac:dyDescent="0.25">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s="27">
        <v>185.99700000000001</v>
      </c>
    </row>
    <row r="5815" spans="1:21" x14ac:dyDescent="0.25">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s="27">
        <v>9.3312000000000008</v>
      </c>
    </row>
    <row r="5816" spans="1:21" x14ac:dyDescent="0.25">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s="27">
        <v>-0.72950000000000004</v>
      </c>
    </row>
    <row r="5817" spans="1:21" x14ac:dyDescent="0.25">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s="27">
        <v>78.388800000000003</v>
      </c>
    </row>
    <row r="5818" spans="1:21" x14ac:dyDescent="0.25">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s="27">
        <v>4.6806000000000001</v>
      </c>
    </row>
    <row r="5819" spans="1:21" x14ac:dyDescent="0.25">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s="27">
        <v>5.7671999999999999</v>
      </c>
    </row>
    <row r="5820" spans="1:21" x14ac:dyDescent="0.25">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s="27">
        <v>44.712000000000003</v>
      </c>
    </row>
    <row r="5821" spans="1:21" x14ac:dyDescent="0.25">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s="27">
        <v>5.6448</v>
      </c>
    </row>
    <row r="5822" spans="1:21" x14ac:dyDescent="0.25">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s="27">
        <v>4.7724000000000002</v>
      </c>
    </row>
    <row r="5823" spans="1:21" x14ac:dyDescent="0.25">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s="27">
        <v>2.0979000000000001</v>
      </c>
    </row>
    <row r="5824" spans="1:21" x14ac:dyDescent="0.25">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s="27">
        <v>-10.705500000000001</v>
      </c>
    </row>
    <row r="5825" spans="1:21" x14ac:dyDescent="0.25">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s="27">
        <v>6.4691999999999998</v>
      </c>
    </row>
    <row r="5826" spans="1:21" x14ac:dyDescent="0.25">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s="27">
        <v>1.9601999999999999</v>
      </c>
    </row>
    <row r="5827" spans="1:21" x14ac:dyDescent="0.25">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s="27">
        <v>201.31200000000001</v>
      </c>
    </row>
    <row r="5828" spans="1:21" x14ac:dyDescent="0.25">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s="27">
        <v>14.124599999999999</v>
      </c>
    </row>
    <row r="5829" spans="1:21" x14ac:dyDescent="0.25">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s="27">
        <v>-8.0784000000000002</v>
      </c>
    </row>
    <row r="5830" spans="1:21" x14ac:dyDescent="0.25">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s="27">
        <v>2.2240000000000002</v>
      </c>
    </row>
    <row r="5831" spans="1:21" x14ac:dyDescent="0.25">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s="27">
        <v>104.75279999999999</v>
      </c>
    </row>
    <row r="5832" spans="1:21" x14ac:dyDescent="0.25">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s="27">
        <v>8.0945999999999998</v>
      </c>
    </row>
    <row r="5833" spans="1:21" x14ac:dyDescent="0.25">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s="27">
        <v>176.78639999999999</v>
      </c>
    </row>
    <row r="5834" spans="1:21" x14ac:dyDescent="0.25">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s="27">
        <v>2.0358000000000001</v>
      </c>
    </row>
    <row r="5835" spans="1:21" x14ac:dyDescent="0.25">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s="27">
        <v>0</v>
      </c>
    </row>
    <row r="5836" spans="1:21" x14ac:dyDescent="0.25">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s="27">
        <v>-42.8</v>
      </c>
    </row>
    <row r="5837" spans="1:21" x14ac:dyDescent="0.25">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s="27">
        <v>-26.963999999999999</v>
      </c>
    </row>
    <row r="5838" spans="1:21" x14ac:dyDescent="0.25">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s="27">
        <v>-8.1675000000000004</v>
      </c>
    </row>
    <row r="5839" spans="1:21" x14ac:dyDescent="0.25">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s="27">
        <v>5.7568000000000001</v>
      </c>
    </row>
    <row r="5840" spans="1:21" x14ac:dyDescent="0.25">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s="27">
        <v>3.3479999999999999</v>
      </c>
    </row>
    <row r="5841" spans="1:21" x14ac:dyDescent="0.25">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s="27">
        <v>15.552</v>
      </c>
    </row>
    <row r="5842" spans="1:21" x14ac:dyDescent="0.25">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s="27">
        <v>11.035399999999999</v>
      </c>
    </row>
    <row r="5843" spans="1:21" x14ac:dyDescent="0.25">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s="27">
        <v>51.996000000000002</v>
      </c>
    </row>
    <row r="5844" spans="1:21" x14ac:dyDescent="0.25">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s="27">
        <v>6.0979999999999999</v>
      </c>
    </row>
    <row r="5845" spans="1:21" x14ac:dyDescent="0.25">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s="27">
        <v>29.145600000000002</v>
      </c>
    </row>
    <row r="5846" spans="1:21" x14ac:dyDescent="0.25">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s="27">
        <v>54.404699999999998</v>
      </c>
    </row>
    <row r="5847" spans="1:21" x14ac:dyDescent="0.25">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s="27">
        <v>15.552</v>
      </c>
    </row>
    <row r="5848" spans="1:21" x14ac:dyDescent="0.25">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s="27">
        <v>2.8195999999999999</v>
      </c>
    </row>
    <row r="5849" spans="1:21" x14ac:dyDescent="0.25">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s="27">
        <v>15.372</v>
      </c>
    </row>
    <row r="5850" spans="1:21" x14ac:dyDescent="0.25">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s="27">
        <v>178.91</v>
      </c>
    </row>
    <row r="5851" spans="1:21" x14ac:dyDescent="0.25">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s="27">
        <v>143.1918</v>
      </c>
    </row>
    <row r="5852" spans="1:21" x14ac:dyDescent="0.25">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s="27">
        <v>274.995</v>
      </c>
    </row>
    <row r="5853" spans="1:21" x14ac:dyDescent="0.25">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s="27">
        <v>34.389600000000002</v>
      </c>
    </row>
    <row r="5854" spans="1:21" x14ac:dyDescent="0.25">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s="27">
        <v>12.8568</v>
      </c>
    </row>
    <row r="5855" spans="1:21" x14ac:dyDescent="0.25">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s="27">
        <v>4.7236000000000002</v>
      </c>
    </row>
    <row r="5856" spans="1:21" x14ac:dyDescent="0.25">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s="27">
        <v>-1.2558</v>
      </c>
    </row>
    <row r="5857" spans="1:21" x14ac:dyDescent="0.25">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s="27">
        <v>-4.8959999999999999</v>
      </c>
    </row>
    <row r="5858" spans="1:21" x14ac:dyDescent="0.25">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s="27">
        <v>-2.1791999999999998</v>
      </c>
    </row>
    <row r="5859" spans="1:21" x14ac:dyDescent="0.25">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s="27">
        <v>-11.439</v>
      </c>
    </row>
    <row r="5860" spans="1:21" x14ac:dyDescent="0.25">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s="27">
        <v>14.098000000000001</v>
      </c>
    </row>
    <row r="5861" spans="1:21" x14ac:dyDescent="0.25">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s="27">
        <v>45.293999999999997</v>
      </c>
    </row>
    <row r="5862" spans="1:21" x14ac:dyDescent="0.25">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s="27">
        <v>2.8883999999999999</v>
      </c>
    </row>
    <row r="5863" spans="1:21" x14ac:dyDescent="0.25">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s="27">
        <v>53.860799999999998</v>
      </c>
    </row>
    <row r="5864" spans="1:21" x14ac:dyDescent="0.25">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s="27">
        <v>9.3312000000000008</v>
      </c>
    </row>
    <row r="5865" spans="1:21" x14ac:dyDescent="0.25">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s="27">
        <v>4.3524000000000003</v>
      </c>
    </row>
    <row r="5866" spans="1:21" x14ac:dyDescent="0.25">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s="27">
        <v>22.2516</v>
      </c>
    </row>
    <row r="5867" spans="1:21" x14ac:dyDescent="0.25">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s="27">
        <v>2.0064000000000002</v>
      </c>
    </row>
    <row r="5868" spans="1:21" x14ac:dyDescent="0.25">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s="27">
        <v>294.67099999999999</v>
      </c>
    </row>
    <row r="5869" spans="1:21" x14ac:dyDescent="0.25">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s="27">
        <v>0.58399999999999996</v>
      </c>
    </row>
    <row r="5870" spans="1:21" x14ac:dyDescent="0.25">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s="27">
        <v>-80.177999999999997</v>
      </c>
    </row>
    <row r="5871" spans="1:21" x14ac:dyDescent="0.25">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s="27">
        <v>100.196</v>
      </c>
    </row>
    <row r="5872" spans="1:21" x14ac:dyDescent="0.25">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s="27">
        <v>80.843000000000004</v>
      </c>
    </row>
    <row r="5873" spans="1:21" x14ac:dyDescent="0.25">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s="27">
        <v>21.7515</v>
      </c>
    </row>
    <row r="5874" spans="1:21" x14ac:dyDescent="0.25">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s="27">
        <v>16.732800000000001</v>
      </c>
    </row>
    <row r="5875" spans="1:21" x14ac:dyDescent="0.25">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s="27">
        <v>54.04</v>
      </c>
    </row>
    <row r="5876" spans="1:21" x14ac:dyDescent="0.25">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s="27">
        <v>4.3883999999999999</v>
      </c>
    </row>
    <row r="5877" spans="1:21" x14ac:dyDescent="0.25">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s="27">
        <v>1.0268999999999999</v>
      </c>
    </row>
    <row r="5878" spans="1:21" x14ac:dyDescent="0.25">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s="27">
        <v>219.45140000000001</v>
      </c>
    </row>
    <row r="5879" spans="1:21" x14ac:dyDescent="0.25">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s="27">
        <v>8.7905999999999995</v>
      </c>
    </row>
    <row r="5880" spans="1:21" x14ac:dyDescent="0.25">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s="27">
        <v>68.846400000000003</v>
      </c>
    </row>
    <row r="5881" spans="1:21" x14ac:dyDescent="0.25">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s="27">
        <v>92.236800000000002</v>
      </c>
    </row>
    <row r="5882" spans="1:21" x14ac:dyDescent="0.25">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s="27">
        <v>50.097999999999999</v>
      </c>
    </row>
    <row r="5883" spans="1:21" x14ac:dyDescent="0.25">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s="27">
        <v>180.76589999999999</v>
      </c>
    </row>
    <row r="5884" spans="1:21" x14ac:dyDescent="0.25">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s="27">
        <v>-99.621899999999997</v>
      </c>
    </row>
    <row r="5885" spans="1:21" x14ac:dyDescent="0.25">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s="27">
        <v>7.3528000000000002</v>
      </c>
    </row>
    <row r="5886" spans="1:21" x14ac:dyDescent="0.25">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s="27">
        <v>196.50360000000001</v>
      </c>
    </row>
    <row r="5887" spans="1:21" x14ac:dyDescent="0.25">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s="27">
        <v>5.0232000000000001</v>
      </c>
    </row>
    <row r="5888" spans="1:21" x14ac:dyDescent="0.25">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s="27">
        <v>86.385599999999997</v>
      </c>
    </row>
    <row r="5889" spans="1:21" x14ac:dyDescent="0.25">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s="27">
        <v>11.117599999999999</v>
      </c>
    </row>
    <row r="5890" spans="1:21" x14ac:dyDescent="0.25">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s="27">
        <v>21.012799999999999</v>
      </c>
    </row>
    <row r="5891" spans="1:21" x14ac:dyDescent="0.25">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s="27">
        <v>11.7782</v>
      </c>
    </row>
    <row r="5892" spans="1:21" x14ac:dyDescent="0.25">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s="27">
        <v>13.4512</v>
      </c>
    </row>
    <row r="5893" spans="1:21" x14ac:dyDescent="0.25">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s="27">
        <v>1.6175999999999999</v>
      </c>
    </row>
    <row r="5894" spans="1:21" x14ac:dyDescent="0.25">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s="27">
        <v>2.0394000000000001</v>
      </c>
    </row>
    <row r="5895" spans="1:21" x14ac:dyDescent="0.25">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s="27">
        <v>1.3622000000000001</v>
      </c>
    </row>
    <row r="5896" spans="1:21" x14ac:dyDescent="0.25">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s="27">
        <v>23.968800000000002</v>
      </c>
    </row>
    <row r="5897" spans="1:21" x14ac:dyDescent="0.25">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s="27">
        <v>22.2</v>
      </c>
    </row>
    <row r="5898" spans="1:21" x14ac:dyDescent="0.25">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s="27">
        <v>9.6300000000000008</v>
      </c>
    </row>
    <row r="5899" spans="1:21" x14ac:dyDescent="0.25">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s="27">
        <v>22.0472</v>
      </c>
    </row>
    <row r="5900" spans="1:21" x14ac:dyDescent="0.25">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s="27">
        <v>124.7808</v>
      </c>
    </row>
    <row r="5901" spans="1:21" x14ac:dyDescent="0.25">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s="27">
        <v>4.8899999999999997</v>
      </c>
    </row>
    <row r="5902" spans="1:21" x14ac:dyDescent="0.25">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s="27">
        <v>7.56</v>
      </c>
    </row>
    <row r="5903" spans="1:21" x14ac:dyDescent="0.25">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s="27">
        <v>10.4148</v>
      </c>
    </row>
    <row r="5904" spans="1:21" x14ac:dyDescent="0.25">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s="27">
        <v>28.171800000000001</v>
      </c>
    </row>
    <row r="5905" spans="1:21" x14ac:dyDescent="0.25">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s="27">
        <v>22.226400000000002</v>
      </c>
    </row>
    <row r="5906" spans="1:21" x14ac:dyDescent="0.25">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s="27">
        <v>12.672000000000001</v>
      </c>
    </row>
    <row r="5907" spans="1:21" x14ac:dyDescent="0.25">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s="27">
        <v>19.872</v>
      </c>
    </row>
    <row r="5908" spans="1:21" x14ac:dyDescent="0.25">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s="27">
        <v>1.0169999999999999</v>
      </c>
    </row>
    <row r="5909" spans="1:21" x14ac:dyDescent="0.25">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s="27">
        <v>9.2639999999999993</v>
      </c>
    </row>
    <row r="5910" spans="1:21" x14ac:dyDescent="0.25">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s="27">
        <v>26.864999999999998</v>
      </c>
    </row>
    <row r="5911" spans="1:21" x14ac:dyDescent="0.25">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s="27">
        <v>5.6627999999999998</v>
      </c>
    </row>
    <row r="5912" spans="1:21" x14ac:dyDescent="0.25">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s="27">
        <v>33.8598</v>
      </c>
    </row>
    <row r="5913" spans="1:21" x14ac:dyDescent="0.25">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s="27">
        <v>13.0284</v>
      </c>
    </row>
    <row r="5914" spans="1:21" x14ac:dyDescent="0.25">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s="27">
        <v>6.63</v>
      </c>
    </row>
    <row r="5915" spans="1:21" x14ac:dyDescent="0.25">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s="27">
        <v>1.0429999999999999</v>
      </c>
    </row>
    <row r="5916" spans="1:21" x14ac:dyDescent="0.25">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s="27">
        <v>41.223700000000001</v>
      </c>
    </row>
    <row r="5917" spans="1:21" x14ac:dyDescent="0.25">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s="27">
        <v>8.8783999999999992</v>
      </c>
    </row>
    <row r="5918" spans="1:21" x14ac:dyDescent="0.25">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s="27">
        <v>27.434000000000001</v>
      </c>
    </row>
    <row r="5919" spans="1:21" x14ac:dyDescent="0.25">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s="27">
        <v>158.57640000000001</v>
      </c>
    </row>
    <row r="5920" spans="1:21" x14ac:dyDescent="0.25">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s="27">
        <v>-25.048999999999999</v>
      </c>
    </row>
    <row r="5921" spans="1:21" x14ac:dyDescent="0.25">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s="27">
        <v>58.791600000000003</v>
      </c>
    </row>
    <row r="5922" spans="1:21" x14ac:dyDescent="0.25">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s="27">
        <v>217.767</v>
      </c>
    </row>
    <row r="5923" spans="1:21" x14ac:dyDescent="0.25">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s="27">
        <v>53.260800000000003</v>
      </c>
    </row>
    <row r="5924" spans="1:21" x14ac:dyDescent="0.25">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s="27">
        <v>1.3560000000000001</v>
      </c>
    </row>
    <row r="5925" spans="1:21" x14ac:dyDescent="0.25">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s="27">
        <v>-120.0508</v>
      </c>
    </row>
    <row r="5926" spans="1:21" x14ac:dyDescent="0.25">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s="27">
        <v>6.6584000000000003</v>
      </c>
    </row>
    <row r="5927" spans="1:21" x14ac:dyDescent="0.25">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s="27">
        <v>362.83499999999998</v>
      </c>
    </row>
    <row r="5928" spans="1:21" x14ac:dyDescent="0.25">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s="27">
        <v>316.13920000000002</v>
      </c>
    </row>
    <row r="5929" spans="1:21" x14ac:dyDescent="0.25">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s="27">
        <v>3.4357000000000002</v>
      </c>
    </row>
    <row r="5930" spans="1:21" x14ac:dyDescent="0.25">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s="27">
        <v>3.9247999999999998</v>
      </c>
    </row>
    <row r="5931" spans="1:21" x14ac:dyDescent="0.25">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s="27">
        <v>-45.349200000000003</v>
      </c>
    </row>
    <row r="5932" spans="1:21" x14ac:dyDescent="0.25">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s="27">
        <v>5.4432</v>
      </c>
    </row>
    <row r="5933" spans="1:21" x14ac:dyDescent="0.25">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s="27">
        <v>-113.998</v>
      </c>
    </row>
    <row r="5934" spans="1:21" x14ac:dyDescent="0.25">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s="27">
        <v>1.0044</v>
      </c>
    </row>
    <row r="5935" spans="1:21" x14ac:dyDescent="0.25">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s="27">
        <v>4.8231000000000002</v>
      </c>
    </row>
    <row r="5936" spans="1:21" x14ac:dyDescent="0.25">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s="27">
        <v>85.787000000000006</v>
      </c>
    </row>
    <row r="5937" spans="1:21" x14ac:dyDescent="0.25">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s="27">
        <v>8.6359999999999992</v>
      </c>
    </row>
    <row r="5938" spans="1:21" x14ac:dyDescent="0.25">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s="27">
        <v>19.9665</v>
      </c>
    </row>
    <row r="5939" spans="1:21" x14ac:dyDescent="0.25">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s="27">
        <v>8.9969999999999999</v>
      </c>
    </row>
    <row r="5940" spans="1:21" x14ac:dyDescent="0.25">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s="27">
        <v>9.5991999999999997</v>
      </c>
    </row>
    <row r="5941" spans="1:21" x14ac:dyDescent="0.25">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s="27">
        <v>4.2952000000000004</v>
      </c>
    </row>
    <row r="5942" spans="1:21" x14ac:dyDescent="0.25">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s="27">
        <v>130.75200000000001</v>
      </c>
    </row>
    <row r="5943" spans="1:21" x14ac:dyDescent="0.25">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s="27">
        <v>1.5875999999999999</v>
      </c>
    </row>
    <row r="5944" spans="1:21" x14ac:dyDescent="0.25">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s="27">
        <v>18.4772</v>
      </c>
    </row>
    <row r="5945" spans="1:21" x14ac:dyDescent="0.25">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s="27">
        <v>2.6375999999999999</v>
      </c>
    </row>
    <row r="5946" spans="1:21" x14ac:dyDescent="0.25">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s="27">
        <v>30.431999999999999</v>
      </c>
    </row>
    <row r="5947" spans="1:21" x14ac:dyDescent="0.25">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s="27">
        <v>12.441599999999999</v>
      </c>
    </row>
    <row r="5948" spans="1:21" x14ac:dyDescent="0.25">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s="27">
        <v>13.1868</v>
      </c>
    </row>
    <row r="5949" spans="1:21" x14ac:dyDescent="0.25">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s="27">
        <v>12.691000000000001</v>
      </c>
    </row>
    <row r="5950" spans="1:21" x14ac:dyDescent="0.25">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s="27">
        <v>19.6328</v>
      </c>
    </row>
    <row r="5951" spans="1:21" x14ac:dyDescent="0.25">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s="27">
        <v>125.98739999999999</v>
      </c>
    </row>
    <row r="5952" spans="1:21" x14ac:dyDescent="0.25">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s="27">
        <v>78.671999999999997</v>
      </c>
    </row>
    <row r="5953" spans="1:21" x14ac:dyDescent="0.25">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s="27">
        <v>112.4928</v>
      </c>
    </row>
    <row r="5954" spans="1:21" x14ac:dyDescent="0.25">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s="27">
        <v>7.2576000000000001</v>
      </c>
    </row>
    <row r="5955" spans="1:21" x14ac:dyDescent="0.25">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s="27">
        <v>2.94</v>
      </c>
    </row>
    <row r="5956" spans="1:21" x14ac:dyDescent="0.25">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s="27">
        <v>7.7896000000000001</v>
      </c>
    </row>
    <row r="5957" spans="1:21" x14ac:dyDescent="0.25">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s="27">
        <v>-250.54079999999999</v>
      </c>
    </row>
    <row r="5958" spans="1:21" x14ac:dyDescent="0.25">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s="27">
        <v>6.7655000000000003</v>
      </c>
    </row>
    <row r="5959" spans="1:21" x14ac:dyDescent="0.25">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s="27">
        <v>40.274000000000001</v>
      </c>
    </row>
    <row r="5960" spans="1:21" x14ac:dyDescent="0.25">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s="27">
        <v>14.974399999999999</v>
      </c>
    </row>
    <row r="5961" spans="1:21" x14ac:dyDescent="0.25">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s="27">
        <v>77.035200000000003</v>
      </c>
    </row>
    <row r="5962" spans="1:21" x14ac:dyDescent="0.25">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s="27">
        <v>6.5472000000000001</v>
      </c>
    </row>
    <row r="5963" spans="1:21" x14ac:dyDescent="0.25">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s="27">
        <v>57.592799999999997</v>
      </c>
    </row>
    <row r="5964" spans="1:21" x14ac:dyDescent="0.25">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s="27">
        <v>2.0228000000000002</v>
      </c>
    </row>
    <row r="5965" spans="1:21" x14ac:dyDescent="0.25">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s="27">
        <v>55.764000000000003</v>
      </c>
    </row>
    <row r="5966" spans="1:21" x14ac:dyDescent="0.25">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s="27">
        <v>5.1660000000000004</v>
      </c>
    </row>
    <row r="5967" spans="1:21" x14ac:dyDescent="0.25">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s="27">
        <v>63.436799999999998</v>
      </c>
    </row>
    <row r="5968" spans="1:21" x14ac:dyDescent="0.25">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s="27">
        <v>10.788</v>
      </c>
    </row>
    <row r="5969" spans="1:21" x14ac:dyDescent="0.25">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s="27">
        <v>40.170200000000001</v>
      </c>
    </row>
    <row r="5970" spans="1:21" x14ac:dyDescent="0.25">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s="27">
        <v>50.328000000000003</v>
      </c>
    </row>
    <row r="5971" spans="1:21" x14ac:dyDescent="0.25">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s="27">
        <v>3.1551999999999998</v>
      </c>
    </row>
    <row r="5972" spans="1:21" x14ac:dyDescent="0.25">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s="27">
        <v>9.7607999999999997</v>
      </c>
    </row>
    <row r="5973" spans="1:21" x14ac:dyDescent="0.25">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s="27">
        <v>15.4872</v>
      </c>
    </row>
    <row r="5974" spans="1:21" x14ac:dyDescent="0.25">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s="27">
        <v>30.097999999999999</v>
      </c>
    </row>
    <row r="5975" spans="1:21" x14ac:dyDescent="0.25">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s="27">
        <v>124.488</v>
      </c>
    </row>
    <row r="5976" spans="1:21" x14ac:dyDescent="0.25">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s="27">
        <v>-67.850999999999999</v>
      </c>
    </row>
    <row r="5977" spans="1:21" x14ac:dyDescent="0.25">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s="27">
        <v>93.698800000000006</v>
      </c>
    </row>
    <row r="5978" spans="1:21" x14ac:dyDescent="0.25">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s="27">
        <v>6.2375999999999996</v>
      </c>
    </row>
    <row r="5979" spans="1:21" x14ac:dyDescent="0.25">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s="27">
        <v>34.5</v>
      </c>
    </row>
    <row r="5980" spans="1:21" x14ac:dyDescent="0.25">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s="27">
        <v>111.774</v>
      </c>
    </row>
    <row r="5981" spans="1:21" x14ac:dyDescent="0.25">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s="27">
        <v>15.3888</v>
      </c>
    </row>
    <row r="5982" spans="1:21" x14ac:dyDescent="0.25">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s="27">
        <v>45.348799999999997</v>
      </c>
    </row>
    <row r="5983" spans="1:21" x14ac:dyDescent="0.25">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s="27">
        <v>5.7594000000000003</v>
      </c>
    </row>
    <row r="5984" spans="1:21" x14ac:dyDescent="0.25">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s="27">
        <v>6.3503999999999996</v>
      </c>
    </row>
    <row r="5985" spans="1:21" x14ac:dyDescent="0.25">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s="27">
        <v>6.42</v>
      </c>
    </row>
    <row r="5986" spans="1:21" x14ac:dyDescent="0.25">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s="27">
        <v>76.087800000000001</v>
      </c>
    </row>
    <row r="5987" spans="1:21" x14ac:dyDescent="0.25">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s="27">
        <v>35.677599999999998</v>
      </c>
    </row>
    <row r="5988" spans="1:21" x14ac:dyDescent="0.25">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s="27">
        <v>0.87919999999999998</v>
      </c>
    </row>
    <row r="5989" spans="1:21" x14ac:dyDescent="0.25">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s="27">
        <v>120.5106</v>
      </c>
    </row>
    <row r="5990" spans="1:21" x14ac:dyDescent="0.25">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s="27">
        <v>4.0419999999999998</v>
      </c>
    </row>
    <row r="5991" spans="1:21" x14ac:dyDescent="0.25">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s="27">
        <v>126.22499999999999</v>
      </c>
    </row>
    <row r="5992" spans="1:21" x14ac:dyDescent="0.25">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s="27">
        <v>884.05799999999999</v>
      </c>
    </row>
    <row r="5993" spans="1:21" x14ac:dyDescent="0.25">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s="27">
        <v>32.335099999999997</v>
      </c>
    </row>
    <row r="5994" spans="1:21" x14ac:dyDescent="0.25">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s="27">
        <v>-20.784600000000001</v>
      </c>
    </row>
    <row r="5995" spans="1:21" x14ac:dyDescent="0.25">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s="27">
        <v>-4.0599999999999996</v>
      </c>
    </row>
    <row r="5996" spans="1:21" x14ac:dyDescent="0.25">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s="27">
        <v>1.69</v>
      </c>
    </row>
    <row r="5997" spans="1:21" x14ac:dyDescent="0.25">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s="27">
        <v>-137.529</v>
      </c>
    </row>
    <row r="5998" spans="1:21" x14ac:dyDescent="0.25">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s="27">
        <v>24.196000000000002</v>
      </c>
    </row>
    <row r="5999" spans="1:21" x14ac:dyDescent="0.25">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s="27">
        <v>-147.8655</v>
      </c>
    </row>
    <row r="6000" spans="1:21" x14ac:dyDescent="0.25">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s="27">
        <v>4.2294</v>
      </c>
    </row>
    <row r="6001" spans="1:21" x14ac:dyDescent="0.25">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s="27">
        <v>12.441599999999999</v>
      </c>
    </row>
    <row r="6002" spans="1:21" x14ac:dyDescent="0.25">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s="27">
        <v>42.025599999999997</v>
      </c>
    </row>
    <row r="6003" spans="1:21" x14ac:dyDescent="0.25">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s="27">
        <v>7.6965000000000003</v>
      </c>
    </row>
    <row r="6004" spans="1:21" x14ac:dyDescent="0.25">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s="27">
        <v>-4.1711999999999998</v>
      </c>
    </row>
    <row r="6005" spans="1:21" x14ac:dyDescent="0.25">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s="27">
        <v>-8.6058000000000003</v>
      </c>
    </row>
    <row r="6006" spans="1:21" x14ac:dyDescent="0.25">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s="27">
        <v>8.2992000000000008</v>
      </c>
    </row>
    <row r="6007" spans="1:21" x14ac:dyDescent="0.25">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s="27">
        <v>8.5372000000000003</v>
      </c>
    </row>
    <row r="6008" spans="1:21" x14ac:dyDescent="0.25">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s="27">
        <v>3.8654999999999999</v>
      </c>
    </row>
    <row r="6009" spans="1:21" x14ac:dyDescent="0.25">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s="27">
        <v>21.7515</v>
      </c>
    </row>
    <row r="6010" spans="1:21" x14ac:dyDescent="0.25">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s="27">
        <v>31.519200000000001</v>
      </c>
    </row>
    <row r="6011" spans="1:21" x14ac:dyDescent="0.25">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s="27">
        <v>14.2386</v>
      </c>
    </row>
    <row r="6012" spans="1:21" x14ac:dyDescent="0.25">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s="27">
        <v>286.71300000000002</v>
      </c>
    </row>
    <row r="6013" spans="1:21" x14ac:dyDescent="0.25">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s="27">
        <v>122.148</v>
      </c>
    </row>
    <row r="6014" spans="1:21" x14ac:dyDescent="0.25">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s="27">
        <v>35.984999999999999</v>
      </c>
    </row>
    <row r="6015" spans="1:21" x14ac:dyDescent="0.25">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s="27">
        <v>7.1520000000000001</v>
      </c>
    </row>
    <row r="6016" spans="1:21" x14ac:dyDescent="0.25">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s="27">
        <v>363.90480000000002</v>
      </c>
    </row>
    <row r="6017" spans="1:21" x14ac:dyDescent="0.25">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s="27">
        <v>15.6332</v>
      </c>
    </row>
    <row r="6018" spans="1:21" x14ac:dyDescent="0.25">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s="27">
        <v>12.9129</v>
      </c>
    </row>
    <row r="6019" spans="1:21" x14ac:dyDescent="0.25">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s="27">
        <v>9.3312000000000008</v>
      </c>
    </row>
    <row r="6020" spans="1:21" x14ac:dyDescent="0.25">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s="27">
        <v>26.630400000000002</v>
      </c>
    </row>
    <row r="6021" spans="1:21" x14ac:dyDescent="0.25">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s="27">
        <v>11.49</v>
      </c>
    </row>
    <row r="6022" spans="1:21" x14ac:dyDescent="0.25">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s="27">
        <v>4.6818</v>
      </c>
    </row>
    <row r="6023" spans="1:21" x14ac:dyDescent="0.25">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s="27">
        <v>15.1158</v>
      </c>
    </row>
    <row r="6024" spans="1:21" x14ac:dyDescent="0.25">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s="27">
        <v>2.4780000000000002</v>
      </c>
    </row>
    <row r="6025" spans="1:21" x14ac:dyDescent="0.25">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s="27">
        <v>4.8986000000000001</v>
      </c>
    </row>
    <row r="6026" spans="1:21" x14ac:dyDescent="0.25">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s="27">
        <v>64.627200000000002</v>
      </c>
    </row>
    <row r="6027" spans="1:21" x14ac:dyDescent="0.25">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s="27">
        <v>3.7584</v>
      </c>
    </row>
    <row r="6028" spans="1:21" x14ac:dyDescent="0.25">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s="27">
        <v>0.33600000000000002</v>
      </c>
    </row>
    <row r="6029" spans="1:21" x14ac:dyDescent="0.25">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s="27">
        <v>25.186</v>
      </c>
    </row>
    <row r="6030" spans="1:21" x14ac:dyDescent="0.25">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s="27">
        <v>6.0060000000000002</v>
      </c>
    </row>
    <row r="6031" spans="1:21" x14ac:dyDescent="0.25">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s="27">
        <v>2.8536000000000001</v>
      </c>
    </row>
    <row r="6032" spans="1:21" x14ac:dyDescent="0.25">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s="27">
        <v>23.923999999999999</v>
      </c>
    </row>
    <row r="6033" spans="1:21" x14ac:dyDescent="0.25">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s="27">
        <v>6.5472000000000001</v>
      </c>
    </row>
    <row r="6034" spans="1:21" x14ac:dyDescent="0.25">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s="27">
        <v>15.372</v>
      </c>
    </row>
    <row r="6035" spans="1:21" x14ac:dyDescent="0.25">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s="27">
        <v>5.1816000000000004</v>
      </c>
    </row>
    <row r="6036" spans="1:21" x14ac:dyDescent="0.25">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s="27">
        <v>-52.833599999999997</v>
      </c>
    </row>
    <row r="6037" spans="1:21" x14ac:dyDescent="0.25">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s="27">
        <v>-512.14679999999998</v>
      </c>
    </row>
    <row r="6038" spans="1:21" x14ac:dyDescent="0.25">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s="27">
        <v>16.614000000000001</v>
      </c>
    </row>
    <row r="6039" spans="1:21" x14ac:dyDescent="0.25">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s="27">
        <v>54.691200000000002</v>
      </c>
    </row>
    <row r="6040" spans="1:21" x14ac:dyDescent="0.25">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s="27">
        <v>5.1967999999999996</v>
      </c>
    </row>
    <row r="6041" spans="1:21" x14ac:dyDescent="0.25">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s="27">
        <v>2.5344000000000002</v>
      </c>
    </row>
    <row r="6042" spans="1:21" x14ac:dyDescent="0.25">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s="27">
        <v>75.180000000000007</v>
      </c>
    </row>
    <row r="6043" spans="1:21" x14ac:dyDescent="0.25">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s="27">
        <v>177.19800000000001</v>
      </c>
    </row>
    <row r="6044" spans="1:21" x14ac:dyDescent="0.25">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s="27">
        <v>3.9512</v>
      </c>
    </row>
    <row r="6045" spans="1:21" x14ac:dyDescent="0.25">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s="27">
        <v>-35.364600000000003</v>
      </c>
    </row>
    <row r="6046" spans="1:21" x14ac:dyDescent="0.25">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s="27">
        <v>10.109400000000001</v>
      </c>
    </row>
    <row r="6047" spans="1:21" x14ac:dyDescent="0.25">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s="27">
        <v>89.307000000000002</v>
      </c>
    </row>
    <row r="6048" spans="1:21" x14ac:dyDescent="0.25">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s="27">
        <v>173.23500000000001</v>
      </c>
    </row>
    <row r="6049" spans="1:21" x14ac:dyDescent="0.25">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s="27">
        <v>-12.9168</v>
      </c>
    </row>
    <row r="6050" spans="1:21" x14ac:dyDescent="0.25">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s="27">
        <v>-1031.5385000000001</v>
      </c>
    </row>
    <row r="6051" spans="1:21" x14ac:dyDescent="0.25">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s="27">
        <v>54.215000000000003</v>
      </c>
    </row>
    <row r="6052" spans="1:21" x14ac:dyDescent="0.25">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s="27">
        <v>16.170000000000002</v>
      </c>
    </row>
    <row r="6053" spans="1:21" x14ac:dyDescent="0.25">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s="27">
        <v>76.272000000000006</v>
      </c>
    </row>
    <row r="6054" spans="1:21" x14ac:dyDescent="0.25">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s="27">
        <v>4.0338000000000003</v>
      </c>
    </row>
    <row r="6055" spans="1:21" x14ac:dyDescent="0.25">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s="27">
        <v>7.7</v>
      </c>
    </row>
    <row r="6056" spans="1:21" x14ac:dyDescent="0.25">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s="27">
        <v>-9.7607999999999997</v>
      </c>
    </row>
    <row r="6057" spans="1:21" x14ac:dyDescent="0.25">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s="27">
        <v>-3.4121999999999999</v>
      </c>
    </row>
    <row r="6058" spans="1:21" x14ac:dyDescent="0.25">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s="27">
        <v>30.391999999999999</v>
      </c>
    </row>
    <row r="6059" spans="1:21" x14ac:dyDescent="0.25">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s="27">
        <v>5.3391999999999999</v>
      </c>
    </row>
    <row r="6060" spans="1:21" x14ac:dyDescent="0.25">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s="27">
        <v>17.472000000000001</v>
      </c>
    </row>
    <row r="6061" spans="1:21" x14ac:dyDescent="0.25">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s="27">
        <v>6.992</v>
      </c>
    </row>
    <row r="6062" spans="1:21" x14ac:dyDescent="0.25">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s="27">
        <v>38.3508</v>
      </c>
    </row>
    <row r="6063" spans="1:21" x14ac:dyDescent="0.25">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s="27">
        <v>6.0147000000000004</v>
      </c>
    </row>
    <row r="6064" spans="1:21" x14ac:dyDescent="0.25">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s="27">
        <v>224.99250000000001</v>
      </c>
    </row>
    <row r="6065" spans="1:21" x14ac:dyDescent="0.25">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s="27">
        <v>6.1740000000000004</v>
      </c>
    </row>
    <row r="6066" spans="1:21" x14ac:dyDescent="0.25">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s="27">
        <v>8.0730000000000004</v>
      </c>
    </row>
    <row r="6067" spans="1:21" x14ac:dyDescent="0.25">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s="27">
        <v>7.7687999999999997</v>
      </c>
    </row>
    <row r="6068" spans="1:21" x14ac:dyDescent="0.25">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s="27">
        <v>10.007999999999999</v>
      </c>
    </row>
    <row r="6069" spans="1:21" x14ac:dyDescent="0.25">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s="27">
        <v>-97.176000000000002</v>
      </c>
    </row>
    <row r="6070" spans="1:21" x14ac:dyDescent="0.25">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s="27">
        <v>3.3504</v>
      </c>
    </row>
    <row r="6071" spans="1:21" x14ac:dyDescent="0.25">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s="27">
        <v>38.61</v>
      </c>
    </row>
    <row r="6072" spans="1:21" x14ac:dyDescent="0.25">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s="27">
        <v>5.9211</v>
      </c>
    </row>
    <row r="6073" spans="1:21" x14ac:dyDescent="0.25">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s="27">
        <v>-26.720400000000001</v>
      </c>
    </row>
    <row r="6074" spans="1:21" x14ac:dyDescent="0.25">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s="27">
        <v>0.56679999999999997</v>
      </c>
    </row>
    <row r="6075" spans="1:21" x14ac:dyDescent="0.25">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s="27">
        <v>-1.3248</v>
      </c>
    </row>
    <row r="6076" spans="1:21" x14ac:dyDescent="0.25">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s="27">
        <v>51.823799999999999</v>
      </c>
    </row>
    <row r="6077" spans="1:21" x14ac:dyDescent="0.25">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s="27">
        <v>2.7061999999999999</v>
      </c>
    </row>
    <row r="6078" spans="1:21" x14ac:dyDescent="0.25">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s="27">
        <v>206.316</v>
      </c>
    </row>
    <row r="6079" spans="1:21" x14ac:dyDescent="0.25">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s="27">
        <v>30.441600000000001</v>
      </c>
    </row>
    <row r="6080" spans="1:21" x14ac:dyDescent="0.25">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s="27">
        <v>3.2850000000000001</v>
      </c>
    </row>
    <row r="6081" spans="1:21" x14ac:dyDescent="0.25">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s="27">
        <v>61.382399999999997</v>
      </c>
    </row>
    <row r="6082" spans="1:21" x14ac:dyDescent="0.25">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s="27">
        <v>7.5528000000000004</v>
      </c>
    </row>
    <row r="6083" spans="1:21" x14ac:dyDescent="0.25">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s="27">
        <v>-11.321999999999999</v>
      </c>
    </row>
    <row r="6084" spans="1:21" x14ac:dyDescent="0.25">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s="27">
        <v>-9.6348000000000003</v>
      </c>
    </row>
    <row r="6085" spans="1:21" x14ac:dyDescent="0.25">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s="27">
        <v>2.6568000000000001</v>
      </c>
    </row>
    <row r="6086" spans="1:21" x14ac:dyDescent="0.25">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s="27">
        <v>-0.6008</v>
      </c>
    </row>
    <row r="6087" spans="1:21" x14ac:dyDescent="0.25">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s="27">
        <v>0.67859999999999998</v>
      </c>
    </row>
    <row r="6088" spans="1:21" x14ac:dyDescent="0.25">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s="27">
        <v>-6.7320000000000002</v>
      </c>
    </row>
    <row r="6089" spans="1:21" x14ac:dyDescent="0.25">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s="27">
        <v>12.8568</v>
      </c>
    </row>
    <row r="6090" spans="1:21" x14ac:dyDescent="0.25">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s="27">
        <v>3.1103999999999998</v>
      </c>
    </row>
    <row r="6091" spans="1:21" x14ac:dyDescent="0.25">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s="27">
        <v>-0.99</v>
      </c>
    </row>
    <row r="6092" spans="1:21" x14ac:dyDescent="0.25">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s="27">
        <v>18.176400000000001</v>
      </c>
    </row>
    <row r="6093" spans="1:21" x14ac:dyDescent="0.25">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s="27">
        <v>95.76</v>
      </c>
    </row>
    <row r="6094" spans="1:21" x14ac:dyDescent="0.25">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s="27">
        <v>18.104399999999998</v>
      </c>
    </row>
    <row r="6095" spans="1:21" x14ac:dyDescent="0.25">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s="27">
        <v>21.792000000000002</v>
      </c>
    </row>
    <row r="6096" spans="1:21" x14ac:dyDescent="0.25">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s="27">
        <v>12.712</v>
      </c>
    </row>
    <row r="6097" spans="1:21" x14ac:dyDescent="0.25">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s="27">
        <v>6.3296000000000001</v>
      </c>
    </row>
    <row r="6098" spans="1:21" x14ac:dyDescent="0.25">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s="27">
        <v>8.0991</v>
      </c>
    </row>
    <row r="6099" spans="1:21" x14ac:dyDescent="0.25">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s="27">
        <v>3.9771000000000001</v>
      </c>
    </row>
    <row r="6100" spans="1:21" x14ac:dyDescent="0.25">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s="27">
        <v>1.7876000000000001</v>
      </c>
    </row>
    <row r="6101" spans="1:21" x14ac:dyDescent="0.25">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s="27">
        <v>609.71569999999997</v>
      </c>
    </row>
    <row r="6102" spans="1:21" x14ac:dyDescent="0.25">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s="27">
        <v>350.90820000000002</v>
      </c>
    </row>
    <row r="6103" spans="1:21" x14ac:dyDescent="0.25">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s="27">
        <v>375.73500000000001</v>
      </c>
    </row>
    <row r="6104" spans="1:21" x14ac:dyDescent="0.25">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s="27">
        <v>28.3095</v>
      </c>
    </row>
    <row r="6105" spans="1:21" x14ac:dyDescent="0.25">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s="27">
        <v>20.389800000000001</v>
      </c>
    </row>
    <row r="6106" spans="1:21" x14ac:dyDescent="0.25">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s="27">
        <v>-83.875200000000007</v>
      </c>
    </row>
    <row r="6107" spans="1:21" x14ac:dyDescent="0.25">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s="27">
        <v>3.5783999999999998</v>
      </c>
    </row>
    <row r="6108" spans="1:21" x14ac:dyDescent="0.25">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s="27">
        <v>-49.551600000000001</v>
      </c>
    </row>
    <row r="6109" spans="1:21" x14ac:dyDescent="0.25">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s="27">
        <v>-8.18</v>
      </c>
    </row>
    <row r="6110" spans="1:21" x14ac:dyDescent="0.25">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s="27">
        <v>2.1</v>
      </c>
    </row>
    <row r="6111" spans="1:21" x14ac:dyDescent="0.25">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s="27">
        <v>-3.2435999999999998</v>
      </c>
    </row>
    <row r="6112" spans="1:21" x14ac:dyDescent="0.25">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s="27">
        <v>-21.0686</v>
      </c>
    </row>
    <row r="6113" spans="1:21" x14ac:dyDescent="0.25">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s="27">
        <v>33.028799999999997</v>
      </c>
    </row>
    <row r="6114" spans="1:21" x14ac:dyDescent="0.25">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s="27">
        <v>5.4443999999999999</v>
      </c>
    </row>
    <row r="6115" spans="1:21" x14ac:dyDescent="0.25">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s="27">
        <v>0</v>
      </c>
    </row>
    <row r="6116" spans="1:21" x14ac:dyDescent="0.25">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s="27">
        <v>-12.8392</v>
      </c>
    </row>
    <row r="6117" spans="1:21" x14ac:dyDescent="0.25">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s="27">
        <v>14.1426</v>
      </c>
    </row>
    <row r="6118" spans="1:21" x14ac:dyDescent="0.25">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s="27">
        <v>592.78959999999995</v>
      </c>
    </row>
    <row r="6119" spans="1:21" x14ac:dyDescent="0.25">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s="27">
        <v>6.8723999999999998</v>
      </c>
    </row>
    <row r="6120" spans="1:21" x14ac:dyDescent="0.25">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s="27">
        <v>19.197600000000001</v>
      </c>
    </row>
    <row r="6121" spans="1:21" x14ac:dyDescent="0.25">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s="27">
        <v>6.5537999999999998</v>
      </c>
    </row>
    <row r="6122" spans="1:21" x14ac:dyDescent="0.25">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s="27">
        <v>61.382399999999997</v>
      </c>
    </row>
    <row r="6123" spans="1:21" x14ac:dyDescent="0.25">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s="27">
        <v>-128.2388</v>
      </c>
    </row>
    <row r="6124" spans="1:21" x14ac:dyDescent="0.25">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s="27">
        <v>4.6176000000000004</v>
      </c>
    </row>
    <row r="6125" spans="1:21" x14ac:dyDescent="0.25">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s="27">
        <v>6.8120000000000003</v>
      </c>
    </row>
    <row r="6126" spans="1:21" x14ac:dyDescent="0.25">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s="27">
        <v>8.5024999999999995</v>
      </c>
    </row>
    <row r="6127" spans="1:21" x14ac:dyDescent="0.25">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s="27">
        <v>5.3819999999999997</v>
      </c>
    </row>
    <row r="6128" spans="1:21" x14ac:dyDescent="0.25">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s="27">
        <v>1.2714000000000001</v>
      </c>
    </row>
    <row r="6129" spans="1:21" x14ac:dyDescent="0.25">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s="27">
        <v>54.665999999999997</v>
      </c>
    </row>
    <row r="6130" spans="1:21" x14ac:dyDescent="0.25">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s="27">
        <v>18.527999999999999</v>
      </c>
    </row>
    <row r="6131" spans="1:21" x14ac:dyDescent="0.25">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s="27">
        <v>20.767499999999998</v>
      </c>
    </row>
    <row r="6132" spans="1:21" x14ac:dyDescent="0.25">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s="27">
        <v>1.3160000000000001</v>
      </c>
    </row>
    <row r="6133" spans="1:21" x14ac:dyDescent="0.25">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s="27">
        <v>161.9674</v>
      </c>
    </row>
    <row r="6134" spans="1:21" x14ac:dyDescent="0.25">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s="27">
        <v>59.435499999999998</v>
      </c>
    </row>
    <row r="6135" spans="1:21" x14ac:dyDescent="0.25">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s="27">
        <v>12.096</v>
      </c>
    </row>
    <row r="6136" spans="1:21" x14ac:dyDescent="0.25">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s="27">
        <v>55.911999999999999</v>
      </c>
    </row>
    <row r="6137" spans="1:21" x14ac:dyDescent="0.25">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s="27">
        <v>3.4620000000000002</v>
      </c>
    </row>
    <row r="6138" spans="1:21" x14ac:dyDescent="0.25">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s="27">
        <v>-186.56819999999999</v>
      </c>
    </row>
    <row r="6139" spans="1:21" x14ac:dyDescent="0.25">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s="27">
        <v>11.2224</v>
      </c>
    </row>
    <row r="6140" spans="1:21" x14ac:dyDescent="0.25">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s="27">
        <v>-12.098000000000001</v>
      </c>
    </row>
    <row r="6141" spans="1:21" x14ac:dyDescent="0.25">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s="27">
        <v>30.014399999999998</v>
      </c>
    </row>
    <row r="6142" spans="1:21" x14ac:dyDescent="0.25">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s="27">
        <v>134.65199999999999</v>
      </c>
    </row>
    <row r="6143" spans="1:21" x14ac:dyDescent="0.25">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s="27">
        <v>3.9127999999999998</v>
      </c>
    </row>
    <row r="6144" spans="1:21" x14ac:dyDescent="0.25">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s="27">
        <v>74.8142</v>
      </c>
    </row>
    <row r="6145" spans="1:21" x14ac:dyDescent="0.25">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s="27">
        <v>48.806399999999996</v>
      </c>
    </row>
    <row r="6146" spans="1:21" x14ac:dyDescent="0.25">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s="27">
        <v>9.2322000000000006</v>
      </c>
    </row>
    <row r="6147" spans="1:21" x14ac:dyDescent="0.25">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s="27">
        <v>3.1751999999999998</v>
      </c>
    </row>
    <row r="6148" spans="1:21" x14ac:dyDescent="0.25">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s="27">
        <v>3.1751999999999998</v>
      </c>
    </row>
    <row r="6149" spans="1:21" x14ac:dyDescent="0.25">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s="27">
        <v>14.7668</v>
      </c>
    </row>
    <row r="6150" spans="1:21" x14ac:dyDescent="0.25">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s="27">
        <v>12.599</v>
      </c>
    </row>
    <row r="6151" spans="1:21" x14ac:dyDescent="0.25">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s="27">
        <v>-34.070399999999999</v>
      </c>
    </row>
    <row r="6152" spans="1:21" x14ac:dyDescent="0.25">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s="27">
        <v>88.724999999999994</v>
      </c>
    </row>
    <row r="6153" spans="1:21" x14ac:dyDescent="0.25">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s="27">
        <v>70.489999999999995</v>
      </c>
    </row>
    <row r="6154" spans="1:21" x14ac:dyDescent="0.25">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s="27">
        <v>0.87919999999999998</v>
      </c>
    </row>
    <row r="6155" spans="1:21" x14ac:dyDescent="0.25">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s="27">
        <v>10.393599999999999</v>
      </c>
    </row>
    <row r="6156" spans="1:21" x14ac:dyDescent="0.25">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s="27">
        <v>5.7752999999999997</v>
      </c>
    </row>
    <row r="6157" spans="1:21" x14ac:dyDescent="0.25">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s="27">
        <v>33.270400000000002</v>
      </c>
    </row>
    <row r="6158" spans="1:21" x14ac:dyDescent="0.25">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s="27">
        <v>9.5418000000000003</v>
      </c>
    </row>
    <row r="6159" spans="1:21" x14ac:dyDescent="0.25">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s="27">
        <v>38.323799999999999</v>
      </c>
    </row>
    <row r="6160" spans="1:21" x14ac:dyDescent="0.25">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s="27">
        <v>23.4192</v>
      </c>
    </row>
    <row r="6161" spans="1:21" x14ac:dyDescent="0.25">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s="27">
        <v>108.1752</v>
      </c>
    </row>
    <row r="6162" spans="1:21" x14ac:dyDescent="0.25">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s="27">
        <v>28.347899999999999</v>
      </c>
    </row>
    <row r="6163" spans="1:21" x14ac:dyDescent="0.25">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s="27">
        <v>3.9851999999999999</v>
      </c>
    </row>
    <row r="6164" spans="1:21" x14ac:dyDescent="0.25">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s="27">
        <v>1.962</v>
      </c>
    </row>
    <row r="6165" spans="1:21" x14ac:dyDescent="0.25">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s="27">
        <v>-25.736999999999998</v>
      </c>
    </row>
    <row r="6166" spans="1:21" x14ac:dyDescent="0.25">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s="27">
        <v>1.3728</v>
      </c>
    </row>
    <row r="6167" spans="1:21" x14ac:dyDescent="0.25">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s="27">
        <v>5.5044000000000004</v>
      </c>
    </row>
    <row r="6168" spans="1:21" x14ac:dyDescent="0.25">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s="27">
        <v>53.2</v>
      </c>
    </row>
    <row r="6169" spans="1:21" x14ac:dyDescent="0.25">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s="27">
        <v>44.045999999999999</v>
      </c>
    </row>
    <row r="6170" spans="1:21" x14ac:dyDescent="0.25">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s="27">
        <v>11.250400000000001</v>
      </c>
    </row>
    <row r="6171" spans="1:21" x14ac:dyDescent="0.25">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s="27">
        <v>6.4127999999999998</v>
      </c>
    </row>
    <row r="6172" spans="1:21" x14ac:dyDescent="0.25">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s="27">
        <v>11.5587</v>
      </c>
    </row>
    <row r="6173" spans="1:21" x14ac:dyDescent="0.25">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s="27">
        <v>1.0207999999999999</v>
      </c>
    </row>
    <row r="6174" spans="1:21" x14ac:dyDescent="0.25">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s="27">
        <v>12.548999999999999</v>
      </c>
    </row>
    <row r="6175" spans="1:21" x14ac:dyDescent="0.25">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s="27">
        <v>9.1159999999999997</v>
      </c>
    </row>
    <row r="6176" spans="1:21" x14ac:dyDescent="0.25">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s="27">
        <v>226.36259999999999</v>
      </c>
    </row>
    <row r="6177" spans="1:21" x14ac:dyDescent="0.25">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s="27">
        <v>422.51</v>
      </c>
    </row>
    <row r="6178" spans="1:21" x14ac:dyDescent="0.25">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s="27">
        <v>24.0688</v>
      </c>
    </row>
    <row r="6179" spans="1:21" x14ac:dyDescent="0.25">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s="27">
        <v>57.321199999999997</v>
      </c>
    </row>
    <row r="6180" spans="1:21" x14ac:dyDescent="0.25">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s="27">
        <v>11.720800000000001</v>
      </c>
    </row>
    <row r="6181" spans="1:21" x14ac:dyDescent="0.25">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s="27">
        <v>6.3959999999999999</v>
      </c>
    </row>
    <row r="6182" spans="1:21" x14ac:dyDescent="0.25">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s="27">
        <v>176.386</v>
      </c>
    </row>
    <row r="6183" spans="1:21" x14ac:dyDescent="0.25">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s="27">
        <v>32.981699999999996</v>
      </c>
    </row>
    <row r="6184" spans="1:21" x14ac:dyDescent="0.25">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s="27">
        <v>6.8620000000000001</v>
      </c>
    </row>
    <row r="6185" spans="1:21" x14ac:dyDescent="0.25">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s="27">
        <v>17.756799999999998</v>
      </c>
    </row>
    <row r="6186" spans="1:21" x14ac:dyDescent="0.25">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s="27">
        <v>25.245000000000001</v>
      </c>
    </row>
    <row r="6187" spans="1:21" x14ac:dyDescent="0.25">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s="27">
        <v>10.68</v>
      </c>
    </row>
    <row r="6188" spans="1:21" x14ac:dyDescent="0.25">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s="27">
        <v>20.575500000000002</v>
      </c>
    </row>
    <row r="6189" spans="1:21" x14ac:dyDescent="0.25">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s="27">
        <v>11.7936</v>
      </c>
    </row>
    <row r="6190" spans="1:21" x14ac:dyDescent="0.25">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s="27">
        <v>35.712000000000003</v>
      </c>
    </row>
    <row r="6191" spans="1:21" x14ac:dyDescent="0.25">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s="27">
        <v>47.98</v>
      </c>
    </row>
    <row r="6192" spans="1:21" x14ac:dyDescent="0.25">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s="27">
        <v>207.88560000000001</v>
      </c>
    </row>
    <row r="6193" spans="1:21" x14ac:dyDescent="0.25">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s="27">
        <v>8.4887999999999995</v>
      </c>
    </row>
    <row r="6194" spans="1:21" x14ac:dyDescent="0.25">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s="27">
        <v>9.0719999999999992</v>
      </c>
    </row>
    <row r="6195" spans="1:21" x14ac:dyDescent="0.25">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s="27">
        <v>-9.8115000000000006</v>
      </c>
    </row>
    <row r="6196" spans="1:21" x14ac:dyDescent="0.25">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s="27">
        <v>26.558</v>
      </c>
    </row>
    <row r="6197" spans="1:21" x14ac:dyDescent="0.25">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s="27">
        <v>-76.997200000000007</v>
      </c>
    </row>
    <row r="6198" spans="1:21" x14ac:dyDescent="0.25">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s="27">
        <v>-4.4610000000000003</v>
      </c>
    </row>
    <row r="6199" spans="1:21" x14ac:dyDescent="0.25">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s="27">
        <v>28.6965</v>
      </c>
    </row>
    <row r="6200" spans="1:21" x14ac:dyDescent="0.25">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s="27">
        <v>13.2522</v>
      </c>
    </row>
    <row r="6201" spans="1:21" x14ac:dyDescent="0.25">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s="27">
        <v>46.118400000000001</v>
      </c>
    </row>
    <row r="6202" spans="1:21" x14ac:dyDescent="0.25">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s="27">
        <v>485.98919999999998</v>
      </c>
    </row>
    <row r="6203" spans="1:21" x14ac:dyDescent="0.25">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s="27">
        <v>-4.9005000000000001</v>
      </c>
    </row>
    <row r="6204" spans="1:21" x14ac:dyDescent="0.25">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s="27">
        <v>7.0490000000000004</v>
      </c>
    </row>
    <row r="6205" spans="1:21" x14ac:dyDescent="0.25">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s="27">
        <v>-47.0304</v>
      </c>
    </row>
    <row r="6206" spans="1:21" x14ac:dyDescent="0.25">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s="27">
        <v>1.7352000000000001</v>
      </c>
    </row>
    <row r="6207" spans="1:21" x14ac:dyDescent="0.25">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s="27">
        <v>15.942500000000001</v>
      </c>
    </row>
    <row r="6208" spans="1:21" x14ac:dyDescent="0.25">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s="27">
        <v>7.89</v>
      </c>
    </row>
    <row r="6209" spans="1:21" x14ac:dyDescent="0.25">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s="27">
        <v>-14.5764</v>
      </c>
    </row>
    <row r="6210" spans="1:21" x14ac:dyDescent="0.25">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s="27">
        <v>-6.3959999999999999</v>
      </c>
    </row>
    <row r="6211" spans="1:21" x14ac:dyDescent="0.25">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s="27">
        <v>942.81569999999999</v>
      </c>
    </row>
    <row r="6212" spans="1:21" x14ac:dyDescent="0.25">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s="27">
        <v>290.00580000000002</v>
      </c>
    </row>
    <row r="6213" spans="1:21" x14ac:dyDescent="0.25">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s="27">
        <v>22.419599999999999</v>
      </c>
    </row>
    <row r="6214" spans="1:21" x14ac:dyDescent="0.25">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s="27">
        <v>9.1199999999999992</v>
      </c>
    </row>
    <row r="6215" spans="1:21" x14ac:dyDescent="0.25">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s="27">
        <v>22.0748</v>
      </c>
    </row>
    <row r="6216" spans="1:21" x14ac:dyDescent="0.25">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s="27">
        <v>3.7435999999999998</v>
      </c>
    </row>
    <row r="6217" spans="1:21" x14ac:dyDescent="0.25">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s="27">
        <v>27.945599999999999</v>
      </c>
    </row>
    <row r="6218" spans="1:21" x14ac:dyDescent="0.25">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s="27">
        <v>29.252800000000001</v>
      </c>
    </row>
    <row r="6219" spans="1:21" x14ac:dyDescent="0.25">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s="27">
        <v>0.29970000000000002</v>
      </c>
    </row>
    <row r="6220" spans="1:21" x14ac:dyDescent="0.25">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s="27">
        <v>35.195999999999998</v>
      </c>
    </row>
    <row r="6221" spans="1:21" x14ac:dyDescent="0.25">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s="27">
        <v>51.834600000000002</v>
      </c>
    </row>
    <row r="6222" spans="1:21" x14ac:dyDescent="0.25">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s="27">
        <v>1.4601999999999999</v>
      </c>
    </row>
    <row r="6223" spans="1:21" x14ac:dyDescent="0.25">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s="27">
        <v>26.082000000000001</v>
      </c>
    </row>
    <row r="6224" spans="1:21" x14ac:dyDescent="0.25">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s="27">
        <v>19.084800000000001</v>
      </c>
    </row>
    <row r="6225" spans="1:21" x14ac:dyDescent="0.25">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s="27">
        <v>1.0730999999999999</v>
      </c>
    </row>
    <row r="6226" spans="1:21" x14ac:dyDescent="0.25">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s="27">
        <v>-54.588000000000001</v>
      </c>
    </row>
    <row r="6227" spans="1:21" x14ac:dyDescent="0.25">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s="27">
        <v>-103.86060000000001</v>
      </c>
    </row>
    <row r="6228" spans="1:21" x14ac:dyDescent="0.25">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s="27">
        <v>-14.558400000000001</v>
      </c>
    </row>
    <row r="6229" spans="1:21" x14ac:dyDescent="0.25">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s="27">
        <v>7.7679</v>
      </c>
    </row>
    <row r="6230" spans="1:21" x14ac:dyDescent="0.25">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s="27">
        <v>-20.235600000000002</v>
      </c>
    </row>
    <row r="6231" spans="1:21" x14ac:dyDescent="0.25">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s="27">
        <v>15.863099999999999</v>
      </c>
    </row>
    <row r="6232" spans="1:21" x14ac:dyDescent="0.25">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s="27">
        <v>11.8248</v>
      </c>
    </row>
    <row r="6233" spans="1:21" x14ac:dyDescent="0.25">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s="27">
        <v>8.8783999999999992</v>
      </c>
    </row>
    <row r="6234" spans="1:21" x14ac:dyDescent="0.25">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s="27">
        <v>9.3312000000000008</v>
      </c>
    </row>
    <row r="6235" spans="1:21" x14ac:dyDescent="0.25">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s="27">
        <v>34.214399999999998</v>
      </c>
    </row>
    <row r="6236" spans="1:21" x14ac:dyDescent="0.25">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s="27">
        <v>459.98750000000001</v>
      </c>
    </row>
    <row r="6237" spans="1:21" x14ac:dyDescent="0.25">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s="27">
        <v>-17.991</v>
      </c>
    </row>
    <row r="6238" spans="1:21" x14ac:dyDescent="0.25">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s="27">
        <v>21.591000000000001</v>
      </c>
    </row>
    <row r="6239" spans="1:21" x14ac:dyDescent="0.25">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s="27">
        <v>9.2175999999999991</v>
      </c>
    </row>
    <row r="6240" spans="1:21" x14ac:dyDescent="0.25">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s="27">
        <v>21.645</v>
      </c>
    </row>
    <row r="6241" spans="1:21" x14ac:dyDescent="0.25">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s="27">
        <v>93.698800000000006</v>
      </c>
    </row>
    <row r="6242" spans="1:21" x14ac:dyDescent="0.25">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s="27">
        <v>3.8168000000000002</v>
      </c>
    </row>
    <row r="6243" spans="1:21" x14ac:dyDescent="0.25">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s="27">
        <v>101.4504</v>
      </c>
    </row>
    <row r="6244" spans="1:21" x14ac:dyDescent="0.25">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s="27">
        <v>-14.592000000000001</v>
      </c>
    </row>
    <row r="6245" spans="1:21" x14ac:dyDescent="0.25">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s="27">
        <v>7.6050000000000004</v>
      </c>
    </row>
    <row r="6246" spans="1:21" x14ac:dyDescent="0.25">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s="27">
        <v>30.950399999999998</v>
      </c>
    </row>
    <row r="6247" spans="1:21" x14ac:dyDescent="0.25">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s="27">
        <v>6.4206000000000003</v>
      </c>
    </row>
    <row r="6248" spans="1:21" x14ac:dyDescent="0.25">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s="27">
        <v>6.0114000000000001</v>
      </c>
    </row>
    <row r="6249" spans="1:21" x14ac:dyDescent="0.25">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s="27">
        <v>19.968599999999999</v>
      </c>
    </row>
    <row r="6250" spans="1:21" x14ac:dyDescent="0.25">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s="27">
        <v>2.6208</v>
      </c>
    </row>
    <row r="6251" spans="1:21" x14ac:dyDescent="0.25">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s="27">
        <v>120.94159999999999</v>
      </c>
    </row>
    <row r="6252" spans="1:21" x14ac:dyDescent="0.25">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s="27">
        <v>3.99</v>
      </c>
    </row>
    <row r="6253" spans="1:21" x14ac:dyDescent="0.25">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s="27">
        <v>-6.3441000000000001</v>
      </c>
    </row>
    <row r="6254" spans="1:21" x14ac:dyDescent="0.25">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s="27">
        <v>27.993600000000001</v>
      </c>
    </row>
    <row r="6255" spans="1:21" x14ac:dyDescent="0.25">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s="27">
        <v>50.2425</v>
      </c>
    </row>
    <row r="6256" spans="1:21" x14ac:dyDescent="0.25">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s="27">
        <v>8.1167999999999996</v>
      </c>
    </row>
    <row r="6257" spans="1:21" x14ac:dyDescent="0.25">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s="27">
        <v>3.4496000000000002</v>
      </c>
    </row>
    <row r="6258" spans="1:21" x14ac:dyDescent="0.25">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s="27">
        <v>-2.5255999999999998</v>
      </c>
    </row>
    <row r="6259" spans="1:21" x14ac:dyDescent="0.25">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s="27">
        <v>-81.725800000000007</v>
      </c>
    </row>
    <row r="6260" spans="1:21" x14ac:dyDescent="0.25">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s="27">
        <v>11.2308</v>
      </c>
    </row>
    <row r="6261" spans="1:21" x14ac:dyDescent="0.25">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s="27">
        <v>5.5663999999999998</v>
      </c>
    </row>
    <row r="6262" spans="1:21" x14ac:dyDescent="0.25">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s="27">
        <v>4.9248000000000003</v>
      </c>
    </row>
    <row r="6263" spans="1:21" x14ac:dyDescent="0.25">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s="27">
        <v>19.872</v>
      </c>
    </row>
    <row r="6264" spans="1:21" x14ac:dyDescent="0.25">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s="27">
        <v>-729.91380000000004</v>
      </c>
    </row>
    <row r="6265" spans="1:21" x14ac:dyDescent="0.25">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s="27">
        <v>15.525</v>
      </c>
    </row>
    <row r="6266" spans="1:21" x14ac:dyDescent="0.25">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s="27">
        <v>14.425000000000001</v>
      </c>
    </row>
    <row r="6267" spans="1:21" x14ac:dyDescent="0.25">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s="27">
        <v>1.1772</v>
      </c>
    </row>
    <row r="6268" spans="1:21" x14ac:dyDescent="0.25">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s="27">
        <v>48.551400000000001</v>
      </c>
    </row>
    <row r="6269" spans="1:21" x14ac:dyDescent="0.25">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s="27">
        <v>93.593999999999994</v>
      </c>
    </row>
    <row r="6270" spans="1:21" x14ac:dyDescent="0.25">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s="27">
        <v>10.327</v>
      </c>
    </row>
    <row r="6271" spans="1:21" x14ac:dyDescent="0.25">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s="27">
        <v>-7.9984000000000002</v>
      </c>
    </row>
    <row r="6272" spans="1:21" x14ac:dyDescent="0.25">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s="27">
        <v>43.464599999999997</v>
      </c>
    </row>
    <row r="6273" spans="1:21" x14ac:dyDescent="0.25">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s="27">
        <v>44.975000000000001</v>
      </c>
    </row>
    <row r="6274" spans="1:21" x14ac:dyDescent="0.25">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s="27">
        <v>23.2624</v>
      </c>
    </row>
    <row r="6275" spans="1:21" x14ac:dyDescent="0.25">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s="27">
        <v>4.4711999999999996</v>
      </c>
    </row>
    <row r="6276" spans="1:21" x14ac:dyDescent="0.25">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s="27">
        <v>89.963999999999999</v>
      </c>
    </row>
    <row r="6277" spans="1:21" x14ac:dyDescent="0.25">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s="27">
        <v>10.89</v>
      </c>
    </row>
    <row r="6278" spans="1:21" x14ac:dyDescent="0.25">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s="27">
        <v>41.223700000000001</v>
      </c>
    </row>
    <row r="6279" spans="1:21" x14ac:dyDescent="0.25">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s="27">
        <v>17.38</v>
      </c>
    </row>
    <row r="6280" spans="1:21" x14ac:dyDescent="0.25">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s="27">
        <v>-4.6764000000000001</v>
      </c>
    </row>
    <row r="6281" spans="1:21" x14ac:dyDescent="0.25">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s="27">
        <v>4.1651999999999996</v>
      </c>
    </row>
    <row r="6282" spans="1:21" x14ac:dyDescent="0.25">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s="27">
        <v>1.9925999999999999</v>
      </c>
    </row>
    <row r="6283" spans="1:21" x14ac:dyDescent="0.25">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s="27">
        <v>9.5736000000000008</v>
      </c>
    </row>
    <row r="6284" spans="1:21" x14ac:dyDescent="0.25">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s="27">
        <v>-26.541</v>
      </c>
    </row>
    <row r="6285" spans="1:21" x14ac:dyDescent="0.25">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s="27">
        <v>143.303</v>
      </c>
    </row>
    <row r="6286" spans="1:21" x14ac:dyDescent="0.25">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s="27">
        <v>56.323999999999998</v>
      </c>
    </row>
    <row r="6287" spans="1:21" x14ac:dyDescent="0.25">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s="27">
        <v>-231.41159999999999</v>
      </c>
    </row>
    <row r="6288" spans="1:21" x14ac:dyDescent="0.25">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s="27">
        <v>17.998200000000001</v>
      </c>
    </row>
    <row r="6289" spans="1:21" x14ac:dyDescent="0.25">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s="27">
        <v>-87.935400000000001</v>
      </c>
    </row>
    <row r="6290" spans="1:21" x14ac:dyDescent="0.25">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s="27">
        <v>68.846400000000003</v>
      </c>
    </row>
    <row r="6291" spans="1:21" x14ac:dyDescent="0.25">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s="27">
        <v>102.9528</v>
      </c>
    </row>
    <row r="6292" spans="1:21" x14ac:dyDescent="0.25">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s="27">
        <v>91.772800000000004</v>
      </c>
    </row>
    <row r="6293" spans="1:21" x14ac:dyDescent="0.25">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s="27">
        <v>168.47040000000001</v>
      </c>
    </row>
    <row r="6294" spans="1:21" x14ac:dyDescent="0.25">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s="27">
        <v>7.7679</v>
      </c>
    </row>
    <row r="6295" spans="1:21" x14ac:dyDescent="0.25">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s="27">
        <v>16.676400000000001</v>
      </c>
    </row>
    <row r="6296" spans="1:21" x14ac:dyDescent="0.25">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s="27">
        <v>12.582000000000001</v>
      </c>
    </row>
    <row r="6297" spans="1:21" x14ac:dyDescent="0.25">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s="27">
        <v>503.78219999999999</v>
      </c>
    </row>
    <row r="6298" spans="1:21" x14ac:dyDescent="0.25">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s="27">
        <v>84.51</v>
      </c>
    </row>
    <row r="6299" spans="1:21" x14ac:dyDescent="0.25">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s="27">
        <v>66.627200000000002</v>
      </c>
    </row>
    <row r="6300" spans="1:21" x14ac:dyDescent="0.25">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s="27">
        <v>12.2715</v>
      </c>
    </row>
    <row r="6301" spans="1:21" x14ac:dyDescent="0.25">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s="27">
        <v>9.5571000000000002</v>
      </c>
    </row>
    <row r="6302" spans="1:21" x14ac:dyDescent="0.25">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s="27">
        <v>-38.111400000000003</v>
      </c>
    </row>
    <row r="6303" spans="1:21" x14ac:dyDescent="0.25">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s="27">
        <v>4.7195999999999998</v>
      </c>
    </row>
    <row r="6304" spans="1:21" x14ac:dyDescent="0.25">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s="27">
        <v>19.596</v>
      </c>
    </row>
    <row r="6305" spans="1:21" x14ac:dyDescent="0.25">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s="27">
        <v>23.234999999999999</v>
      </c>
    </row>
    <row r="6306" spans="1:21" x14ac:dyDescent="0.25">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s="27">
        <v>3.2063999999999999</v>
      </c>
    </row>
    <row r="6307" spans="1:21" x14ac:dyDescent="0.25">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s="27">
        <v>-4.1761999999999997</v>
      </c>
    </row>
    <row r="6308" spans="1:21" x14ac:dyDescent="0.25">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s="27">
        <v>-14.4078</v>
      </c>
    </row>
    <row r="6309" spans="1:21" x14ac:dyDescent="0.25">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s="27">
        <v>16.783200000000001</v>
      </c>
    </row>
    <row r="6310" spans="1:21" x14ac:dyDescent="0.25">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s="27">
        <v>-97.552800000000005</v>
      </c>
    </row>
    <row r="6311" spans="1:21" x14ac:dyDescent="0.25">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s="27">
        <v>228.07919999999999</v>
      </c>
    </row>
    <row r="6312" spans="1:21" x14ac:dyDescent="0.25">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s="27">
        <v>5.3116000000000003</v>
      </c>
    </row>
    <row r="6313" spans="1:21" x14ac:dyDescent="0.25">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s="27">
        <v>21.7515</v>
      </c>
    </row>
    <row r="6314" spans="1:21" x14ac:dyDescent="0.25">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s="27">
        <v>81.131399999999999</v>
      </c>
    </row>
    <row r="6315" spans="1:21" x14ac:dyDescent="0.25">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s="27">
        <v>7.3451000000000004</v>
      </c>
    </row>
    <row r="6316" spans="1:21" x14ac:dyDescent="0.25">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s="27">
        <v>45.576000000000001</v>
      </c>
    </row>
    <row r="6317" spans="1:21" x14ac:dyDescent="0.25">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s="27">
        <v>96.343800000000002</v>
      </c>
    </row>
    <row r="6318" spans="1:21" x14ac:dyDescent="0.25">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s="27">
        <v>69.177599999999998</v>
      </c>
    </row>
    <row r="6319" spans="1:21" x14ac:dyDescent="0.25">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s="27">
        <v>7.98</v>
      </c>
    </row>
    <row r="6320" spans="1:21" x14ac:dyDescent="0.25">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s="27">
        <v>3.4965000000000002</v>
      </c>
    </row>
    <row r="6321" spans="1:21" x14ac:dyDescent="0.25">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s="27">
        <v>15.336</v>
      </c>
    </row>
    <row r="6322" spans="1:21" x14ac:dyDescent="0.25">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s="27">
        <v>3.6288</v>
      </c>
    </row>
    <row r="6323" spans="1:21" x14ac:dyDescent="0.25">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s="27">
        <v>2.8100999999999998</v>
      </c>
    </row>
    <row r="6324" spans="1:21" x14ac:dyDescent="0.25">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s="27">
        <v>7.4871999999999996</v>
      </c>
    </row>
    <row r="6325" spans="1:21" x14ac:dyDescent="0.25">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s="27">
        <v>31.0059</v>
      </c>
    </row>
    <row r="6326" spans="1:21" x14ac:dyDescent="0.25">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s="27">
        <v>16.032</v>
      </c>
    </row>
    <row r="6327" spans="1:21" x14ac:dyDescent="0.25">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s="27">
        <v>103.3116</v>
      </c>
    </row>
    <row r="6328" spans="1:21" x14ac:dyDescent="0.25">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s="27">
        <v>4.0541999999999998</v>
      </c>
    </row>
    <row r="6329" spans="1:21" x14ac:dyDescent="0.25">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s="27">
        <v>30.023399999999999</v>
      </c>
    </row>
    <row r="6330" spans="1:21" x14ac:dyDescent="0.25">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s="27">
        <v>8.9535</v>
      </c>
    </row>
    <row r="6331" spans="1:21" x14ac:dyDescent="0.25">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s="27">
        <v>93.581599999999995</v>
      </c>
    </row>
    <row r="6332" spans="1:21" x14ac:dyDescent="0.25">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s="27">
        <v>15.979200000000001</v>
      </c>
    </row>
    <row r="6333" spans="1:21" x14ac:dyDescent="0.25">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s="27">
        <v>12.736800000000001</v>
      </c>
    </row>
    <row r="6334" spans="1:21" x14ac:dyDescent="0.25">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s="27">
        <v>4.8609</v>
      </c>
    </row>
    <row r="6335" spans="1:21" x14ac:dyDescent="0.25">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s="27">
        <v>13.365</v>
      </c>
    </row>
    <row r="6336" spans="1:21" x14ac:dyDescent="0.25">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s="27">
        <v>23.086400000000001</v>
      </c>
    </row>
    <row r="6337" spans="1:21" x14ac:dyDescent="0.25">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s="27">
        <v>6.3979999999999997</v>
      </c>
    </row>
    <row r="6338" spans="1:21" x14ac:dyDescent="0.25">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s="27">
        <v>15.993600000000001</v>
      </c>
    </row>
    <row r="6339" spans="1:21" x14ac:dyDescent="0.25">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s="27">
        <v>42.494999999999997</v>
      </c>
    </row>
    <row r="6340" spans="1:21" x14ac:dyDescent="0.25">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s="27">
        <v>43.9</v>
      </c>
    </row>
    <row r="6341" spans="1:21" x14ac:dyDescent="0.25">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s="27">
        <v>2.4598</v>
      </c>
    </row>
    <row r="6342" spans="1:21" x14ac:dyDescent="0.25">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s="27">
        <v>1351.9896000000001</v>
      </c>
    </row>
    <row r="6343" spans="1:21" x14ac:dyDescent="0.25">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s="27">
        <v>-35.215200000000003</v>
      </c>
    </row>
    <row r="6344" spans="1:21" x14ac:dyDescent="0.25">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s="27">
        <v>52.734000000000002</v>
      </c>
    </row>
    <row r="6345" spans="1:21" x14ac:dyDescent="0.25">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s="27">
        <v>14.9156</v>
      </c>
    </row>
    <row r="6346" spans="1:21" x14ac:dyDescent="0.25">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s="27">
        <v>33.254399999999997</v>
      </c>
    </row>
    <row r="6347" spans="1:21" x14ac:dyDescent="0.25">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s="27">
        <v>170.51130000000001</v>
      </c>
    </row>
    <row r="6348" spans="1:21" x14ac:dyDescent="0.25">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s="27">
        <v>12.029500000000001</v>
      </c>
    </row>
    <row r="6349" spans="1:21" x14ac:dyDescent="0.25">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s="27">
        <v>4.4138000000000002</v>
      </c>
    </row>
    <row r="6350" spans="1:21" x14ac:dyDescent="0.25">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s="27">
        <v>10.4496</v>
      </c>
    </row>
    <row r="6351" spans="1:21" x14ac:dyDescent="0.25">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s="27">
        <v>10.518000000000001</v>
      </c>
    </row>
    <row r="6352" spans="1:21" x14ac:dyDescent="0.25">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s="27">
        <v>-105.69</v>
      </c>
    </row>
    <row r="6353" spans="1:21" x14ac:dyDescent="0.25">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s="27">
        <v>27.103200000000001</v>
      </c>
    </row>
    <row r="6354" spans="1:21" x14ac:dyDescent="0.25">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s="27">
        <v>-2.0099999999999998</v>
      </c>
    </row>
    <row r="6355" spans="1:21" x14ac:dyDescent="0.25">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s="27">
        <v>2.0975000000000001</v>
      </c>
    </row>
    <row r="6356" spans="1:21" x14ac:dyDescent="0.25">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s="27">
        <v>101.39400000000001</v>
      </c>
    </row>
    <row r="6357" spans="1:21" x14ac:dyDescent="0.25">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s="27">
        <v>-13.637</v>
      </c>
    </row>
    <row r="6358" spans="1:21" x14ac:dyDescent="0.25">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s="27">
        <v>6.8879999999999999</v>
      </c>
    </row>
    <row r="6359" spans="1:21" x14ac:dyDescent="0.25">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s="27">
        <v>12.441599999999999</v>
      </c>
    </row>
    <row r="6360" spans="1:21" x14ac:dyDescent="0.25">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s="27">
        <v>3.1103999999999998</v>
      </c>
    </row>
    <row r="6361" spans="1:21" x14ac:dyDescent="0.25">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s="27">
        <v>8.6351999999999993</v>
      </c>
    </row>
    <row r="6362" spans="1:21" x14ac:dyDescent="0.25">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s="27">
        <v>15.763999999999999</v>
      </c>
    </row>
    <row r="6363" spans="1:21" x14ac:dyDescent="0.25">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s="27">
        <v>8.2901000000000007</v>
      </c>
    </row>
    <row r="6364" spans="1:21" x14ac:dyDescent="0.25">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s="27">
        <v>56.55</v>
      </c>
    </row>
    <row r="6365" spans="1:21" x14ac:dyDescent="0.25">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s="27">
        <v>103.9992</v>
      </c>
    </row>
    <row r="6366" spans="1:21" x14ac:dyDescent="0.25">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s="27">
        <v>24.883199999999999</v>
      </c>
    </row>
    <row r="6367" spans="1:21" x14ac:dyDescent="0.25">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s="27">
        <v>11.1294</v>
      </c>
    </row>
    <row r="6368" spans="1:21" x14ac:dyDescent="0.25">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s="27">
        <v>7.2111000000000001</v>
      </c>
    </row>
    <row r="6369" spans="1:21" x14ac:dyDescent="0.25">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s="27">
        <v>33.325600000000001</v>
      </c>
    </row>
    <row r="6370" spans="1:21" x14ac:dyDescent="0.25">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s="27">
        <v>49.92</v>
      </c>
    </row>
    <row r="6371" spans="1:21" x14ac:dyDescent="0.25">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s="27">
        <v>-29.512</v>
      </c>
    </row>
    <row r="6372" spans="1:21" x14ac:dyDescent="0.25">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s="27">
        <v>12.776400000000001</v>
      </c>
    </row>
    <row r="6373" spans="1:21" x14ac:dyDescent="0.25">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s="27">
        <v>21.819199999999999</v>
      </c>
    </row>
    <row r="6374" spans="1:21" x14ac:dyDescent="0.25">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s="27">
        <v>3.1160999999999999</v>
      </c>
    </row>
    <row r="6375" spans="1:21" x14ac:dyDescent="0.25">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s="27">
        <v>66.954599999999999</v>
      </c>
    </row>
    <row r="6376" spans="1:21" x14ac:dyDescent="0.25">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s="27">
        <v>70.197999999999993</v>
      </c>
    </row>
    <row r="6377" spans="1:21" x14ac:dyDescent="0.25">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s="27">
        <v>-1.2490000000000001</v>
      </c>
    </row>
    <row r="6378" spans="1:21" x14ac:dyDescent="0.25">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s="27">
        <v>1.7248000000000001</v>
      </c>
    </row>
    <row r="6379" spans="1:21" x14ac:dyDescent="0.25">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s="27">
        <v>4.2804000000000002</v>
      </c>
    </row>
    <row r="6380" spans="1:21" x14ac:dyDescent="0.25">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s="27">
        <v>41.995800000000003</v>
      </c>
    </row>
    <row r="6381" spans="1:21" x14ac:dyDescent="0.25">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s="27">
        <v>71.537499999999994</v>
      </c>
    </row>
    <row r="6382" spans="1:21" x14ac:dyDescent="0.25">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s="27">
        <v>-11.8256</v>
      </c>
    </row>
    <row r="6383" spans="1:21" x14ac:dyDescent="0.25">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s="27">
        <v>-167.98599999999999</v>
      </c>
    </row>
    <row r="6384" spans="1:21" x14ac:dyDescent="0.25">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s="27">
        <v>-36.9544</v>
      </c>
    </row>
    <row r="6385" spans="1:21" x14ac:dyDescent="0.25">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s="27">
        <v>-52.4544</v>
      </c>
    </row>
    <row r="6386" spans="1:21" x14ac:dyDescent="0.25">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s="27">
        <v>14.395200000000001</v>
      </c>
    </row>
    <row r="6387" spans="1:21" x14ac:dyDescent="0.25">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s="27">
        <v>13.300800000000001</v>
      </c>
    </row>
    <row r="6388" spans="1:21" x14ac:dyDescent="0.25">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s="27">
        <v>-6.6277999999999997</v>
      </c>
    </row>
    <row r="6389" spans="1:21" x14ac:dyDescent="0.25">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s="27">
        <v>4.7519999999999998</v>
      </c>
    </row>
    <row r="6390" spans="1:21" x14ac:dyDescent="0.25">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s="27">
        <v>6.8982000000000001</v>
      </c>
    </row>
    <row r="6391" spans="1:21" x14ac:dyDescent="0.25">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s="27">
        <v>146.2405</v>
      </c>
    </row>
    <row r="6392" spans="1:21" x14ac:dyDescent="0.25">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s="27">
        <v>6.3503999999999996</v>
      </c>
    </row>
    <row r="6393" spans="1:21" x14ac:dyDescent="0.25">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s="27">
        <v>6.7252000000000001</v>
      </c>
    </row>
    <row r="6394" spans="1:21" x14ac:dyDescent="0.25">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s="27">
        <v>2.8224</v>
      </c>
    </row>
    <row r="6395" spans="1:21" x14ac:dyDescent="0.25">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s="27">
        <v>10.5252</v>
      </c>
    </row>
    <row r="6396" spans="1:21" x14ac:dyDescent="0.25">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s="27">
        <v>198.46</v>
      </c>
    </row>
    <row r="6397" spans="1:21" x14ac:dyDescent="0.25">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s="27">
        <v>4.6304999999999996</v>
      </c>
    </row>
    <row r="6398" spans="1:21" x14ac:dyDescent="0.25">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s="27">
        <v>7.8029999999999999</v>
      </c>
    </row>
    <row r="6399" spans="1:21" x14ac:dyDescent="0.25">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s="27">
        <v>0.59040000000000004</v>
      </c>
    </row>
    <row r="6400" spans="1:21" x14ac:dyDescent="0.25">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s="27">
        <v>247.48500000000001</v>
      </c>
    </row>
    <row r="6401" spans="1:21" x14ac:dyDescent="0.25">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s="27">
        <v>11.827199999999999</v>
      </c>
    </row>
    <row r="6402" spans="1:21" x14ac:dyDescent="0.25">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s="27">
        <v>68.364000000000004</v>
      </c>
    </row>
    <row r="6403" spans="1:21" x14ac:dyDescent="0.25">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s="27">
        <v>33.874400000000001</v>
      </c>
    </row>
    <row r="6404" spans="1:21" x14ac:dyDescent="0.25">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s="27">
        <v>1.8672</v>
      </c>
    </row>
    <row r="6405" spans="1:21" x14ac:dyDescent="0.25">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s="27">
        <v>3.0438000000000001</v>
      </c>
    </row>
    <row r="6406" spans="1:21" x14ac:dyDescent="0.25">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s="27">
        <v>19.9665</v>
      </c>
    </row>
    <row r="6407" spans="1:21" x14ac:dyDescent="0.25">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s="27">
        <v>7.1196000000000002</v>
      </c>
    </row>
    <row r="6408" spans="1:21" x14ac:dyDescent="0.25">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s="27">
        <v>43.421700000000001</v>
      </c>
    </row>
    <row r="6409" spans="1:21" x14ac:dyDescent="0.25">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s="27">
        <v>-12.849</v>
      </c>
    </row>
    <row r="6410" spans="1:21" x14ac:dyDescent="0.25">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s="27">
        <v>5.7750000000000004</v>
      </c>
    </row>
    <row r="6411" spans="1:21" x14ac:dyDescent="0.25">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s="27">
        <v>16.183800000000002</v>
      </c>
    </row>
    <row r="6412" spans="1:21" x14ac:dyDescent="0.25">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s="27">
        <v>0.69930000000000003</v>
      </c>
    </row>
    <row r="6413" spans="1:21" x14ac:dyDescent="0.25">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s="27">
        <v>26.9024</v>
      </c>
    </row>
    <row r="6414" spans="1:21" x14ac:dyDescent="0.25">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s="27">
        <v>48.377099999999999</v>
      </c>
    </row>
    <row r="6415" spans="1:21" x14ac:dyDescent="0.25">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s="27">
        <v>9.8160000000000007</v>
      </c>
    </row>
    <row r="6416" spans="1:21" x14ac:dyDescent="0.25">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s="27">
        <v>-7.68</v>
      </c>
    </row>
    <row r="6417" spans="1:21" x14ac:dyDescent="0.25">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s="27">
        <v>29.358000000000001</v>
      </c>
    </row>
    <row r="6418" spans="1:21" x14ac:dyDescent="0.25">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s="27">
        <v>-25.334399999999999</v>
      </c>
    </row>
    <row r="6419" spans="1:21" x14ac:dyDescent="0.25">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s="27">
        <v>-1.3464</v>
      </c>
    </row>
    <row r="6420" spans="1:21" x14ac:dyDescent="0.25">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s="27">
        <v>6.1487999999999996</v>
      </c>
    </row>
    <row r="6421" spans="1:21" x14ac:dyDescent="0.25">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s="27">
        <v>81.173400000000001</v>
      </c>
    </row>
    <row r="6422" spans="1:21" x14ac:dyDescent="0.25">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s="27">
        <v>3.4691999999999998</v>
      </c>
    </row>
    <row r="6423" spans="1:21" x14ac:dyDescent="0.25">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s="27">
        <v>9.9882000000000009</v>
      </c>
    </row>
    <row r="6424" spans="1:21" x14ac:dyDescent="0.25">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s="27">
        <v>34.698300000000003</v>
      </c>
    </row>
    <row r="6425" spans="1:21" x14ac:dyDescent="0.25">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s="27">
        <v>-73.819199999999995</v>
      </c>
    </row>
    <row r="6426" spans="1:21" x14ac:dyDescent="0.25">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s="27">
        <v>9.3312000000000008</v>
      </c>
    </row>
    <row r="6427" spans="1:21" x14ac:dyDescent="0.25">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s="27">
        <v>1119.9967999999999</v>
      </c>
    </row>
    <row r="6428" spans="1:21" x14ac:dyDescent="0.25">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s="27">
        <v>-4.1959999999999997</v>
      </c>
    </row>
    <row r="6429" spans="1:21" x14ac:dyDescent="0.25">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s="27">
        <v>3.6288</v>
      </c>
    </row>
    <row r="6430" spans="1:21" x14ac:dyDescent="0.25">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s="27">
        <v>-24.476400000000002</v>
      </c>
    </row>
    <row r="6431" spans="1:21" x14ac:dyDescent="0.25">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s="27">
        <v>-1.6240000000000001</v>
      </c>
    </row>
    <row r="6432" spans="1:21" x14ac:dyDescent="0.25">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s="27">
        <v>-299.26139999999998</v>
      </c>
    </row>
    <row r="6433" spans="1:21" x14ac:dyDescent="0.25">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s="27">
        <v>-10.487399999999999</v>
      </c>
    </row>
    <row r="6434" spans="1:21" x14ac:dyDescent="0.25">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s="27">
        <v>-51.293999999999997</v>
      </c>
    </row>
    <row r="6435" spans="1:21" x14ac:dyDescent="0.25">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s="27">
        <v>8.5259999999999998</v>
      </c>
    </row>
    <row r="6436" spans="1:21" x14ac:dyDescent="0.25">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s="27">
        <v>13.571999999999999</v>
      </c>
    </row>
    <row r="6437" spans="1:21" x14ac:dyDescent="0.25">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s="27">
        <v>14.7</v>
      </c>
    </row>
    <row r="6438" spans="1:21" x14ac:dyDescent="0.25">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s="27">
        <v>28.629000000000001</v>
      </c>
    </row>
    <row r="6439" spans="1:21" x14ac:dyDescent="0.25">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s="27">
        <v>22.6782</v>
      </c>
    </row>
    <row r="6440" spans="1:21" x14ac:dyDescent="0.25">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s="27">
        <v>-97.498800000000003</v>
      </c>
    </row>
    <row r="6441" spans="1:21" x14ac:dyDescent="0.25">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s="27">
        <v>-6.5490000000000004</v>
      </c>
    </row>
    <row r="6442" spans="1:21" x14ac:dyDescent="0.25">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s="27">
        <v>12.492000000000001</v>
      </c>
    </row>
    <row r="6443" spans="1:21" x14ac:dyDescent="0.25">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s="27">
        <v>23.968800000000002</v>
      </c>
    </row>
    <row r="6444" spans="1:21" x14ac:dyDescent="0.25">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s="27">
        <v>18.211200000000002</v>
      </c>
    </row>
    <row r="6445" spans="1:21" x14ac:dyDescent="0.25">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s="27">
        <v>11.454000000000001</v>
      </c>
    </row>
    <row r="6446" spans="1:21" x14ac:dyDescent="0.25">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s="27">
        <v>33.726599999999998</v>
      </c>
    </row>
    <row r="6447" spans="1:21" x14ac:dyDescent="0.25">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s="27">
        <v>2.4864000000000002</v>
      </c>
    </row>
    <row r="6448" spans="1:21" x14ac:dyDescent="0.25">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s="27">
        <v>-77.625</v>
      </c>
    </row>
    <row r="6449" spans="1:21" x14ac:dyDescent="0.25">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s="27">
        <v>0.86240000000000006</v>
      </c>
    </row>
    <row r="6450" spans="1:21" x14ac:dyDescent="0.25">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s="27">
        <v>0.65400000000000003</v>
      </c>
    </row>
    <row r="6451" spans="1:21" x14ac:dyDescent="0.25">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s="27">
        <v>5.1647999999999996</v>
      </c>
    </row>
    <row r="6452" spans="1:21" x14ac:dyDescent="0.25">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s="27">
        <v>21.012799999999999</v>
      </c>
    </row>
    <row r="6453" spans="1:21" x14ac:dyDescent="0.25">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s="27">
        <v>2.2109999999999999</v>
      </c>
    </row>
    <row r="6454" spans="1:21" x14ac:dyDescent="0.25">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s="27">
        <v>13.857900000000001</v>
      </c>
    </row>
    <row r="6455" spans="1:21" x14ac:dyDescent="0.25">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s="27">
        <v>0.55900000000000005</v>
      </c>
    </row>
    <row r="6456" spans="1:21" x14ac:dyDescent="0.25">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s="27">
        <v>15.2712</v>
      </c>
    </row>
    <row r="6457" spans="1:21" x14ac:dyDescent="0.25">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s="27">
        <v>11.457599999999999</v>
      </c>
    </row>
    <row r="6458" spans="1:21" x14ac:dyDescent="0.25">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s="27">
        <v>36.717300000000002</v>
      </c>
    </row>
    <row r="6459" spans="1:21" x14ac:dyDescent="0.25">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s="27">
        <v>7.0224000000000002</v>
      </c>
    </row>
    <row r="6460" spans="1:21" x14ac:dyDescent="0.25">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s="27">
        <v>1.0904</v>
      </c>
    </row>
    <row r="6461" spans="1:21" x14ac:dyDescent="0.25">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s="27">
        <v>6.6150000000000002</v>
      </c>
    </row>
    <row r="6462" spans="1:21" x14ac:dyDescent="0.25">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s="27">
        <v>9.3000000000000007</v>
      </c>
    </row>
    <row r="6463" spans="1:21" x14ac:dyDescent="0.25">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s="27">
        <v>18.893699999999999</v>
      </c>
    </row>
    <row r="6464" spans="1:21" x14ac:dyDescent="0.25">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s="27">
        <v>23.5764</v>
      </c>
    </row>
    <row r="6465" spans="1:21" x14ac:dyDescent="0.25">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s="27">
        <v>37</v>
      </c>
    </row>
    <row r="6466" spans="1:21" x14ac:dyDescent="0.25">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s="27">
        <v>6.3743999999999996</v>
      </c>
    </row>
    <row r="6467" spans="1:21" x14ac:dyDescent="0.25">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s="27">
        <v>6.3719999999999999</v>
      </c>
    </row>
    <row r="6468" spans="1:21" x14ac:dyDescent="0.25">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s="27">
        <v>25.330200000000001</v>
      </c>
    </row>
    <row r="6469" spans="1:21" x14ac:dyDescent="0.25">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s="27">
        <v>582.23199999999997</v>
      </c>
    </row>
    <row r="6470" spans="1:21" x14ac:dyDescent="0.25">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s="27">
        <v>176.386</v>
      </c>
    </row>
    <row r="6471" spans="1:21" x14ac:dyDescent="0.25">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s="27">
        <v>23.898599999999998</v>
      </c>
    </row>
    <row r="6472" spans="1:21" x14ac:dyDescent="0.25">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s="27">
        <v>35.634599999999999</v>
      </c>
    </row>
    <row r="6473" spans="1:21" x14ac:dyDescent="0.25">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s="27">
        <v>11.452</v>
      </c>
    </row>
    <row r="6474" spans="1:21" x14ac:dyDescent="0.25">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s="27">
        <v>33.831000000000003</v>
      </c>
    </row>
    <row r="6475" spans="1:21" x14ac:dyDescent="0.25">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s="27">
        <v>87.18</v>
      </c>
    </row>
    <row r="6476" spans="1:21" x14ac:dyDescent="0.25">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s="27">
        <v>-53.285600000000002</v>
      </c>
    </row>
    <row r="6477" spans="1:21" x14ac:dyDescent="0.25">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s="27">
        <v>-3.4914000000000001</v>
      </c>
    </row>
    <row r="6478" spans="1:21" x14ac:dyDescent="0.25">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s="27">
        <v>0.58499999999999996</v>
      </c>
    </row>
    <row r="6479" spans="1:21" x14ac:dyDescent="0.25">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s="27">
        <v>-2.5749</v>
      </c>
    </row>
    <row r="6480" spans="1:21" x14ac:dyDescent="0.25">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s="27">
        <v>5.4432</v>
      </c>
    </row>
    <row r="6481" spans="1:21" x14ac:dyDescent="0.25">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s="27">
        <v>50.396000000000001</v>
      </c>
    </row>
    <row r="6482" spans="1:21" x14ac:dyDescent="0.25">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s="27">
        <v>1.8353999999999999</v>
      </c>
    </row>
    <row r="6483" spans="1:21" x14ac:dyDescent="0.25">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s="27">
        <v>0</v>
      </c>
    </row>
    <row r="6484" spans="1:21" x14ac:dyDescent="0.25">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s="27">
        <v>-4.1399999999999997</v>
      </c>
    </row>
    <row r="6485" spans="1:21" x14ac:dyDescent="0.25">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s="27">
        <v>-115.43040000000001</v>
      </c>
    </row>
    <row r="6486" spans="1:21" x14ac:dyDescent="0.25">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s="27">
        <v>36.183599999999998</v>
      </c>
    </row>
    <row r="6487" spans="1:21" x14ac:dyDescent="0.25">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s="27">
        <v>22.226400000000002</v>
      </c>
    </row>
    <row r="6488" spans="1:21" x14ac:dyDescent="0.25">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s="27">
        <v>156.33799999999999</v>
      </c>
    </row>
    <row r="6489" spans="1:21" x14ac:dyDescent="0.25">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s="27">
        <v>-9.8462999999999994</v>
      </c>
    </row>
    <row r="6490" spans="1:21" x14ac:dyDescent="0.25">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s="27">
        <v>96.023200000000003</v>
      </c>
    </row>
    <row r="6491" spans="1:21" x14ac:dyDescent="0.25">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s="27">
        <v>15.552</v>
      </c>
    </row>
    <row r="6492" spans="1:21" x14ac:dyDescent="0.25">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s="27">
        <v>16.889600000000002</v>
      </c>
    </row>
    <row r="6493" spans="1:21" x14ac:dyDescent="0.25">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s="27">
        <v>10.8588</v>
      </c>
    </row>
    <row r="6494" spans="1:21" x14ac:dyDescent="0.25">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s="27">
        <v>4.4684999999999997</v>
      </c>
    </row>
    <row r="6495" spans="1:21" x14ac:dyDescent="0.25">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s="27">
        <v>24.476800000000001</v>
      </c>
    </row>
    <row r="6496" spans="1:21" x14ac:dyDescent="0.25">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s="27">
        <v>-2.7</v>
      </c>
    </row>
    <row r="6497" spans="1:21" x14ac:dyDescent="0.25">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s="27">
        <v>5.4432</v>
      </c>
    </row>
    <row r="6498" spans="1:21" x14ac:dyDescent="0.25">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s="27">
        <v>-3.2719999999999998</v>
      </c>
    </row>
    <row r="6499" spans="1:21" x14ac:dyDescent="0.25">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s="27">
        <v>6.0726000000000004</v>
      </c>
    </row>
    <row r="6500" spans="1:21" x14ac:dyDescent="0.25">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s="27">
        <v>62.141399999999997</v>
      </c>
    </row>
    <row r="6501" spans="1:21" x14ac:dyDescent="0.25">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s="27">
        <v>64.367800000000003</v>
      </c>
    </row>
    <row r="6502" spans="1:21" x14ac:dyDescent="0.25">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s="27">
        <v>41.427599999999998</v>
      </c>
    </row>
    <row r="6503" spans="1:21" x14ac:dyDescent="0.25">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s="27">
        <v>-107.9928</v>
      </c>
    </row>
    <row r="6504" spans="1:21" x14ac:dyDescent="0.25">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s="27">
        <v>-10.0464</v>
      </c>
    </row>
    <row r="6505" spans="1:21" x14ac:dyDescent="0.25">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s="27">
        <v>-13.4694</v>
      </c>
    </row>
    <row r="6506" spans="1:21" x14ac:dyDescent="0.25">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s="27">
        <v>349.33920000000001</v>
      </c>
    </row>
    <row r="6507" spans="1:21" x14ac:dyDescent="0.25">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s="27">
        <v>0.46410000000000001</v>
      </c>
    </row>
    <row r="6508" spans="1:21" x14ac:dyDescent="0.25">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s="27">
        <v>5.98</v>
      </c>
    </row>
    <row r="6509" spans="1:21" x14ac:dyDescent="0.25">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s="27">
        <v>-24.962399999999999</v>
      </c>
    </row>
    <row r="6510" spans="1:21" x14ac:dyDescent="0.25">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s="27">
        <v>137.15100000000001</v>
      </c>
    </row>
    <row r="6511" spans="1:21" x14ac:dyDescent="0.25">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s="27">
        <v>17.623200000000001</v>
      </c>
    </row>
    <row r="6512" spans="1:21" x14ac:dyDescent="0.25">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s="27">
        <v>16.669799999999999</v>
      </c>
    </row>
    <row r="6513" spans="1:21" x14ac:dyDescent="0.25">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s="27">
        <v>8.1191999999999993</v>
      </c>
    </row>
    <row r="6514" spans="1:21" x14ac:dyDescent="0.25">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s="27">
        <v>5.6448</v>
      </c>
    </row>
    <row r="6515" spans="1:21" x14ac:dyDescent="0.25">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s="27">
        <v>140.59569999999999</v>
      </c>
    </row>
    <row r="6516" spans="1:21" x14ac:dyDescent="0.25">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s="27">
        <v>23.2182</v>
      </c>
    </row>
    <row r="6517" spans="1:21" x14ac:dyDescent="0.25">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s="27">
        <v>0</v>
      </c>
    </row>
    <row r="6518" spans="1:21" x14ac:dyDescent="0.25">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s="27">
        <v>105.98</v>
      </c>
    </row>
    <row r="6519" spans="1:21" x14ac:dyDescent="0.25">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s="27">
        <v>41.706000000000003</v>
      </c>
    </row>
    <row r="6520" spans="1:21" x14ac:dyDescent="0.25">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s="27">
        <v>30.508800000000001</v>
      </c>
    </row>
    <row r="6521" spans="1:21" x14ac:dyDescent="0.25">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s="27">
        <v>0.84</v>
      </c>
    </row>
    <row r="6522" spans="1:21" x14ac:dyDescent="0.25">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s="27">
        <v>2504.2215999999999</v>
      </c>
    </row>
    <row r="6523" spans="1:21" x14ac:dyDescent="0.25">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s="27">
        <v>72.640799999999999</v>
      </c>
    </row>
    <row r="6524" spans="1:21" x14ac:dyDescent="0.25">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s="27">
        <v>25.2315</v>
      </c>
    </row>
    <row r="6525" spans="1:21" x14ac:dyDescent="0.25">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s="27">
        <v>3.2759999999999998</v>
      </c>
    </row>
    <row r="6526" spans="1:21" x14ac:dyDescent="0.25">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s="27">
        <v>-12.998699999999999</v>
      </c>
    </row>
    <row r="6527" spans="1:21" x14ac:dyDescent="0.25">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s="27">
        <v>-4.7625000000000002</v>
      </c>
    </row>
    <row r="6528" spans="1:21" x14ac:dyDescent="0.25">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s="27">
        <v>-7.85</v>
      </c>
    </row>
    <row r="6529" spans="1:21" x14ac:dyDescent="0.25">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s="27">
        <v>899.98199999999997</v>
      </c>
    </row>
    <row r="6530" spans="1:21" x14ac:dyDescent="0.25">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s="27">
        <v>56.264000000000003</v>
      </c>
    </row>
    <row r="6531" spans="1:21" x14ac:dyDescent="0.25">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s="27">
        <v>2.3409</v>
      </c>
    </row>
    <row r="6532" spans="1:21" x14ac:dyDescent="0.25">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s="27">
        <v>-6.8634000000000004</v>
      </c>
    </row>
    <row r="6533" spans="1:21" x14ac:dyDescent="0.25">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s="27">
        <v>2.552</v>
      </c>
    </row>
    <row r="6534" spans="1:21" x14ac:dyDescent="0.25">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s="27">
        <v>29.988</v>
      </c>
    </row>
    <row r="6535" spans="1:21" x14ac:dyDescent="0.25">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s="27">
        <v>143.982</v>
      </c>
    </row>
    <row r="6536" spans="1:21" x14ac:dyDescent="0.25">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s="27">
        <v>726.56190000000004</v>
      </c>
    </row>
    <row r="6537" spans="1:21" x14ac:dyDescent="0.25">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s="27">
        <v>-50.097999999999999</v>
      </c>
    </row>
    <row r="6538" spans="1:21" x14ac:dyDescent="0.25">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s="27">
        <v>-147.8655</v>
      </c>
    </row>
    <row r="6539" spans="1:21" x14ac:dyDescent="0.25">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s="27">
        <v>-24.588000000000001</v>
      </c>
    </row>
    <row r="6540" spans="1:21" x14ac:dyDescent="0.25">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s="27">
        <v>41.337400000000002</v>
      </c>
    </row>
    <row r="6541" spans="1:21" x14ac:dyDescent="0.25">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s="27">
        <v>75.686000000000007</v>
      </c>
    </row>
    <row r="6542" spans="1:21" x14ac:dyDescent="0.25">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s="27">
        <v>34.629600000000003</v>
      </c>
    </row>
    <row r="6543" spans="1:21" x14ac:dyDescent="0.25">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s="27">
        <v>23.7864</v>
      </c>
    </row>
    <row r="6544" spans="1:21" x14ac:dyDescent="0.25">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s="27">
        <v>10.788</v>
      </c>
    </row>
    <row r="6545" spans="1:21" x14ac:dyDescent="0.25">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s="27">
        <v>7.9896000000000003</v>
      </c>
    </row>
    <row r="6546" spans="1:21" x14ac:dyDescent="0.25">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s="27">
        <v>-46.536000000000001</v>
      </c>
    </row>
    <row r="6547" spans="1:21" x14ac:dyDescent="0.25">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s="27">
        <v>1.764</v>
      </c>
    </row>
    <row r="6548" spans="1:21" x14ac:dyDescent="0.25">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s="27">
        <v>7.7450000000000001</v>
      </c>
    </row>
    <row r="6549" spans="1:21" x14ac:dyDescent="0.25">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s="27">
        <v>-172.1172</v>
      </c>
    </row>
    <row r="6550" spans="1:21" x14ac:dyDescent="0.25">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s="27">
        <v>5.6783999999999999</v>
      </c>
    </row>
    <row r="6551" spans="1:21" x14ac:dyDescent="0.25">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s="27">
        <v>38.97</v>
      </c>
    </row>
    <row r="6552" spans="1:21" x14ac:dyDescent="0.25">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s="27">
        <v>21.837599999999998</v>
      </c>
    </row>
    <row r="6553" spans="1:21" x14ac:dyDescent="0.25">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s="27">
        <v>6.4127999999999998</v>
      </c>
    </row>
    <row r="6554" spans="1:21" x14ac:dyDescent="0.25">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s="27">
        <v>7.9450000000000003</v>
      </c>
    </row>
    <row r="6555" spans="1:21" x14ac:dyDescent="0.25">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s="27">
        <v>71.992800000000003</v>
      </c>
    </row>
    <row r="6556" spans="1:21" x14ac:dyDescent="0.25">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s="27">
        <v>31.5825</v>
      </c>
    </row>
    <row r="6557" spans="1:21" x14ac:dyDescent="0.25">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s="27">
        <v>1.2376</v>
      </c>
    </row>
    <row r="6558" spans="1:21" x14ac:dyDescent="0.25">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s="27">
        <v>-14.759399999999999</v>
      </c>
    </row>
    <row r="6559" spans="1:21" x14ac:dyDescent="0.25">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s="27">
        <v>7.9378000000000002</v>
      </c>
    </row>
    <row r="6560" spans="1:21" x14ac:dyDescent="0.25">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s="27">
        <v>169.18199999999999</v>
      </c>
    </row>
    <row r="6561" spans="1:21" x14ac:dyDescent="0.25">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s="27">
        <v>197.35300000000001</v>
      </c>
    </row>
    <row r="6562" spans="1:21" x14ac:dyDescent="0.25">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s="27">
        <v>1.512</v>
      </c>
    </row>
    <row r="6563" spans="1:21" x14ac:dyDescent="0.25">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s="27">
        <v>-90.774000000000001</v>
      </c>
    </row>
    <row r="6564" spans="1:21" x14ac:dyDescent="0.25">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s="27">
        <v>7.9085999999999999</v>
      </c>
    </row>
    <row r="6565" spans="1:21" x14ac:dyDescent="0.25">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s="27">
        <v>-38.85</v>
      </c>
    </row>
    <row r="6566" spans="1:21" x14ac:dyDescent="0.25">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s="27">
        <v>2.5055999999999998</v>
      </c>
    </row>
    <row r="6567" spans="1:21" x14ac:dyDescent="0.25">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s="27">
        <v>244.24959999999999</v>
      </c>
    </row>
    <row r="6568" spans="1:21" x14ac:dyDescent="0.25">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s="27">
        <v>-426.98599999999999</v>
      </c>
    </row>
    <row r="6569" spans="1:21" x14ac:dyDescent="0.25">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s="27">
        <v>0.71199999999999997</v>
      </c>
    </row>
    <row r="6570" spans="1:21" x14ac:dyDescent="0.25">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s="27">
        <v>1.008</v>
      </c>
    </row>
    <row r="6571" spans="1:21" x14ac:dyDescent="0.25">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s="27">
        <v>-18.117599999999999</v>
      </c>
    </row>
    <row r="6572" spans="1:21" x14ac:dyDescent="0.25">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s="27">
        <v>50.406300000000002</v>
      </c>
    </row>
    <row r="6573" spans="1:21" x14ac:dyDescent="0.25">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s="27">
        <v>28.497</v>
      </c>
    </row>
    <row r="6574" spans="1:21" x14ac:dyDescent="0.25">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s="27">
        <v>5.8604000000000003</v>
      </c>
    </row>
    <row r="6575" spans="1:21" x14ac:dyDescent="0.25">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s="27">
        <v>67.608000000000004</v>
      </c>
    </row>
    <row r="6576" spans="1:21" x14ac:dyDescent="0.25">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s="27">
        <v>118.3704</v>
      </c>
    </row>
    <row r="6577" spans="1:21" x14ac:dyDescent="0.25">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s="27">
        <v>440.76479999999998</v>
      </c>
    </row>
    <row r="6578" spans="1:21" x14ac:dyDescent="0.25">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s="27">
        <v>-17.0352</v>
      </c>
    </row>
    <row r="6579" spans="1:21" x14ac:dyDescent="0.25">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s="27">
        <v>50.442599999999999</v>
      </c>
    </row>
    <row r="6580" spans="1:21" x14ac:dyDescent="0.25">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s="27">
        <v>75.595799999999997</v>
      </c>
    </row>
    <row r="6581" spans="1:21" x14ac:dyDescent="0.25">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s="27">
        <v>3.2063999999999999</v>
      </c>
    </row>
    <row r="6582" spans="1:21" x14ac:dyDescent="0.25">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s="27">
        <v>2.2517999999999998</v>
      </c>
    </row>
    <row r="6583" spans="1:21" x14ac:dyDescent="0.25">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s="27">
        <v>30.582000000000001</v>
      </c>
    </row>
    <row r="6584" spans="1:21" x14ac:dyDescent="0.25">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s="27">
        <v>86.385599999999997</v>
      </c>
    </row>
    <row r="6585" spans="1:21" x14ac:dyDescent="0.25">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s="27">
        <v>29.5626</v>
      </c>
    </row>
    <row r="6586" spans="1:21" x14ac:dyDescent="0.25">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s="27">
        <v>67.989999999999995</v>
      </c>
    </row>
    <row r="6587" spans="1:21" x14ac:dyDescent="0.25">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s="27">
        <v>3.8719999999999999</v>
      </c>
    </row>
    <row r="6588" spans="1:21" x14ac:dyDescent="0.25">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s="27">
        <v>5.7072000000000003</v>
      </c>
    </row>
    <row r="6589" spans="1:21" x14ac:dyDescent="0.25">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s="27">
        <v>69.676199999999994</v>
      </c>
    </row>
    <row r="6590" spans="1:21" x14ac:dyDescent="0.25">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s="27">
        <v>7.1711999999999998</v>
      </c>
    </row>
    <row r="6591" spans="1:21" x14ac:dyDescent="0.25">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s="27">
        <v>11.586</v>
      </c>
    </row>
    <row r="6592" spans="1:21" x14ac:dyDescent="0.25">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s="27">
        <v>3.2214</v>
      </c>
    </row>
    <row r="6593" spans="1:21" x14ac:dyDescent="0.25">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s="27">
        <v>9.702</v>
      </c>
    </row>
    <row r="6594" spans="1:21" x14ac:dyDescent="0.25">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s="27">
        <v>1.7324999999999999</v>
      </c>
    </row>
    <row r="6595" spans="1:21" x14ac:dyDescent="0.25">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s="27">
        <v>11.748799999999999</v>
      </c>
    </row>
    <row r="6596" spans="1:21" x14ac:dyDescent="0.25">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s="27">
        <v>35.260399999999997</v>
      </c>
    </row>
    <row r="6597" spans="1:21" x14ac:dyDescent="0.25">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s="27">
        <v>-7.84</v>
      </c>
    </row>
    <row r="6598" spans="1:21" x14ac:dyDescent="0.25">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s="27">
        <v>1.8704000000000001</v>
      </c>
    </row>
    <row r="6599" spans="1:21" x14ac:dyDescent="0.25">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s="27">
        <v>-0.91</v>
      </c>
    </row>
    <row r="6600" spans="1:21" x14ac:dyDescent="0.25">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s="27">
        <v>22.480799999999999</v>
      </c>
    </row>
    <row r="6601" spans="1:21" x14ac:dyDescent="0.25">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s="27">
        <v>23.680800000000001</v>
      </c>
    </row>
    <row r="6602" spans="1:21" x14ac:dyDescent="0.25">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s="27">
        <v>73.41</v>
      </c>
    </row>
    <row r="6603" spans="1:21" x14ac:dyDescent="0.25">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s="27">
        <v>64.756799999999998</v>
      </c>
    </row>
    <row r="6604" spans="1:21" x14ac:dyDescent="0.25">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s="27">
        <v>7.2035999999999998</v>
      </c>
    </row>
    <row r="6605" spans="1:21" x14ac:dyDescent="0.25">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s="27">
        <v>-32.929200000000002</v>
      </c>
    </row>
    <row r="6606" spans="1:21" x14ac:dyDescent="0.25">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s="27">
        <v>0</v>
      </c>
    </row>
    <row r="6607" spans="1:21" x14ac:dyDescent="0.25">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s="27">
        <v>21.7728</v>
      </c>
    </row>
    <row r="6608" spans="1:21" x14ac:dyDescent="0.25">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s="27">
        <v>23.756399999999999</v>
      </c>
    </row>
    <row r="6609" spans="1:21" x14ac:dyDescent="0.25">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s="27">
        <v>-84.8232</v>
      </c>
    </row>
    <row r="6610" spans="1:21" x14ac:dyDescent="0.25">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s="27">
        <v>116.24250000000001</v>
      </c>
    </row>
    <row r="6611" spans="1:21" x14ac:dyDescent="0.25">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s="27">
        <v>25.1496</v>
      </c>
    </row>
    <row r="6612" spans="1:21" x14ac:dyDescent="0.25">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s="27">
        <v>6.03</v>
      </c>
    </row>
    <row r="6613" spans="1:21" x14ac:dyDescent="0.25">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s="27">
        <v>51.8292</v>
      </c>
    </row>
    <row r="6614" spans="1:21" x14ac:dyDescent="0.25">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s="27">
        <v>9.798</v>
      </c>
    </row>
    <row r="6615" spans="1:21" x14ac:dyDescent="0.25">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s="27">
        <v>131.58600000000001</v>
      </c>
    </row>
    <row r="6616" spans="1:21" x14ac:dyDescent="0.25">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s="27">
        <v>35.679600000000001</v>
      </c>
    </row>
    <row r="6617" spans="1:21" x14ac:dyDescent="0.25">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s="27">
        <v>14.098000000000001</v>
      </c>
    </row>
    <row r="6618" spans="1:21" x14ac:dyDescent="0.25">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s="27">
        <v>10.8</v>
      </c>
    </row>
    <row r="6619" spans="1:21" x14ac:dyDescent="0.25">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s="27">
        <v>107.7216</v>
      </c>
    </row>
    <row r="6620" spans="1:21" x14ac:dyDescent="0.25">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s="27">
        <v>15.552</v>
      </c>
    </row>
    <row r="6621" spans="1:21" x14ac:dyDescent="0.25">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s="27">
        <v>54.584400000000002</v>
      </c>
    </row>
    <row r="6622" spans="1:21" x14ac:dyDescent="0.25">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s="27">
        <v>83.281000000000006</v>
      </c>
    </row>
    <row r="6623" spans="1:21" x14ac:dyDescent="0.25">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s="27">
        <v>53.234999999999999</v>
      </c>
    </row>
    <row r="6624" spans="1:21" x14ac:dyDescent="0.25">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s="27">
        <v>12.145200000000001</v>
      </c>
    </row>
    <row r="6625" spans="1:21" x14ac:dyDescent="0.25">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s="27">
        <v>27.485600000000002</v>
      </c>
    </row>
    <row r="6626" spans="1:21" x14ac:dyDescent="0.25">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s="27">
        <v>-13.1706</v>
      </c>
    </row>
    <row r="6627" spans="1:21" x14ac:dyDescent="0.25">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s="27">
        <v>-8.5416000000000007</v>
      </c>
    </row>
    <row r="6628" spans="1:21" x14ac:dyDescent="0.25">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s="27">
        <v>2239.9872</v>
      </c>
    </row>
    <row r="6629" spans="1:21" x14ac:dyDescent="0.25">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s="27">
        <v>6.2207999999999997</v>
      </c>
    </row>
    <row r="6630" spans="1:21" x14ac:dyDescent="0.25">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s="27">
        <v>134.33279999999999</v>
      </c>
    </row>
    <row r="6631" spans="1:21" x14ac:dyDescent="0.25">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s="27">
        <v>-5.4119999999999999</v>
      </c>
    </row>
    <row r="6632" spans="1:21" x14ac:dyDescent="0.25">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s="27">
        <v>52.376399999999997</v>
      </c>
    </row>
    <row r="6633" spans="1:21" x14ac:dyDescent="0.25">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s="27">
        <v>629.01</v>
      </c>
    </row>
    <row r="6634" spans="1:21" x14ac:dyDescent="0.25">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s="27">
        <v>15.2544</v>
      </c>
    </row>
    <row r="6635" spans="1:21" x14ac:dyDescent="0.25">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s="27">
        <v>85.995699999999999</v>
      </c>
    </row>
    <row r="6636" spans="1:21" x14ac:dyDescent="0.25">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s="27">
        <v>-52.548099999999998</v>
      </c>
    </row>
    <row r="6637" spans="1:21" x14ac:dyDescent="0.25">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s="27">
        <v>70.556399999999996</v>
      </c>
    </row>
    <row r="6638" spans="1:21" x14ac:dyDescent="0.25">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s="27">
        <v>39.689</v>
      </c>
    </row>
    <row r="6639" spans="1:21" x14ac:dyDescent="0.25">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s="27">
        <v>2.0270999999999999</v>
      </c>
    </row>
    <row r="6640" spans="1:21" x14ac:dyDescent="0.25">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s="27">
        <v>36.255600000000001</v>
      </c>
    </row>
    <row r="6641" spans="1:21" x14ac:dyDescent="0.25">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s="27">
        <v>-734.52639999999997</v>
      </c>
    </row>
    <row r="6642" spans="1:21" x14ac:dyDescent="0.25">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s="27">
        <v>60.422400000000003</v>
      </c>
    </row>
    <row r="6643" spans="1:21" x14ac:dyDescent="0.25">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s="27">
        <v>29.518599999999999</v>
      </c>
    </row>
    <row r="6644" spans="1:21" x14ac:dyDescent="0.25">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s="27">
        <v>66.599999999999994</v>
      </c>
    </row>
    <row r="6645" spans="1:21" x14ac:dyDescent="0.25">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s="27">
        <v>38.357199999999999</v>
      </c>
    </row>
    <row r="6646" spans="1:21" x14ac:dyDescent="0.25">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s="27">
        <v>-31.487400000000001</v>
      </c>
    </row>
    <row r="6647" spans="1:21" x14ac:dyDescent="0.25">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s="27">
        <v>15.015599999999999</v>
      </c>
    </row>
    <row r="6648" spans="1:21" x14ac:dyDescent="0.25">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s="27">
        <v>-304.6653</v>
      </c>
    </row>
    <row r="6649" spans="1:21" x14ac:dyDescent="0.25">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s="27">
        <v>8.7167999999999992</v>
      </c>
    </row>
    <row r="6650" spans="1:21" x14ac:dyDescent="0.25">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s="27">
        <v>-68.185599999999994</v>
      </c>
    </row>
    <row r="6651" spans="1:21" x14ac:dyDescent="0.25">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s="27">
        <v>107.99460000000001</v>
      </c>
    </row>
    <row r="6652" spans="1:21" x14ac:dyDescent="0.25">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s="27">
        <v>15.497999999999999</v>
      </c>
    </row>
    <row r="6653" spans="1:21" x14ac:dyDescent="0.25">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s="27">
        <v>-11.651199999999999</v>
      </c>
    </row>
    <row r="6654" spans="1:21" x14ac:dyDescent="0.25">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s="27">
        <v>7.2576000000000001</v>
      </c>
    </row>
    <row r="6655" spans="1:21" x14ac:dyDescent="0.25">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s="27">
        <v>-39.637</v>
      </c>
    </row>
    <row r="6656" spans="1:21" x14ac:dyDescent="0.25">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s="27">
        <v>25.0182</v>
      </c>
    </row>
    <row r="6657" spans="1:21" x14ac:dyDescent="0.25">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s="27">
        <v>4.7988</v>
      </c>
    </row>
    <row r="6658" spans="1:21" x14ac:dyDescent="0.25">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s="27">
        <v>-6.3959999999999999</v>
      </c>
    </row>
    <row r="6659" spans="1:21" x14ac:dyDescent="0.25">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s="27">
        <v>3.8570000000000002</v>
      </c>
    </row>
    <row r="6660" spans="1:21" x14ac:dyDescent="0.25">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s="27">
        <v>16.3172</v>
      </c>
    </row>
    <row r="6661" spans="1:21" x14ac:dyDescent="0.25">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s="27">
        <v>-185.71680000000001</v>
      </c>
    </row>
    <row r="6662" spans="1:21" x14ac:dyDescent="0.25">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s="27">
        <v>11.898</v>
      </c>
    </row>
    <row r="6663" spans="1:21" x14ac:dyDescent="0.25">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s="27">
        <v>33.036799999999999</v>
      </c>
    </row>
    <row r="6664" spans="1:21" x14ac:dyDescent="0.25">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s="27">
        <v>210.49420000000001</v>
      </c>
    </row>
    <row r="6665" spans="1:21" x14ac:dyDescent="0.25">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s="27">
        <v>60.664499999999997</v>
      </c>
    </row>
    <row r="6666" spans="1:21" x14ac:dyDescent="0.25">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s="27">
        <v>113.211</v>
      </c>
    </row>
    <row r="6667" spans="1:21" x14ac:dyDescent="0.25">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s="27">
        <v>79.691999999999993</v>
      </c>
    </row>
    <row r="6668" spans="1:21" x14ac:dyDescent="0.25">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s="27">
        <v>15.426</v>
      </c>
    </row>
    <row r="6669" spans="1:21" x14ac:dyDescent="0.25">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s="27">
        <v>2.9567999999999999</v>
      </c>
    </row>
    <row r="6670" spans="1:21" x14ac:dyDescent="0.25">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s="27">
        <v>4.42</v>
      </c>
    </row>
    <row r="6671" spans="1:21" x14ac:dyDescent="0.25">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s="27">
        <v>34.96</v>
      </c>
    </row>
    <row r="6672" spans="1:21" x14ac:dyDescent="0.25">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s="27">
        <v>13.428000000000001</v>
      </c>
    </row>
    <row r="6673" spans="1:21" x14ac:dyDescent="0.25">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s="27">
        <v>17.348800000000001</v>
      </c>
    </row>
    <row r="6674" spans="1:21" x14ac:dyDescent="0.25">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s="27">
        <v>79.757999999999996</v>
      </c>
    </row>
    <row r="6675" spans="1:21" x14ac:dyDescent="0.25">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s="27">
        <v>12.232799999999999</v>
      </c>
    </row>
    <row r="6676" spans="1:21" x14ac:dyDescent="0.25">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s="27">
        <v>4.9139999999999997</v>
      </c>
    </row>
    <row r="6677" spans="1:21" x14ac:dyDescent="0.25">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s="27">
        <v>22.652999999999999</v>
      </c>
    </row>
    <row r="6678" spans="1:21" x14ac:dyDescent="0.25">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s="27">
        <v>5.1349999999999998</v>
      </c>
    </row>
    <row r="6679" spans="1:21" x14ac:dyDescent="0.25">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s="27">
        <v>165.2868</v>
      </c>
    </row>
    <row r="6680" spans="1:21" x14ac:dyDescent="0.25">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s="27">
        <v>3.5154000000000001</v>
      </c>
    </row>
    <row r="6681" spans="1:21" x14ac:dyDescent="0.25">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s="27">
        <v>2.8340000000000001</v>
      </c>
    </row>
    <row r="6682" spans="1:21" x14ac:dyDescent="0.25">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s="27">
        <v>37.562399999999997</v>
      </c>
    </row>
    <row r="6683" spans="1:21" x14ac:dyDescent="0.25">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s="27">
        <v>73.41</v>
      </c>
    </row>
    <row r="6684" spans="1:21" x14ac:dyDescent="0.25">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s="27">
        <v>1.728</v>
      </c>
    </row>
    <row r="6685" spans="1:21" x14ac:dyDescent="0.25">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s="27">
        <v>8.8176000000000005</v>
      </c>
    </row>
    <row r="6686" spans="1:21" x14ac:dyDescent="0.25">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s="27">
        <v>-15.7514</v>
      </c>
    </row>
    <row r="6687" spans="1:21" x14ac:dyDescent="0.25">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s="27">
        <v>-19.737200000000001</v>
      </c>
    </row>
    <row r="6688" spans="1:21" x14ac:dyDescent="0.25">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s="27">
        <v>1.476</v>
      </c>
    </row>
    <row r="6689" spans="1:21" x14ac:dyDescent="0.25">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s="27">
        <v>55.896000000000001</v>
      </c>
    </row>
    <row r="6690" spans="1:21" x14ac:dyDescent="0.25">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s="27">
        <v>21.272400000000001</v>
      </c>
    </row>
    <row r="6691" spans="1:21" x14ac:dyDescent="0.25">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s="27">
        <v>2.1280000000000001</v>
      </c>
    </row>
    <row r="6692" spans="1:21" x14ac:dyDescent="0.25">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s="27">
        <v>8.4095999999999993</v>
      </c>
    </row>
    <row r="6693" spans="1:21" x14ac:dyDescent="0.25">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s="27">
        <v>54.558</v>
      </c>
    </row>
    <row r="6694" spans="1:21" x14ac:dyDescent="0.25">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s="27">
        <v>219.65459999999999</v>
      </c>
    </row>
    <row r="6695" spans="1:21" x14ac:dyDescent="0.25">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s="27">
        <v>80.791200000000003</v>
      </c>
    </row>
    <row r="6696" spans="1:21" x14ac:dyDescent="0.25">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s="27">
        <v>14.870699999999999</v>
      </c>
    </row>
    <row r="6697" spans="1:21" x14ac:dyDescent="0.25">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s="27">
        <v>134.93219999999999</v>
      </c>
    </row>
    <row r="6698" spans="1:21" x14ac:dyDescent="0.25">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s="27">
        <v>11.4504</v>
      </c>
    </row>
    <row r="6699" spans="1:21" x14ac:dyDescent="0.25">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s="27">
        <v>26.930399999999999</v>
      </c>
    </row>
    <row r="6700" spans="1:21" x14ac:dyDescent="0.25">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s="27">
        <v>7.6798000000000002</v>
      </c>
    </row>
    <row r="6701" spans="1:21" x14ac:dyDescent="0.25">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s="27">
        <v>22.529599999999999</v>
      </c>
    </row>
    <row r="6702" spans="1:21" x14ac:dyDescent="0.25">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s="27">
        <v>17.623200000000001</v>
      </c>
    </row>
    <row r="6703" spans="1:21" x14ac:dyDescent="0.25">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s="27">
        <v>20.391999999999999</v>
      </c>
    </row>
    <row r="6704" spans="1:21" x14ac:dyDescent="0.25">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s="27">
        <v>-4.9127999999999998</v>
      </c>
    </row>
    <row r="6705" spans="1:21" x14ac:dyDescent="0.25">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s="27">
        <v>19.038599999999999</v>
      </c>
    </row>
    <row r="6706" spans="1:21" x14ac:dyDescent="0.25">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s="27">
        <v>1.7919</v>
      </c>
    </row>
    <row r="6707" spans="1:21" x14ac:dyDescent="0.25">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s="27">
        <v>8.9984999999999999</v>
      </c>
    </row>
    <row r="6708" spans="1:21" x14ac:dyDescent="0.25">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s="27">
        <v>58.463999999999999</v>
      </c>
    </row>
    <row r="6709" spans="1:21" x14ac:dyDescent="0.25">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s="27">
        <v>3.6017999999999999</v>
      </c>
    </row>
    <row r="6710" spans="1:21" x14ac:dyDescent="0.25">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s="27">
        <v>99.432000000000002</v>
      </c>
    </row>
    <row r="6711" spans="1:21" x14ac:dyDescent="0.25">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s="27">
        <v>20.155799999999999</v>
      </c>
    </row>
    <row r="6712" spans="1:21" x14ac:dyDescent="0.25">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s="27">
        <v>99.296000000000006</v>
      </c>
    </row>
    <row r="6713" spans="1:21" x14ac:dyDescent="0.25">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s="27">
        <v>1.2390000000000001</v>
      </c>
    </row>
    <row r="6714" spans="1:21" x14ac:dyDescent="0.25">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s="27">
        <v>-292.98719999999997</v>
      </c>
    </row>
    <row r="6715" spans="1:21" x14ac:dyDescent="0.25">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s="27">
        <v>-26.755800000000001</v>
      </c>
    </row>
    <row r="6716" spans="1:21" x14ac:dyDescent="0.25">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s="27">
        <v>-4.9080000000000004</v>
      </c>
    </row>
    <row r="6717" spans="1:21" x14ac:dyDescent="0.25">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s="27">
        <v>24.9984</v>
      </c>
    </row>
    <row r="6718" spans="1:21" x14ac:dyDescent="0.25">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s="27">
        <v>14.4</v>
      </c>
    </row>
    <row r="6719" spans="1:21" x14ac:dyDescent="0.25">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s="27">
        <v>12.700799999999999</v>
      </c>
    </row>
    <row r="6720" spans="1:21" x14ac:dyDescent="0.25">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s="27">
        <v>31.984000000000002</v>
      </c>
    </row>
    <row r="6721" spans="1:21" x14ac:dyDescent="0.25">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s="27">
        <v>3.0575999999999999</v>
      </c>
    </row>
    <row r="6722" spans="1:21" x14ac:dyDescent="0.25">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s="27">
        <v>31.4895</v>
      </c>
    </row>
    <row r="6723" spans="1:21" x14ac:dyDescent="0.25">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s="27">
        <v>6.0632000000000001</v>
      </c>
    </row>
    <row r="6724" spans="1:21" x14ac:dyDescent="0.25">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s="27">
        <v>4.8545999999999996</v>
      </c>
    </row>
    <row r="6725" spans="1:21" x14ac:dyDescent="0.25">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s="27">
        <v>6.9653999999999998</v>
      </c>
    </row>
    <row r="6726" spans="1:21" x14ac:dyDescent="0.25">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s="27">
        <v>4.8162000000000003</v>
      </c>
    </row>
    <row r="6727" spans="1:21" x14ac:dyDescent="0.25">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s="27">
        <v>5.2028999999999996</v>
      </c>
    </row>
    <row r="6728" spans="1:21" x14ac:dyDescent="0.25">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s="27">
        <v>7.7640000000000002</v>
      </c>
    </row>
    <row r="6729" spans="1:21" x14ac:dyDescent="0.25">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s="27">
        <v>83.284000000000006</v>
      </c>
    </row>
    <row r="6730" spans="1:21" x14ac:dyDescent="0.25">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s="27">
        <v>8.2056000000000004</v>
      </c>
    </row>
    <row r="6731" spans="1:21" x14ac:dyDescent="0.25">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s="27">
        <v>-4.4946000000000002</v>
      </c>
    </row>
    <row r="6732" spans="1:21" x14ac:dyDescent="0.25">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s="27">
        <v>56.2744</v>
      </c>
    </row>
    <row r="6733" spans="1:21" x14ac:dyDescent="0.25">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s="27">
        <v>7.2576000000000001</v>
      </c>
    </row>
    <row r="6734" spans="1:21" x14ac:dyDescent="0.25">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s="27">
        <v>62.137599999999999</v>
      </c>
    </row>
    <row r="6735" spans="1:21" x14ac:dyDescent="0.25">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s="27">
        <v>3.2431999999999999</v>
      </c>
    </row>
    <row r="6736" spans="1:21" x14ac:dyDescent="0.25">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s="27">
        <v>3.9474</v>
      </c>
    </row>
    <row r="6737" spans="1:21" x14ac:dyDescent="0.25">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s="27">
        <v>44.366399999999999</v>
      </c>
    </row>
    <row r="6738" spans="1:21" x14ac:dyDescent="0.25">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s="27">
        <v>81.131399999999999</v>
      </c>
    </row>
    <row r="6739" spans="1:21" x14ac:dyDescent="0.25">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s="27">
        <v>6.0263999999999998</v>
      </c>
    </row>
    <row r="6740" spans="1:21" x14ac:dyDescent="0.25">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s="27">
        <v>15.6104</v>
      </c>
    </row>
    <row r="6741" spans="1:21" x14ac:dyDescent="0.25">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s="27">
        <v>7.6967999999999996</v>
      </c>
    </row>
    <row r="6742" spans="1:21" x14ac:dyDescent="0.25">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s="27">
        <v>-5.1395999999999997</v>
      </c>
    </row>
    <row r="6743" spans="1:21" x14ac:dyDescent="0.25">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s="27">
        <v>3.1806000000000001</v>
      </c>
    </row>
    <row r="6744" spans="1:21" x14ac:dyDescent="0.25">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s="27">
        <v>-13.7403</v>
      </c>
    </row>
    <row r="6745" spans="1:21" x14ac:dyDescent="0.25">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s="27">
        <v>16.146000000000001</v>
      </c>
    </row>
    <row r="6746" spans="1:21" x14ac:dyDescent="0.25">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s="27">
        <v>107.9892</v>
      </c>
    </row>
    <row r="6747" spans="1:21" x14ac:dyDescent="0.25">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s="27">
        <v>1.794</v>
      </c>
    </row>
    <row r="6748" spans="1:21" x14ac:dyDescent="0.25">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s="27">
        <v>163.78700000000001</v>
      </c>
    </row>
    <row r="6749" spans="1:21" x14ac:dyDescent="0.25">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s="27">
        <v>5.0462999999999996</v>
      </c>
    </row>
    <row r="6750" spans="1:21" x14ac:dyDescent="0.25">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s="27">
        <v>8.0730000000000004</v>
      </c>
    </row>
    <row r="6751" spans="1:21" x14ac:dyDescent="0.25">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s="27">
        <v>29.245000000000001</v>
      </c>
    </row>
    <row r="6752" spans="1:21" x14ac:dyDescent="0.25">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s="27">
        <v>20.7332</v>
      </c>
    </row>
    <row r="6753" spans="1:21" x14ac:dyDescent="0.25">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s="27">
        <v>2.2724000000000002</v>
      </c>
    </row>
    <row r="6754" spans="1:21" x14ac:dyDescent="0.25">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s="27">
        <v>27.882000000000001</v>
      </c>
    </row>
    <row r="6755" spans="1:21" x14ac:dyDescent="0.25">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s="27">
        <v>3.7412000000000001</v>
      </c>
    </row>
    <row r="6756" spans="1:21" x14ac:dyDescent="0.25">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s="27">
        <v>121.1056</v>
      </c>
    </row>
    <row r="6757" spans="1:21" x14ac:dyDescent="0.25">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s="27">
        <v>18.96</v>
      </c>
    </row>
    <row r="6758" spans="1:21" x14ac:dyDescent="0.25">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s="27">
        <v>143.62880000000001</v>
      </c>
    </row>
    <row r="6759" spans="1:21" x14ac:dyDescent="0.25">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s="27">
        <v>102.9444</v>
      </c>
    </row>
    <row r="6760" spans="1:21" x14ac:dyDescent="0.25">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s="27">
        <v>0</v>
      </c>
    </row>
    <row r="6761" spans="1:21" x14ac:dyDescent="0.25">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s="27">
        <v>2.4582000000000002</v>
      </c>
    </row>
    <row r="6762" spans="1:21" x14ac:dyDescent="0.25">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s="27">
        <v>0</v>
      </c>
    </row>
    <row r="6763" spans="1:21" x14ac:dyDescent="0.25">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s="27">
        <v>31.015599999999999</v>
      </c>
    </row>
    <row r="6764" spans="1:21" x14ac:dyDescent="0.25">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s="27">
        <v>9.8684999999999992</v>
      </c>
    </row>
    <row r="6765" spans="1:21" x14ac:dyDescent="0.25">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s="27">
        <v>-8.3523999999999994</v>
      </c>
    </row>
    <row r="6766" spans="1:21" x14ac:dyDescent="0.25">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s="27">
        <v>-19.47</v>
      </c>
    </row>
    <row r="6767" spans="1:21" x14ac:dyDescent="0.25">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s="27">
        <v>-18.117599999999999</v>
      </c>
    </row>
    <row r="6768" spans="1:21" x14ac:dyDescent="0.25">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s="27">
        <v>3.5459999999999998</v>
      </c>
    </row>
    <row r="6769" spans="1:21" x14ac:dyDescent="0.25">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s="27">
        <v>-6.1879999999999997</v>
      </c>
    </row>
    <row r="6770" spans="1:21" x14ac:dyDescent="0.25">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s="27">
        <v>98.105000000000004</v>
      </c>
    </row>
    <row r="6771" spans="1:21" x14ac:dyDescent="0.25">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s="27">
        <v>13.452</v>
      </c>
    </row>
    <row r="6772" spans="1:21" x14ac:dyDescent="0.25">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s="27">
        <v>146.79</v>
      </c>
    </row>
    <row r="6773" spans="1:21" x14ac:dyDescent="0.25">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s="27">
        <v>-9.9704999999999995</v>
      </c>
    </row>
    <row r="6774" spans="1:21" x14ac:dyDescent="0.25">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s="27">
        <v>2.7955999999999999</v>
      </c>
    </row>
    <row r="6775" spans="1:21" x14ac:dyDescent="0.25">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s="27">
        <v>1.3049999999999999</v>
      </c>
    </row>
    <row r="6776" spans="1:21" x14ac:dyDescent="0.25">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s="27">
        <v>18.662400000000002</v>
      </c>
    </row>
    <row r="6777" spans="1:21" x14ac:dyDescent="0.25">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s="27">
        <v>8.1143999999999998</v>
      </c>
    </row>
    <row r="6778" spans="1:21" x14ac:dyDescent="0.25">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s="27">
        <v>-17.523</v>
      </c>
    </row>
    <row r="6779" spans="1:21" x14ac:dyDescent="0.25">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s="27">
        <v>157.46850000000001</v>
      </c>
    </row>
    <row r="6780" spans="1:21" x14ac:dyDescent="0.25">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s="27">
        <v>31.044599999999999</v>
      </c>
    </row>
    <row r="6781" spans="1:21" x14ac:dyDescent="0.25">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s="27">
        <v>4.2804000000000002</v>
      </c>
    </row>
    <row r="6782" spans="1:21" x14ac:dyDescent="0.25">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s="27">
        <v>5.8696000000000002</v>
      </c>
    </row>
    <row r="6783" spans="1:21" x14ac:dyDescent="0.25">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s="27">
        <v>27.485600000000002</v>
      </c>
    </row>
    <row r="6784" spans="1:21" x14ac:dyDescent="0.25">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s="27">
        <v>3.0144000000000002</v>
      </c>
    </row>
    <row r="6785" spans="1:21" x14ac:dyDescent="0.25">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s="27">
        <v>4.2470999999999997</v>
      </c>
    </row>
    <row r="6786" spans="1:21" x14ac:dyDescent="0.25">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s="27">
        <v>-34.646999999999998</v>
      </c>
    </row>
    <row r="6787" spans="1:21" x14ac:dyDescent="0.25">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s="27">
        <v>-25.992000000000001</v>
      </c>
    </row>
    <row r="6788" spans="1:21" x14ac:dyDescent="0.25">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s="27">
        <v>7.2576000000000001</v>
      </c>
    </row>
    <row r="6789" spans="1:21" x14ac:dyDescent="0.25">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s="27">
        <v>12.993</v>
      </c>
    </row>
    <row r="6790" spans="1:21" x14ac:dyDescent="0.25">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s="27">
        <v>31.468499999999999</v>
      </c>
    </row>
    <row r="6791" spans="1:21" x14ac:dyDescent="0.25">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s="27">
        <v>12.314399999999999</v>
      </c>
    </row>
    <row r="6792" spans="1:21" x14ac:dyDescent="0.25">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s="27">
        <v>2.8079999999999998</v>
      </c>
    </row>
    <row r="6793" spans="1:21" x14ac:dyDescent="0.25">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s="27">
        <v>2.7944</v>
      </c>
    </row>
    <row r="6794" spans="1:21" x14ac:dyDescent="0.25">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s="27">
        <v>30.211200000000002</v>
      </c>
    </row>
    <row r="6795" spans="1:21" x14ac:dyDescent="0.25">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s="27">
        <v>1.6115999999999999</v>
      </c>
    </row>
    <row r="6796" spans="1:21" x14ac:dyDescent="0.25">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s="27">
        <v>26.997299999999999</v>
      </c>
    </row>
    <row r="6797" spans="1:21" x14ac:dyDescent="0.25">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s="27">
        <v>-15.5268</v>
      </c>
    </row>
    <row r="6798" spans="1:21" x14ac:dyDescent="0.25">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s="27">
        <v>-16.585799999999999</v>
      </c>
    </row>
    <row r="6799" spans="1:21" x14ac:dyDescent="0.25">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s="27">
        <v>-6.0768000000000004</v>
      </c>
    </row>
    <row r="6800" spans="1:21" x14ac:dyDescent="0.25">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s="27">
        <v>-3.94</v>
      </c>
    </row>
    <row r="6801" spans="1:21" x14ac:dyDescent="0.25">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s="27">
        <v>-24.102599999999999</v>
      </c>
    </row>
    <row r="6802" spans="1:21" x14ac:dyDescent="0.25">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s="27">
        <v>-386.95699999999999</v>
      </c>
    </row>
    <row r="6803" spans="1:21" x14ac:dyDescent="0.25">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s="27">
        <v>-7.8959999999999999</v>
      </c>
    </row>
    <row r="6804" spans="1:21" x14ac:dyDescent="0.25">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s="27">
        <v>21.42</v>
      </c>
    </row>
    <row r="6805" spans="1:21" x14ac:dyDescent="0.25">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s="27">
        <v>4.1971999999999996</v>
      </c>
    </row>
    <row r="6806" spans="1:21" x14ac:dyDescent="0.25">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s="27">
        <v>34.993000000000002</v>
      </c>
    </row>
    <row r="6807" spans="1:21" x14ac:dyDescent="0.25">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s="27">
        <v>4.8803999999999998</v>
      </c>
    </row>
    <row r="6808" spans="1:21" x14ac:dyDescent="0.25">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s="27">
        <v>1.3977999999999999</v>
      </c>
    </row>
    <row r="6809" spans="1:21" x14ac:dyDescent="0.25">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s="27">
        <v>35.661299999999997</v>
      </c>
    </row>
    <row r="6810" spans="1:21" x14ac:dyDescent="0.25">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s="27">
        <v>-7.8330000000000002</v>
      </c>
    </row>
    <row r="6811" spans="1:21" x14ac:dyDescent="0.25">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s="27">
        <v>-2.5880000000000001</v>
      </c>
    </row>
    <row r="6812" spans="1:21" x14ac:dyDescent="0.25">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s="27">
        <v>-18.038499999999999</v>
      </c>
    </row>
    <row r="6813" spans="1:21" x14ac:dyDescent="0.25">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s="27">
        <v>-29.152799999999999</v>
      </c>
    </row>
    <row r="6814" spans="1:21" x14ac:dyDescent="0.25">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s="27">
        <v>-12.208</v>
      </c>
    </row>
    <row r="6815" spans="1:21" x14ac:dyDescent="0.25">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s="27">
        <v>4.7976000000000001</v>
      </c>
    </row>
    <row r="6816" spans="1:21" x14ac:dyDescent="0.25">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s="27">
        <v>-168.81899999999999</v>
      </c>
    </row>
    <row r="6817" spans="1:21" x14ac:dyDescent="0.25">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s="27">
        <v>2.6208</v>
      </c>
    </row>
    <row r="6818" spans="1:21" x14ac:dyDescent="0.25">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s="27">
        <v>8.9499999999999993</v>
      </c>
    </row>
    <row r="6819" spans="1:21" x14ac:dyDescent="0.25">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s="27">
        <v>1061.5722000000001</v>
      </c>
    </row>
    <row r="6820" spans="1:21" x14ac:dyDescent="0.25">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s="27">
        <v>-2.6880000000000002</v>
      </c>
    </row>
    <row r="6821" spans="1:21" x14ac:dyDescent="0.25">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s="27">
        <v>-2.3904000000000001</v>
      </c>
    </row>
    <row r="6822" spans="1:21" x14ac:dyDescent="0.25">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s="27">
        <v>-3.2391999999999999</v>
      </c>
    </row>
    <row r="6823" spans="1:21" x14ac:dyDescent="0.25">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s="27">
        <v>-1.4059999999999999</v>
      </c>
    </row>
    <row r="6824" spans="1:21" x14ac:dyDescent="0.25">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s="27">
        <v>43.706000000000003</v>
      </c>
    </row>
    <row r="6825" spans="1:21" x14ac:dyDescent="0.25">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s="27">
        <v>49.23</v>
      </c>
    </row>
    <row r="6826" spans="1:21" x14ac:dyDescent="0.25">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s="27">
        <v>39.443800000000003</v>
      </c>
    </row>
    <row r="6827" spans="1:21" x14ac:dyDescent="0.25">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s="27">
        <v>4.8719999999999999</v>
      </c>
    </row>
    <row r="6828" spans="1:21" x14ac:dyDescent="0.25">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s="27">
        <v>8399.9760000000006</v>
      </c>
    </row>
    <row r="6829" spans="1:21" x14ac:dyDescent="0.25">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s="27">
        <v>331.19099999999997</v>
      </c>
    </row>
    <row r="6830" spans="1:21" x14ac:dyDescent="0.25">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s="27">
        <v>16.8413</v>
      </c>
    </row>
    <row r="6831" spans="1:21" x14ac:dyDescent="0.25">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s="27">
        <v>9.5088000000000008</v>
      </c>
    </row>
    <row r="6832" spans="1:21" x14ac:dyDescent="0.25">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s="27">
        <v>53.451900000000002</v>
      </c>
    </row>
    <row r="6833" spans="1:21" x14ac:dyDescent="0.25">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s="27">
        <v>4.5448000000000004</v>
      </c>
    </row>
    <row r="6834" spans="1:21" x14ac:dyDescent="0.25">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s="27">
        <v>1.002</v>
      </c>
    </row>
    <row r="6835" spans="1:21" x14ac:dyDescent="0.25">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s="27">
        <v>-12.778499999999999</v>
      </c>
    </row>
    <row r="6836" spans="1:21" x14ac:dyDescent="0.25">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s="27">
        <v>3.9032</v>
      </c>
    </row>
    <row r="6837" spans="1:21" x14ac:dyDescent="0.25">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s="27">
        <v>70.218999999999994</v>
      </c>
    </row>
    <row r="6838" spans="1:21" x14ac:dyDescent="0.25">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s="27">
        <v>9.3152000000000008</v>
      </c>
    </row>
    <row r="6839" spans="1:21" x14ac:dyDescent="0.25">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s="27">
        <v>2.8912</v>
      </c>
    </row>
    <row r="6840" spans="1:21" x14ac:dyDescent="0.25">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s="27">
        <v>459.39600000000002</v>
      </c>
    </row>
    <row r="6841" spans="1:21" x14ac:dyDescent="0.25">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s="27">
        <v>41.76</v>
      </c>
    </row>
    <row r="6842" spans="1:21" x14ac:dyDescent="0.25">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s="27">
        <v>-10.382400000000001</v>
      </c>
    </row>
    <row r="6843" spans="1:21" x14ac:dyDescent="0.25">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s="27">
        <v>1.6559999999999999</v>
      </c>
    </row>
    <row r="6844" spans="1:21" x14ac:dyDescent="0.25">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s="27">
        <v>5.2164000000000001</v>
      </c>
    </row>
    <row r="6845" spans="1:21" x14ac:dyDescent="0.25">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s="27">
        <v>0.67900000000000005</v>
      </c>
    </row>
    <row r="6846" spans="1:21" x14ac:dyDescent="0.25">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s="27">
        <v>307.14479999999998</v>
      </c>
    </row>
    <row r="6847" spans="1:21" x14ac:dyDescent="0.25">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s="27">
        <v>47.847999999999999</v>
      </c>
    </row>
    <row r="6848" spans="1:21" x14ac:dyDescent="0.25">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s="27">
        <v>14.417999999999999</v>
      </c>
    </row>
    <row r="6849" spans="1:21" x14ac:dyDescent="0.25">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s="27">
        <v>3.4994999999999998</v>
      </c>
    </row>
    <row r="6850" spans="1:21" x14ac:dyDescent="0.25">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s="27">
        <v>26.9024</v>
      </c>
    </row>
    <row r="6851" spans="1:21" x14ac:dyDescent="0.25">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s="27">
        <v>27.563199999999998</v>
      </c>
    </row>
    <row r="6852" spans="1:21" x14ac:dyDescent="0.25">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s="27">
        <v>407.12880000000001</v>
      </c>
    </row>
    <row r="6853" spans="1:21" x14ac:dyDescent="0.25">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s="27">
        <v>49.843499999999999</v>
      </c>
    </row>
    <row r="6854" spans="1:21" x14ac:dyDescent="0.25">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s="27">
        <v>17.371200000000002</v>
      </c>
    </row>
    <row r="6855" spans="1:21" x14ac:dyDescent="0.25">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s="27">
        <v>148.49100000000001</v>
      </c>
    </row>
    <row r="6856" spans="1:21" x14ac:dyDescent="0.25">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s="27">
        <v>14.718400000000001</v>
      </c>
    </row>
    <row r="6857" spans="1:21" x14ac:dyDescent="0.25">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s="27">
        <v>20.6816</v>
      </c>
    </row>
    <row r="6858" spans="1:21" x14ac:dyDescent="0.25">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s="27">
        <v>85.981800000000007</v>
      </c>
    </row>
    <row r="6859" spans="1:21" x14ac:dyDescent="0.25">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s="27">
        <v>13.507199999999999</v>
      </c>
    </row>
    <row r="6860" spans="1:21" x14ac:dyDescent="0.25">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s="27">
        <v>3.4685999999999999</v>
      </c>
    </row>
    <row r="6861" spans="1:21" x14ac:dyDescent="0.25">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s="27">
        <v>3.597</v>
      </c>
    </row>
    <row r="6862" spans="1:21" x14ac:dyDescent="0.25">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s="27">
        <v>46.731299999999997</v>
      </c>
    </row>
    <row r="6863" spans="1:21" x14ac:dyDescent="0.25">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s="27">
        <v>11.2896</v>
      </c>
    </row>
    <row r="6864" spans="1:21" x14ac:dyDescent="0.25">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s="27">
        <v>-19.105799999999999</v>
      </c>
    </row>
    <row r="6865" spans="1:21" x14ac:dyDescent="0.25">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s="27">
        <v>3.6288</v>
      </c>
    </row>
    <row r="6866" spans="1:21" x14ac:dyDescent="0.25">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s="27">
        <v>4.7519999999999998</v>
      </c>
    </row>
    <row r="6867" spans="1:21" x14ac:dyDescent="0.25">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s="27">
        <v>-20.690999999999999</v>
      </c>
    </row>
    <row r="6868" spans="1:21" x14ac:dyDescent="0.25">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s="27">
        <v>91.789199999999994</v>
      </c>
    </row>
    <row r="6869" spans="1:21" x14ac:dyDescent="0.25">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s="27">
        <v>-7.9960000000000004</v>
      </c>
    </row>
    <row r="6870" spans="1:21" x14ac:dyDescent="0.25">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s="27">
        <v>180.441</v>
      </c>
    </row>
    <row r="6871" spans="1:21" x14ac:dyDescent="0.25">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s="27">
        <v>6.2207999999999997</v>
      </c>
    </row>
    <row r="6872" spans="1:21" x14ac:dyDescent="0.25">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s="27">
        <v>21.384</v>
      </c>
    </row>
    <row r="6873" spans="1:21" x14ac:dyDescent="0.25">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s="27">
        <v>3.8843999999999999</v>
      </c>
    </row>
    <row r="6874" spans="1:21" x14ac:dyDescent="0.25">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s="27">
        <v>2.3405999999999998</v>
      </c>
    </row>
    <row r="6875" spans="1:21" x14ac:dyDescent="0.25">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s="27">
        <v>-17.248000000000001</v>
      </c>
    </row>
    <row r="6876" spans="1:21" x14ac:dyDescent="0.25">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s="27">
        <v>-17.996400000000001</v>
      </c>
    </row>
    <row r="6877" spans="1:21" x14ac:dyDescent="0.25">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s="27">
        <v>11.7782</v>
      </c>
    </row>
    <row r="6878" spans="1:21" x14ac:dyDescent="0.25">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s="27">
        <v>314.05860000000001</v>
      </c>
    </row>
    <row r="6879" spans="1:21" x14ac:dyDescent="0.25">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s="27">
        <v>-95.247600000000006</v>
      </c>
    </row>
    <row r="6880" spans="1:21" x14ac:dyDescent="0.25">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s="27">
        <v>1.8704000000000001</v>
      </c>
    </row>
    <row r="6881" spans="1:21" x14ac:dyDescent="0.25">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s="27">
        <v>125.245</v>
      </c>
    </row>
    <row r="6882" spans="1:21" x14ac:dyDescent="0.25">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s="27">
        <v>15.552</v>
      </c>
    </row>
    <row r="6883" spans="1:21" x14ac:dyDescent="0.25">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s="27">
        <v>401.81400000000002</v>
      </c>
    </row>
    <row r="6884" spans="1:21" x14ac:dyDescent="0.25">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s="27">
        <v>2.9346000000000001</v>
      </c>
    </row>
    <row r="6885" spans="1:21" x14ac:dyDescent="0.25">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s="27">
        <v>52.531999999999996</v>
      </c>
    </row>
    <row r="6886" spans="1:21" x14ac:dyDescent="0.25">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s="27">
        <v>770.35199999999998</v>
      </c>
    </row>
    <row r="6887" spans="1:21" x14ac:dyDescent="0.25">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s="27">
        <v>8.8008000000000006</v>
      </c>
    </row>
    <row r="6888" spans="1:21" x14ac:dyDescent="0.25">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s="27">
        <v>-56.3108</v>
      </c>
    </row>
    <row r="6889" spans="1:21" x14ac:dyDescent="0.25">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s="27">
        <v>8.7629999999999999</v>
      </c>
    </row>
    <row r="6890" spans="1:21" x14ac:dyDescent="0.25">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s="27">
        <v>27.504000000000001</v>
      </c>
    </row>
    <row r="6891" spans="1:21" x14ac:dyDescent="0.25">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s="27">
        <v>26.790400000000002</v>
      </c>
    </row>
    <row r="6892" spans="1:21" x14ac:dyDescent="0.25">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s="27">
        <v>24.460799999999999</v>
      </c>
    </row>
    <row r="6893" spans="1:21" x14ac:dyDescent="0.25">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s="27">
        <v>34.182000000000002</v>
      </c>
    </row>
    <row r="6894" spans="1:21" x14ac:dyDescent="0.25">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s="27">
        <v>12.441599999999999</v>
      </c>
    </row>
    <row r="6895" spans="1:21" x14ac:dyDescent="0.25">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s="27">
        <v>6.9088000000000003</v>
      </c>
    </row>
    <row r="6896" spans="1:21" x14ac:dyDescent="0.25">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s="27">
        <v>119.4742</v>
      </c>
    </row>
    <row r="6897" spans="1:21" x14ac:dyDescent="0.25">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s="27">
        <v>9.9992000000000001</v>
      </c>
    </row>
    <row r="6898" spans="1:21" x14ac:dyDescent="0.25">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s="27">
        <v>114.9385</v>
      </c>
    </row>
    <row r="6899" spans="1:21" x14ac:dyDescent="0.25">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s="27">
        <v>-7.9067999999999996</v>
      </c>
    </row>
    <row r="6900" spans="1:21" x14ac:dyDescent="0.25">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s="27">
        <v>-163.57669999999999</v>
      </c>
    </row>
    <row r="6901" spans="1:21" x14ac:dyDescent="0.25">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s="27">
        <v>-13.0152</v>
      </c>
    </row>
    <row r="6902" spans="1:21" x14ac:dyDescent="0.25">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s="27">
        <v>167.97900000000001</v>
      </c>
    </row>
    <row r="6903" spans="1:21" x14ac:dyDescent="0.25">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s="27">
        <v>839.98599999999999</v>
      </c>
    </row>
    <row r="6904" spans="1:21" x14ac:dyDescent="0.25">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s="27">
        <v>5.6</v>
      </c>
    </row>
    <row r="6905" spans="1:21" x14ac:dyDescent="0.25">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s="27">
        <v>-15.0876</v>
      </c>
    </row>
    <row r="6906" spans="1:21" x14ac:dyDescent="0.25">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s="27">
        <v>-44.234999999999999</v>
      </c>
    </row>
    <row r="6907" spans="1:21" x14ac:dyDescent="0.25">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s="27">
        <v>2.8835999999999999</v>
      </c>
    </row>
    <row r="6908" spans="1:21" x14ac:dyDescent="0.25">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s="27">
        <v>19.814399999999999</v>
      </c>
    </row>
    <row r="6909" spans="1:21" x14ac:dyDescent="0.25">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s="27">
        <v>125.19799999999999</v>
      </c>
    </row>
    <row r="6910" spans="1:21" x14ac:dyDescent="0.25">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s="27">
        <v>4.2804000000000002</v>
      </c>
    </row>
    <row r="6911" spans="1:21" x14ac:dyDescent="0.25">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s="27">
        <v>-2.0015999999999998</v>
      </c>
    </row>
    <row r="6912" spans="1:21" x14ac:dyDescent="0.25">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s="27">
        <v>25.511199999999999</v>
      </c>
    </row>
    <row r="6913" spans="1:21" x14ac:dyDescent="0.25">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s="27">
        <v>50.3658</v>
      </c>
    </row>
    <row r="6914" spans="1:21" x14ac:dyDescent="0.25">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s="27">
        <v>59.037199999999999</v>
      </c>
    </row>
    <row r="6915" spans="1:21" x14ac:dyDescent="0.25">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s="27">
        <v>4.1988000000000003</v>
      </c>
    </row>
    <row r="6916" spans="1:21" x14ac:dyDescent="0.25">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s="27">
        <v>9.9120000000000008</v>
      </c>
    </row>
    <row r="6917" spans="1:21" x14ac:dyDescent="0.25">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s="27">
        <v>-31.332000000000001</v>
      </c>
    </row>
    <row r="6918" spans="1:21" x14ac:dyDescent="0.25">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s="27">
        <v>44.961599999999997</v>
      </c>
    </row>
    <row r="6919" spans="1:21" x14ac:dyDescent="0.25">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s="27">
        <v>70.195999999999998</v>
      </c>
    </row>
    <row r="6920" spans="1:21" x14ac:dyDescent="0.25">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s="27">
        <v>0.86399999999999999</v>
      </c>
    </row>
    <row r="6921" spans="1:21" x14ac:dyDescent="0.25">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s="27">
        <v>-18.031199999999998</v>
      </c>
    </row>
    <row r="6922" spans="1:21" x14ac:dyDescent="0.25">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s="27">
        <v>99.901200000000003</v>
      </c>
    </row>
    <row r="6923" spans="1:21" x14ac:dyDescent="0.25">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s="27">
        <v>8.49</v>
      </c>
    </row>
    <row r="6924" spans="1:21" x14ac:dyDescent="0.25">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s="27">
        <v>240.8595</v>
      </c>
    </row>
    <row r="6925" spans="1:21" x14ac:dyDescent="0.25">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s="27">
        <v>3.3948</v>
      </c>
    </row>
    <row r="6926" spans="1:21" x14ac:dyDescent="0.25">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s="27">
        <v>10.883599999999999</v>
      </c>
    </row>
    <row r="6927" spans="1:21" x14ac:dyDescent="0.25">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s="27">
        <v>42.588000000000001</v>
      </c>
    </row>
    <row r="6928" spans="1:21" x14ac:dyDescent="0.25">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s="27">
        <v>8.6940000000000008</v>
      </c>
    </row>
    <row r="6929" spans="1:21" x14ac:dyDescent="0.25">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s="27">
        <v>25.293600000000001</v>
      </c>
    </row>
    <row r="6930" spans="1:21" x14ac:dyDescent="0.25">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s="27">
        <v>10.3071</v>
      </c>
    </row>
    <row r="6931" spans="1:21" x14ac:dyDescent="0.25">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s="27">
        <v>97.0137</v>
      </c>
    </row>
    <row r="6932" spans="1:21" x14ac:dyDescent="0.25">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s="27">
        <v>9.3905999999999992</v>
      </c>
    </row>
    <row r="6933" spans="1:21" x14ac:dyDescent="0.25">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s="27">
        <v>-2.2490000000000001</v>
      </c>
    </row>
    <row r="6934" spans="1:21" x14ac:dyDescent="0.25">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s="27">
        <v>-13.993</v>
      </c>
    </row>
    <row r="6935" spans="1:21" x14ac:dyDescent="0.25">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s="27">
        <v>1.1994</v>
      </c>
    </row>
    <row r="6936" spans="1:21" x14ac:dyDescent="0.25">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s="27">
        <v>4.6782000000000004</v>
      </c>
    </row>
    <row r="6937" spans="1:21" x14ac:dyDescent="0.25">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s="27">
        <v>-10.7973</v>
      </c>
    </row>
    <row r="6938" spans="1:21" x14ac:dyDescent="0.25">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s="27">
        <v>-75.844800000000006</v>
      </c>
    </row>
    <row r="6939" spans="1:21" x14ac:dyDescent="0.25">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s="27">
        <v>11.876799999999999</v>
      </c>
    </row>
    <row r="6940" spans="1:21" x14ac:dyDescent="0.25">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s="27">
        <v>52.769199999999998</v>
      </c>
    </row>
    <row r="6941" spans="1:21" x14ac:dyDescent="0.25">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s="27">
        <v>37.108400000000003</v>
      </c>
    </row>
    <row r="6942" spans="1:21" x14ac:dyDescent="0.25">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s="27">
        <v>8.2360000000000007</v>
      </c>
    </row>
    <row r="6943" spans="1:21" x14ac:dyDescent="0.25">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s="27">
        <v>214.16399999999999</v>
      </c>
    </row>
    <row r="6944" spans="1:21" x14ac:dyDescent="0.25">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s="27">
        <v>31.519200000000001</v>
      </c>
    </row>
    <row r="6945" spans="1:21" x14ac:dyDescent="0.25">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s="27">
        <v>38.997500000000002</v>
      </c>
    </row>
    <row r="6946" spans="1:21" x14ac:dyDescent="0.25">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s="27">
        <v>5.4488000000000003</v>
      </c>
    </row>
    <row r="6947" spans="1:21" x14ac:dyDescent="0.25">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s="27">
        <v>-26.196000000000002</v>
      </c>
    </row>
    <row r="6948" spans="1:21" x14ac:dyDescent="0.25">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s="27">
        <v>1.1656</v>
      </c>
    </row>
    <row r="6949" spans="1:21" x14ac:dyDescent="0.25">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s="27">
        <v>-55.256</v>
      </c>
    </row>
    <row r="6950" spans="1:21" x14ac:dyDescent="0.25">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s="27">
        <v>-23.7822</v>
      </c>
    </row>
    <row r="6951" spans="1:21" x14ac:dyDescent="0.25">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s="27">
        <v>18.252500000000001</v>
      </c>
    </row>
    <row r="6952" spans="1:21" x14ac:dyDescent="0.25">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s="27">
        <v>-29.323799999999999</v>
      </c>
    </row>
    <row r="6953" spans="1:21" x14ac:dyDescent="0.25">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s="27">
        <v>55.998600000000003</v>
      </c>
    </row>
    <row r="6954" spans="1:21" x14ac:dyDescent="0.25">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s="27">
        <v>4.1327999999999996</v>
      </c>
    </row>
    <row r="6955" spans="1:21" x14ac:dyDescent="0.25">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s="27">
        <v>19.418399999999998</v>
      </c>
    </row>
    <row r="6956" spans="1:21" x14ac:dyDescent="0.25">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s="27">
        <v>50.396000000000001</v>
      </c>
    </row>
    <row r="6957" spans="1:21" x14ac:dyDescent="0.25">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s="27">
        <v>9.8163999999999998</v>
      </c>
    </row>
    <row r="6958" spans="1:21" x14ac:dyDescent="0.25">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s="27">
        <v>17.108000000000001</v>
      </c>
    </row>
    <row r="6959" spans="1:21" x14ac:dyDescent="0.25">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s="27">
        <v>15.525</v>
      </c>
    </row>
    <row r="6960" spans="1:21" x14ac:dyDescent="0.25">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s="27">
        <v>4.3428000000000004</v>
      </c>
    </row>
    <row r="6961" spans="1:21" x14ac:dyDescent="0.25">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s="27">
        <v>73.41</v>
      </c>
    </row>
    <row r="6962" spans="1:21" x14ac:dyDescent="0.25">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s="27">
        <v>6.2207999999999997</v>
      </c>
    </row>
    <row r="6963" spans="1:21" x14ac:dyDescent="0.25">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s="27">
        <v>2.1059999999999999</v>
      </c>
    </row>
    <row r="6964" spans="1:21" x14ac:dyDescent="0.25">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s="27">
        <v>4.7939999999999996</v>
      </c>
    </row>
    <row r="6965" spans="1:21" x14ac:dyDescent="0.25">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s="27">
        <v>5.58</v>
      </c>
    </row>
    <row r="6966" spans="1:21" x14ac:dyDescent="0.25">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s="27">
        <v>11.086</v>
      </c>
    </row>
    <row r="6967" spans="1:21" x14ac:dyDescent="0.25">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s="27">
        <v>18.235199999999999</v>
      </c>
    </row>
    <row r="6968" spans="1:21" x14ac:dyDescent="0.25">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s="27">
        <v>3.1654</v>
      </c>
    </row>
    <row r="6969" spans="1:21" x14ac:dyDescent="0.25">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s="27">
        <v>28.857600000000001</v>
      </c>
    </row>
    <row r="6970" spans="1:21" x14ac:dyDescent="0.25">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s="27">
        <v>214.4922</v>
      </c>
    </row>
    <row r="6971" spans="1:21" x14ac:dyDescent="0.25">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s="27">
        <v>7.7035</v>
      </c>
    </row>
    <row r="6972" spans="1:21" x14ac:dyDescent="0.25">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s="27">
        <v>-2.5247999999999999</v>
      </c>
    </row>
    <row r="6973" spans="1:21" x14ac:dyDescent="0.25">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s="27">
        <v>4.4791999999999996</v>
      </c>
    </row>
    <row r="6974" spans="1:21" x14ac:dyDescent="0.25">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s="27">
        <v>29.495000000000001</v>
      </c>
    </row>
    <row r="6975" spans="1:21" x14ac:dyDescent="0.25">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s="27">
        <v>-13.938000000000001</v>
      </c>
    </row>
    <row r="6976" spans="1:21" x14ac:dyDescent="0.25">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s="27">
        <v>8.3328000000000007</v>
      </c>
    </row>
    <row r="6977" spans="1:21" x14ac:dyDescent="0.25">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s="27">
        <v>1.9925999999999999</v>
      </c>
    </row>
    <row r="6978" spans="1:21" x14ac:dyDescent="0.25">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s="27">
        <v>46.631999999999998</v>
      </c>
    </row>
    <row r="6979" spans="1:21" x14ac:dyDescent="0.25">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s="27">
        <v>17.994</v>
      </c>
    </row>
    <row r="6980" spans="1:21" x14ac:dyDescent="0.25">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s="27">
        <v>23.946300000000001</v>
      </c>
    </row>
    <row r="6981" spans="1:21" x14ac:dyDescent="0.25">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s="27">
        <v>69.704999999999998</v>
      </c>
    </row>
    <row r="6982" spans="1:21" x14ac:dyDescent="0.25">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s="27">
        <v>2.8416000000000001</v>
      </c>
    </row>
    <row r="6983" spans="1:21" x14ac:dyDescent="0.25">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s="27">
        <v>13.8828</v>
      </c>
    </row>
    <row r="6984" spans="1:21" x14ac:dyDescent="0.25">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s="27">
        <v>11.086</v>
      </c>
    </row>
    <row r="6985" spans="1:21" x14ac:dyDescent="0.25">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s="27">
        <v>2.2827999999999999</v>
      </c>
    </row>
    <row r="6986" spans="1:21" x14ac:dyDescent="0.25">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s="27">
        <v>71.162000000000006</v>
      </c>
    </row>
    <row r="6987" spans="1:21" x14ac:dyDescent="0.25">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s="27">
        <v>14.4648</v>
      </c>
    </row>
    <row r="6988" spans="1:21" x14ac:dyDescent="0.25">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s="27">
        <v>2.99</v>
      </c>
    </row>
    <row r="6989" spans="1:21" x14ac:dyDescent="0.25">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s="27">
        <v>12.672000000000001</v>
      </c>
    </row>
    <row r="6990" spans="1:21" x14ac:dyDescent="0.25">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s="27">
        <v>130.2885</v>
      </c>
    </row>
    <row r="6991" spans="1:21" x14ac:dyDescent="0.25">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s="27">
        <v>-3.7584</v>
      </c>
    </row>
    <row r="6992" spans="1:21" x14ac:dyDescent="0.25">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s="27">
        <v>18.660599999999999</v>
      </c>
    </row>
    <row r="6993" spans="1:21" x14ac:dyDescent="0.25">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s="27">
        <v>58.811999999999998</v>
      </c>
    </row>
    <row r="6994" spans="1:21" x14ac:dyDescent="0.25">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s="27">
        <v>41.038800000000002</v>
      </c>
    </row>
    <row r="6995" spans="1:21" x14ac:dyDescent="0.25">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s="27">
        <v>79.757999999999996</v>
      </c>
    </row>
    <row r="6996" spans="1:21" x14ac:dyDescent="0.25">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s="27">
        <v>6.9749999999999996</v>
      </c>
    </row>
    <row r="6997" spans="1:21" x14ac:dyDescent="0.25">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s="27">
        <v>8.3916000000000004</v>
      </c>
    </row>
    <row r="6998" spans="1:21" x14ac:dyDescent="0.25">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s="27">
        <v>-22.143999999999998</v>
      </c>
    </row>
    <row r="6999" spans="1:21" x14ac:dyDescent="0.25">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s="27">
        <v>63.753599999999999</v>
      </c>
    </row>
    <row r="7000" spans="1:21" x14ac:dyDescent="0.25">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s="27">
        <v>6.3503999999999996</v>
      </c>
    </row>
    <row r="7001" spans="1:21" x14ac:dyDescent="0.25">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s="27">
        <v>62.531999999999996</v>
      </c>
    </row>
    <row r="7002" spans="1:21" x14ac:dyDescent="0.25">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s="27">
        <v>0.77280000000000004</v>
      </c>
    </row>
    <row r="7003" spans="1:21" x14ac:dyDescent="0.25">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s="27">
        <v>-110.0232</v>
      </c>
    </row>
    <row r="7004" spans="1:21" x14ac:dyDescent="0.25">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s="27">
        <v>26.031600000000001</v>
      </c>
    </row>
    <row r="7005" spans="1:21" x14ac:dyDescent="0.25">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s="27">
        <v>22.5732</v>
      </c>
    </row>
    <row r="7006" spans="1:21" x14ac:dyDescent="0.25">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s="27">
        <v>1.8144</v>
      </c>
    </row>
    <row r="7007" spans="1:21" x14ac:dyDescent="0.25">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s="27">
        <v>13.6776</v>
      </c>
    </row>
    <row r="7008" spans="1:21" x14ac:dyDescent="0.25">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s="27">
        <v>-7.476</v>
      </c>
    </row>
    <row r="7009" spans="1:21" x14ac:dyDescent="0.25">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s="27">
        <v>-8.9795999999999996</v>
      </c>
    </row>
    <row r="7010" spans="1:21" x14ac:dyDescent="0.25">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s="27">
        <v>-42.747</v>
      </c>
    </row>
    <row r="7011" spans="1:21" x14ac:dyDescent="0.25">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s="27">
        <v>-3.8976000000000002</v>
      </c>
    </row>
    <row r="7012" spans="1:21" x14ac:dyDescent="0.25">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s="27">
        <v>5.8369999999999997</v>
      </c>
    </row>
    <row r="7013" spans="1:21" x14ac:dyDescent="0.25">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s="27">
        <v>0.1512</v>
      </c>
    </row>
    <row r="7014" spans="1:21" x14ac:dyDescent="0.25">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s="27">
        <v>56.203200000000002</v>
      </c>
    </row>
    <row r="7015" spans="1:21" x14ac:dyDescent="0.25">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s="27">
        <v>15.697800000000001</v>
      </c>
    </row>
    <row r="7016" spans="1:21" x14ac:dyDescent="0.25">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s="27">
        <v>38.157600000000002</v>
      </c>
    </row>
    <row r="7017" spans="1:21" x14ac:dyDescent="0.25">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s="27">
        <v>14.172800000000001</v>
      </c>
    </row>
    <row r="7018" spans="1:21" x14ac:dyDescent="0.25">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s="27">
        <v>164.63159999999999</v>
      </c>
    </row>
    <row r="7019" spans="1:21" x14ac:dyDescent="0.25">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s="27">
        <v>7.0217999999999998</v>
      </c>
    </row>
    <row r="7020" spans="1:21" x14ac:dyDescent="0.25">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s="27">
        <v>12.1401</v>
      </c>
    </row>
    <row r="7021" spans="1:21" x14ac:dyDescent="0.25">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s="27">
        <v>5.4432</v>
      </c>
    </row>
    <row r="7022" spans="1:21" x14ac:dyDescent="0.25">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s="27">
        <v>0.51</v>
      </c>
    </row>
    <row r="7023" spans="1:21" x14ac:dyDescent="0.25">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s="27">
        <v>1.2672000000000001</v>
      </c>
    </row>
    <row r="7024" spans="1:21" x14ac:dyDescent="0.25">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s="27">
        <v>10.773</v>
      </c>
    </row>
    <row r="7025" spans="1:21" x14ac:dyDescent="0.25">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s="27">
        <v>10.8864</v>
      </c>
    </row>
    <row r="7026" spans="1:21" x14ac:dyDescent="0.25">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s="27">
        <v>69.704999999999998</v>
      </c>
    </row>
    <row r="7027" spans="1:21" x14ac:dyDescent="0.25">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s="27">
        <v>65.963399999999993</v>
      </c>
    </row>
    <row r="7028" spans="1:21" x14ac:dyDescent="0.25">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s="27">
        <v>15.606</v>
      </c>
    </row>
    <row r="7029" spans="1:21" x14ac:dyDescent="0.25">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s="27">
        <v>2.4011999999999998</v>
      </c>
    </row>
    <row r="7030" spans="1:21" x14ac:dyDescent="0.25">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s="27">
        <v>15.593999999999999</v>
      </c>
    </row>
    <row r="7031" spans="1:21" x14ac:dyDescent="0.25">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s="27">
        <v>7.8792</v>
      </c>
    </row>
    <row r="7032" spans="1:21" x14ac:dyDescent="0.25">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s="27">
        <v>6.48</v>
      </c>
    </row>
    <row r="7033" spans="1:21" x14ac:dyDescent="0.25">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s="27">
        <v>25.093800000000002</v>
      </c>
    </row>
    <row r="7034" spans="1:21" x14ac:dyDescent="0.25">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s="27">
        <v>8.1882000000000001</v>
      </c>
    </row>
    <row r="7035" spans="1:21" x14ac:dyDescent="0.25">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s="27">
        <v>17.190000000000001</v>
      </c>
    </row>
    <row r="7036" spans="1:21" x14ac:dyDescent="0.25">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s="27">
        <v>11.4504</v>
      </c>
    </row>
    <row r="7037" spans="1:21" x14ac:dyDescent="0.25">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s="27">
        <v>52.339199999999998</v>
      </c>
    </row>
    <row r="7038" spans="1:21" x14ac:dyDescent="0.25">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s="27">
        <v>89.997</v>
      </c>
    </row>
    <row r="7039" spans="1:21" x14ac:dyDescent="0.25">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s="27">
        <v>6.2207999999999997</v>
      </c>
    </row>
    <row r="7040" spans="1:21" x14ac:dyDescent="0.25">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s="27">
        <v>6.4584000000000001</v>
      </c>
    </row>
    <row r="7041" spans="1:21" x14ac:dyDescent="0.25">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s="27">
        <v>41.68</v>
      </c>
    </row>
    <row r="7042" spans="1:21" x14ac:dyDescent="0.25">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s="27">
        <v>8.3754000000000008</v>
      </c>
    </row>
    <row r="7043" spans="1:21" x14ac:dyDescent="0.25">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s="27">
        <v>27.359200000000001</v>
      </c>
    </row>
    <row r="7044" spans="1:21" x14ac:dyDescent="0.25">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s="27">
        <v>69.996499999999997</v>
      </c>
    </row>
    <row r="7045" spans="1:21" x14ac:dyDescent="0.25">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s="27">
        <v>-14.196</v>
      </c>
    </row>
    <row r="7046" spans="1:21" x14ac:dyDescent="0.25">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s="27">
        <v>1.1479999999999999</v>
      </c>
    </row>
    <row r="7047" spans="1:21" x14ac:dyDescent="0.25">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s="27">
        <v>3.3523999999999998</v>
      </c>
    </row>
    <row r="7048" spans="1:21" x14ac:dyDescent="0.25">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s="27">
        <v>2.4897999999999998</v>
      </c>
    </row>
    <row r="7049" spans="1:21" x14ac:dyDescent="0.25">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s="27">
        <v>139.98599999999999</v>
      </c>
    </row>
    <row r="7050" spans="1:21" x14ac:dyDescent="0.25">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s="27">
        <v>5.4432</v>
      </c>
    </row>
    <row r="7051" spans="1:21" x14ac:dyDescent="0.25">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s="27">
        <v>2.3685999999999998</v>
      </c>
    </row>
    <row r="7052" spans="1:21" x14ac:dyDescent="0.25">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s="27">
        <v>68.12</v>
      </c>
    </row>
    <row r="7053" spans="1:21" x14ac:dyDescent="0.25">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s="27">
        <v>6.0632000000000001</v>
      </c>
    </row>
    <row r="7054" spans="1:21" x14ac:dyDescent="0.25">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s="27">
        <v>13.941000000000001</v>
      </c>
    </row>
    <row r="7055" spans="1:21" x14ac:dyDescent="0.25">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s="27">
        <v>25.191600000000001</v>
      </c>
    </row>
    <row r="7056" spans="1:21" x14ac:dyDescent="0.25">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s="27">
        <v>-31.843</v>
      </c>
    </row>
    <row r="7057" spans="1:21" x14ac:dyDescent="0.25">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s="27">
        <v>11.19</v>
      </c>
    </row>
    <row r="7058" spans="1:21" x14ac:dyDescent="0.25">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s="27">
        <v>39.873600000000003</v>
      </c>
    </row>
    <row r="7059" spans="1:21" x14ac:dyDescent="0.25">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s="27">
        <v>111.517</v>
      </c>
    </row>
    <row r="7060" spans="1:21" x14ac:dyDescent="0.25">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s="27">
        <v>2.0087999999999999</v>
      </c>
    </row>
    <row r="7061" spans="1:21" x14ac:dyDescent="0.25">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s="27">
        <v>24.191800000000001</v>
      </c>
    </row>
    <row r="7062" spans="1:21" x14ac:dyDescent="0.25">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s="27">
        <v>2.1286</v>
      </c>
    </row>
    <row r="7063" spans="1:21" x14ac:dyDescent="0.25">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s="27">
        <v>4.0986000000000002</v>
      </c>
    </row>
    <row r="7064" spans="1:21" x14ac:dyDescent="0.25">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s="27">
        <v>10.422000000000001</v>
      </c>
    </row>
    <row r="7065" spans="1:21" x14ac:dyDescent="0.25">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s="27">
        <v>0.69840000000000002</v>
      </c>
    </row>
    <row r="7066" spans="1:21" x14ac:dyDescent="0.25">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s="27">
        <v>8.4941999999999993</v>
      </c>
    </row>
    <row r="7067" spans="1:21" x14ac:dyDescent="0.25">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s="27">
        <v>327.94580000000002</v>
      </c>
    </row>
    <row r="7068" spans="1:21" x14ac:dyDescent="0.25">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s="27">
        <v>18.662400000000002</v>
      </c>
    </row>
    <row r="7069" spans="1:21" x14ac:dyDescent="0.25">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s="27">
        <v>-3.2406000000000001</v>
      </c>
    </row>
    <row r="7070" spans="1:21" x14ac:dyDescent="0.25">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s="27">
        <v>30.995999999999999</v>
      </c>
    </row>
    <row r="7071" spans="1:21" x14ac:dyDescent="0.25">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s="27">
        <v>2.6909999999999998</v>
      </c>
    </row>
    <row r="7072" spans="1:21" x14ac:dyDescent="0.25">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s="27">
        <v>3.3523999999999998</v>
      </c>
    </row>
    <row r="7073" spans="1:21" x14ac:dyDescent="0.25">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s="27">
        <v>0.33360000000000001</v>
      </c>
    </row>
    <row r="7074" spans="1:21" x14ac:dyDescent="0.25">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s="27">
        <v>1.8144</v>
      </c>
    </row>
    <row r="7075" spans="1:21" x14ac:dyDescent="0.25">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s="27">
        <v>15.393000000000001</v>
      </c>
    </row>
    <row r="7076" spans="1:21" x14ac:dyDescent="0.25">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s="27">
        <v>-8.3160000000000007</v>
      </c>
    </row>
    <row r="7077" spans="1:21" x14ac:dyDescent="0.25">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s="27">
        <v>1.0007999999999999</v>
      </c>
    </row>
    <row r="7078" spans="1:21" x14ac:dyDescent="0.25">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s="27">
        <v>26.901</v>
      </c>
    </row>
    <row r="7079" spans="1:21" x14ac:dyDescent="0.25">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s="27">
        <v>-17.565100000000001</v>
      </c>
    </row>
    <row r="7080" spans="1:21" x14ac:dyDescent="0.25">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s="27">
        <v>34.813800000000001</v>
      </c>
    </row>
    <row r="7081" spans="1:21" x14ac:dyDescent="0.25">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s="27">
        <v>3.4047999999999998</v>
      </c>
    </row>
    <row r="7082" spans="1:21" x14ac:dyDescent="0.25">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s="27">
        <v>-149.63069999999999</v>
      </c>
    </row>
    <row r="7083" spans="1:21" x14ac:dyDescent="0.25">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s="27">
        <v>303.80399999999997</v>
      </c>
    </row>
    <row r="7084" spans="1:21" x14ac:dyDescent="0.25">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s="27">
        <v>-12.628</v>
      </c>
    </row>
    <row r="7085" spans="1:21" x14ac:dyDescent="0.25">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s="27">
        <v>1.6896</v>
      </c>
    </row>
    <row r="7086" spans="1:21" x14ac:dyDescent="0.25">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s="27">
        <v>121.9644</v>
      </c>
    </row>
    <row r="7087" spans="1:21" x14ac:dyDescent="0.25">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s="27">
        <v>-6.3029999999999999</v>
      </c>
    </row>
    <row r="7088" spans="1:21" x14ac:dyDescent="0.25">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s="27">
        <v>-42.951599999999999</v>
      </c>
    </row>
    <row r="7089" spans="1:21" x14ac:dyDescent="0.25">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s="27">
        <v>23.968800000000002</v>
      </c>
    </row>
    <row r="7090" spans="1:21" x14ac:dyDescent="0.25">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s="27">
        <v>23.808</v>
      </c>
    </row>
    <row r="7091" spans="1:21" x14ac:dyDescent="0.25">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s="27">
        <v>7.4974999999999996</v>
      </c>
    </row>
    <row r="7092" spans="1:21" x14ac:dyDescent="0.25">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s="27">
        <v>49.970399999999998</v>
      </c>
    </row>
    <row r="7093" spans="1:21" x14ac:dyDescent="0.25">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s="27">
        <v>45.763199999999998</v>
      </c>
    </row>
    <row r="7094" spans="1:21" x14ac:dyDescent="0.25">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s="27">
        <v>11.117599999999999</v>
      </c>
    </row>
    <row r="7095" spans="1:21" x14ac:dyDescent="0.25">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s="27">
        <v>24.2285</v>
      </c>
    </row>
    <row r="7096" spans="1:21" x14ac:dyDescent="0.25">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s="27">
        <v>89.991</v>
      </c>
    </row>
    <row r="7097" spans="1:21" x14ac:dyDescent="0.25">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s="27">
        <v>55.008000000000003</v>
      </c>
    </row>
    <row r="7098" spans="1:21" x14ac:dyDescent="0.25">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s="27">
        <v>89.954800000000006</v>
      </c>
    </row>
    <row r="7099" spans="1:21" x14ac:dyDescent="0.25">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s="27">
        <v>9.1784999999999997</v>
      </c>
    </row>
    <row r="7100" spans="1:21" x14ac:dyDescent="0.25">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s="27">
        <v>149.91120000000001</v>
      </c>
    </row>
    <row r="7101" spans="1:21" x14ac:dyDescent="0.25">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s="27">
        <v>99.940799999999996</v>
      </c>
    </row>
    <row r="7102" spans="1:21" x14ac:dyDescent="0.25">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s="27">
        <v>8.8019999999999996</v>
      </c>
    </row>
    <row r="7103" spans="1:21" x14ac:dyDescent="0.25">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s="27">
        <v>6.6311999999999998</v>
      </c>
    </row>
    <row r="7104" spans="1:21" x14ac:dyDescent="0.25">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s="27">
        <v>-5.0369999999999999</v>
      </c>
    </row>
    <row r="7105" spans="1:21" x14ac:dyDescent="0.25">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s="27">
        <v>105.27500000000001</v>
      </c>
    </row>
    <row r="7106" spans="1:21" x14ac:dyDescent="0.25">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s="27">
        <v>-43.435200000000002</v>
      </c>
    </row>
    <row r="7107" spans="1:21" x14ac:dyDescent="0.25">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s="27">
        <v>7.2720000000000002</v>
      </c>
    </row>
    <row r="7108" spans="1:21" x14ac:dyDescent="0.25">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s="27">
        <v>1.5290999999999999</v>
      </c>
    </row>
    <row r="7109" spans="1:21" x14ac:dyDescent="0.25">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s="27">
        <v>0.77939999999999998</v>
      </c>
    </row>
    <row r="7110" spans="1:21" x14ac:dyDescent="0.25">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s="27">
        <v>1.476</v>
      </c>
    </row>
    <row r="7111" spans="1:21" x14ac:dyDescent="0.25">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s="27">
        <v>13.7964</v>
      </c>
    </row>
    <row r="7112" spans="1:21" x14ac:dyDescent="0.25">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s="27">
        <v>2.2504</v>
      </c>
    </row>
    <row r="7113" spans="1:21" x14ac:dyDescent="0.25">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s="27">
        <v>17.989999999999998</v>
      </c>
    </row>
    <row r="7114" spans="1:21" x14ac:dyDescent="0.25">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s="27">
        <v>15.372</v>
      </c>
    </row>
    <row r="7115" spans="1:21" x14ac:dyDescent="0.25">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s="27">
        <v>3.2480000000000002</v>
      </c>
    </row>
    <row r="7116" spans="1:21" x14ac:dyDescent="0.25">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s="27">
        <v>320.31720000000001</v>
      </c>
    </row>
    <row r="7117" spans="1:21" x14ac:dyDescent="0.25">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s="27">
        <v>2.0047999999999999</v>
      </c>
    </row>
    <row r="7118" spans="1:21" x14ac:dyDescent="0.25">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s="27">
        <v>27.882000000000001</v>
      </c>
    </row>
    <row r="7119" spans="1:21" x14ac:dyDescent="0.25">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s="27">
        <v>0.47039999999999998</v>
      </c>
    </row>
    <row r="7120" spans="1:21" x14ac:dyDescent="0.25">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s="27">
        <v>8.7905999999999995</v>
      </c>
    </row>
    <row r="7121" spans="1:21" x14ac:dyDescent="0.25">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s="27">
        <v>4.5187999999999997</v>
      </c>
    </row>
    <row r="7122" spans="1:21" x14ac:dyDescent="0.25">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s="27">
        <v>-51.5154</v>
      </c>
    </row>
    <row r="7123" spans="1:21" x14ac:dyDescent="0.25">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s="27">
        <v>18.837</v>
      </c>
    </row>
    <row r="7124" spans="1:21" x14ac:dyDescent="0.25">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s="27">
        <v>41.168399999999998</v>
      </c>
    </row>
    <row r="7125" spans="1:21" x14ac:dyDescent="0.25">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s="27">
        <v>4.4088000000000003</v>
      </c>
    </row>
    <row r="7126" spans="1:21" x14ac:dyDescent="0.25">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s="27">
        <v>69.177599999999998</v>
      </c>
    </row>
    <row r="7127" spans="1:21" x14ac:dyDescent="0.25">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s="27">
        <v>8.7905999999999995</v>
      </c>
    </row>
    <row r="7128" spans="1:21" x14ac:dyDescent="0.25">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s="27">
        <v>4.5837000000000003</v>
      </c>
    </row>
    <row r="7129" spans="1:21" x14ac:dyDescent="0.25">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s="27">
        <v>7.5670000000000002</v>
      </c>
    </row>
    <row r="7130" spans="1:21" x14ac:dyDescent="0.25">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s="27">
        <v>6.5735999999999999</v>
      </c>
    </row>
    <row r="7131" spans="1:21" x14ac:dyDescent="0.25">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s="27">
        <v>8.3523999999999994</v>
      </c>
    </row>
    <row r="7132" spans="1:21" x14ac:dyDescent="0.25">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s="27">
        <v>40.003599999999999</v>
      </c>
    </row>
    <row r="7133" spans="1:21" x14ac:dyDescent="0.25">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s="27">
        <v>67.064400000000006</v>
      </c>
    </row>
    <row r="7134" spans="1:21" x14ac:dyDescent="0.25">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s="27">
        <v>545.1884</v>
      </c>
    </row>
    <row r="7135" spans="1:21" x14ac:dyDescent="0.25">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s="27">
        <v>9.8856000000000002</v>
      </c>
    </row>
    <row r="7136" spans="1:21" x14ac:dyDescent="0.25">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s="27">
        <v>43.190399999999997</v>
      </c>
    </row>
    <row r="7137" spans="1:21" x14ac:dyDescent="0.25">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s="27">
        <v>240.29400000000001</v>
      </c>
    </row>
    <row r="7138" spans="1:21" x14ac:dyDescent="0.25">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s="27">
        <v>-5.7839999999999998</v>
      </c>
    </row>
    <row r="7139" spans="1:21" x14ac:dyDescent="0.25">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s="27">
        <v>1.3080000000000001</v>
      </c>
    </row>
    <row r="7140" spans="1:21" x14ac:dyDescent="0.25">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s="27">
        <v>-50.304000000000002</v>
      </c>
    </row>
    <row r="7141" spans="1:21" x14ac:dyDescent="0.25">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s="27">
        <v>-36.293999999999997</v>
      </c>
    </row>
    <row r="7142" spans="1:21" x14ac:dyDescent="0.25">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s="27">
        <v>46.543199999999999</v>
      </c>
    </row>
    <row r="7143" spans="1:21" x14ac:dyDescent="0.25">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s="27">
        <v>37.884</v>
      </c>
    </row>
    <row r="7144" spans="1:21" x14ac:dyDescent="0.25">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s="27">
        <v>48.905999999999999</v>
      </c>
    </row>
    <row r="7145" spans="1:21" x14ac:dyDescent="0.25">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s="27">
        <v>-181.26499999999999</v>
      </c>
    </row>
    <row r="7146" spans="1:21" x14ac:dyDescent="0.25">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s="27">
        <v>-8.6058000000000003</v>
      </c>
    </row>
    <row r="7147" spans="1:21" x14ac:dyDescent="0.25">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s="27">
        <v>-46.429200000000002</v>
      </c>
    </row>
    <row r="7148" spans="1:21" x14ac:dyDescent="0.25">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s="27">
        <v>3.246</v>
      </c>
    </row>
    <row r="7149" spans="1:21" x14ac:dyDescent="0.25">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s="27">
        <v>41.823</v>
      </c>
    </row>
    <row r="7150" spans="1:21" x14ac:dyDescent="0.25">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s="27">
        <v>18.396000000000001</v>
      </c>
    </row>
    <row r="7151" spans="1:21" x14ac:dyDescent="0.25">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s="27">
        <v>109.3365</v>
      </c>
    </row>
    <row r="7152" spans="1:21" x14ac:dyDescent="0.25">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s="27">
        <v>35.49</v>
      </c>
    </row>
    <row r="7153" spans="1:21" x14ac:dyDescent="0.25">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s="27">
        <v>-135.08699999999999</v>
      </c>
    </row>
    <row r="7154" spans="1:21" x14ac:dyDescent="0.25">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s="27">
        <v>31.0688</v>
      </c>
    </row>
    <row r="7155" spans="1:21" x14ac:dyDescent="0.25">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s="27">
        <v>-108.8304</v>
      </c>
    </row>
    <row r="7156" spans="1:21" x14ac:dyDescent="0.25">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s="27">
        <v>46.8996</v>
      </c>
    </row>
    <row r="7157" spans="1:21" x14ac:dyDescent="0.25">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s="27">
        <v>74.212999999999994</v>
      </c>
    </row>
    <row r="7158" spans="1:21" x14ac:dyDescent="0.25">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s="27">
        <v>2.4058999999999999</v>
      </c>
    </row>
    <row r="7159" spans="1:21" x14ac:dyDescent="0.25">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s="27">
        <v>0.87919999999999998</v>
      </c>
    </row>
    <row r="7160" spans="1:21" x14ac:dyDescent="0.25">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s="27">
        <v>2.9302000000000001</v>
      </c>
    </row>
    <row r="7161" spans="1:21" x14ac:dyDescent="0.25">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s="27">
        <v>16.678799999999999</v>
      </c>
    </row>
    <row r="7162" spans="1:21" x14ac:dyDescent="0.25">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s="27">
        <v>5.6</v>
      </c>
    </row>
    <row r="7163" spans="1:21" x14ac:dyDescent="0.25">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s="27">
        <v>10.92</v>
      </c>
    </row>
    <row r="7164" spans="1:21" x14ac:dyDescent="0.25">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s="27">
        <v>7.6440000000000001</v>
      </c>
    </row>
    <row r="7165" spans="1:21" x14ac:dyDescent="0.25">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s="27">
        <v>121.44159999999999</v>
      </c>
    </row>
    <row r="7166" spans="1:21" x14ac:dyDescent="0.25">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s="27">
        <v>3.3452999999999999</v>
      </c>
    </row>
    <row r="7167" spans="1:21" x14ac:dyDescent="0.25">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s="27">
        <v>17.38</v>
      </c>
    </row>
    <row r="7168" spans="1:21" x14ac:dyDescent="0.25">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s="27">
        <v>3.2256</v>
      </c>
    </row>
    <row r="7169" spans="1:21" x14ac:dyDescent="0.25">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s="27">
        <v>71.772000000000006</v>
      </c>
    </row>
    <row r="7170" spans="1:21" x14ac:dyDescent="0.25">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s="27">
        <v>68.584999999999994</v>
      </c>
    </row>
    <row r="7171" spans="1:21" x14ac:dyDescent="0.25">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s="27">
        <v>19.1646</v>
      </c>
    </row>
    <row r="7172" spans="1:21" x14ac:dyDescent="0.25">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s="27">
        <v>3.2391999999999999</v>
      </c>
    </row>
    <row r="7173" spans="1:21" x14ac:dyDescent="0.25">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s="27">
        <v>22.6737</v>
      </c>
    </row>
    <row r="7174" spans="1:21" x14ac:dyDescent="0.25">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s="27">
        <v>1.7995000000000001</v>
      </c>
    </row>
    <row r="7175" spans="1:21" x14ac:dyDescent="0.25">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s="27">
        <v>569.9905</v>
      </c>
    </row>
    <row r="7176" spans="1:21" x14ac:dyDescent="0.25">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s="27">
        <v>23.234999999999999</v>
      </c>
    </row>
    <row r="7177" spans="1:21" x14ac:dyDescent="0.25">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s="27">
        <v>-226.63679999999999</v>
      </c>
    </row>
    <row r="7178" spans="1:21" x14ac:dyDescent="0.25">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s="27">
        <v>2.4174000000000002</v>
      </c>
    </row>
    <row r="7179" spans="1:21" x14ac:dyDescent="0.25">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s="27">
        <v>-1.5414000000000001</v>
      </c>
    </row>
    <row r="7180" spans="1:21" x14ac:dyDescent="0.25">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s="27">
        <v>-7.5167999999999999</v>
      </c>
    </row>
    <row r="7181" spans="1:21" x14ac:dyDescent="0.25">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s="27">
        <v>25.191600000000001</v>
      </c>
    </row>
    <row r="7182" spans="1:21" x14ac:dyDescent="0.25">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s="27">
        <v>5.2397999999999998</v>
      </c>
    </row>
    <row r="7183" spans="1:21" x14ac:dyDescent="0.25">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s="27">
        <v>0.5</v>
      </c>
    </row>
    <row r="7184" spans="1:21" x14ac:dyDescent="0.25">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s="27">
        <v>7.5529999999999999</v>
      </c>
    </row>
    <row r="7185" spans="1:21" x14ac:dyDescent="0.25">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s="27">
        <v>227.20500000000001</v>
      </c>
    </row>
    <row r="7186" spans="1:21" x14ac:dyDescent="0.25">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s="27">
        <v>-1.0409999999999999</v>
      </c>
    </row>
    <row r="7187" spans="1:21" x14ac:dyDescent="0.25">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s="27">
        <v>1.002</v>
      </c>
    </row>
    <row r="7188" spans="1:21" x14ac:dyDescent="0.25">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s="27">
        <v>-2.1312000000000002</v>
      </c>
    </row>
    <row r="7189" spans="1:21" x14ac:dyDescent="0.25">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s="27">
        <v>-22.238800000000001</v>
      </c>
    </row>
    <row r="7190" spans="1:21" x14ac:dyDescent="0.25">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s="27">
        <v>-99.103200000000001</v>
      </c>
    </row>
    <row r="7191" spans="1:21" x14ac:dyDescent="0.25">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s="27">
        <v>25.497</v>
      </c>
    </row>
    <row r="7192" spans="1:21" x14ac:dyDescent="0.25">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s="27">
        <v>-8.4293999999999993</v>
      </c>
    </row>
    <row r="7193" spans="1:21" x14ac:dyDescent="0.25">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s="27">
        <v>-4.49</v>
      </c>
    </row>
    <row r="7194" spans="1:21" x14ac:dyDescent="0.25">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s="27">
        <v>5.0335999999999999</v>
      </c>
    </row>
    <row r="7195" spans="1:21" x14ac:dyDescent="0.25">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s="27">
        <v>175.51560000000001</v>
      </c>
    </row>
    <row r="7196" spans="1:21" x14ac:dyDescent="0.25">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s="27">
        <v>7.4824000000000002</v>
      </c>
    </row>
    <row r="7197" spans="1:21" x14ac:dyDescent="0.25">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s="27">
        <v>7.2298</v>
      </c>
    </row>
    <row r="7198" spans="1:21" x14ac:dyDescent="0.25">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s="27">
        <v>6.2060000000000004</v>
      </c>
    </row>
    <row r="7199" spans="1:21" x14ac:dyDescent="0.25">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s="27">
        <v>5.7960000000000003</v>
      </c>
    </row>
    <row r="7200" spans="1:21" x14ac:dyDescent="0.25">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s="27">
        <v>3.1095999999999999</v>
      </c>
    </row>
    <row r="7201" spans="1:21" x14ac:dyDescent="0.25">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s="27">
        <v>34.5</v>
      </c>
    </row>
    <row r="7202" spans="1:21" x14ac:dyDescent="0.25">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s="27">
        <v>14.595000000000001</v>
      </c>
    </row>
    <row r="7203" spans="1:21" x14ac:dyDescent="0.25">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s="27">
        <v>-114.35339999999999</v>
      </c>
    </row>
    <row r="7204" spans="1:21" x14ac:dyDescent="0.25">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s="27">
        <v>75.680000000000007</v>
      </c>
    </row>
    <row r="7205" spans="1:21" x14ac:dyDescent="0.25">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s="27">
        <v>-4.8048000000000002</v>
      </c>
    </row>
    <row r="7206" spans="1:21" x14ac:dyDescent="0.25">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s="27">
        <v>2.0672000000000001</v>
      </c>
    </row>
    <row r="7207" spans="1:21" x14ac:dyDescent="0.25">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s="27">
        <v>5.9363999999999999</v>
      </c>
    </row>
    <row r="7208" spans="1:21" x14ac:dyDescent="0.25">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s="27">
        <v>32.301499999999997</v>
      </c>
    </row>
    <row r="7209" spans="1:21" x14ac:dyDescent="0.25">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s="27">
        <v>0.91</v>
      </c>
    </row>
    <row r="7210" spans="1:21" x14ac:dyDescent="0.25">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s="27">
        <v>7.2576000000000001</v>
      </c>
    </row>
    <row r="7211" spans="1:21" x14ac:dyDescent="0.25">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s="27">
        <v>2.99</v>
      </c>
    </row>
    <row r="7212" spans="1:21" x14ac:dyDescent="0.25">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s="27">
        <v>13.8828</v>
      </c>
    </row>
    <row r="7213" spans="1:21" x14ac:dyDescent="0.25">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s="27">
        <v>18.7224</v>
      </c>
    </row>
    <row r="7214" spans="1:21" x14ac:dyDescent="0.25">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s="27">
        <v>3.9312</v>
      </c>
    </row>
    <row r="7215" spans="1:21" x14ac:dyDescent="0.25">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s="27">
        <v>7.2176999999999998</v>
      </c>
    </row>
    <row r="7216" spans="1:21" x14ac:dyDescent="0.25">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s="27">
        <v>4.7560000000000002</v>
      </c>
    </row>
    <row r="7217" spans="1:21" x14ac:dyDescent="0.25">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s="27">
        <v>12.441599999999999</v>
      </c>
    </row>
    <row r="7218" spans="1:21" x14ac:dyDescent="0.25">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s="27">
        <v>2.5577999999999999</v>
      </c>
    </row>
    <row r="7219" spans="1:21" x14ac:dyDescent="0.25">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s="27">
        <v>21.8736</v>
      </c>
    </row>
    <row r="7220" spans="1:21" x14ac:dyDescent="0.25">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s="27">
        <v>122.3856</v>
      </c>
    </row>
    <row r="7221" spans="1:21" x14ac:dyDescent="0.25">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s="27">
        <v>17.348800000000001</v>
      </c>
    </row>
    <row r="7222" spans="1:21" x14ac:dyDescent="0.25">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s="27">
        <v>-228.74250000000001</v>
      </c>
    </row>
    <row r="7223" spans="1:21" x14ac:dyDescent="0.25">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s="27">
        <v>35.864400000000003</v>
      </c>
    </row>
    <row r="7224" spans="1:21" x14ac:dyDescent="0.25">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s="27">
        <v>-7.1189999999999998</v>
      </c>
    </row>
    <row r="7225" spans="1:21" x14ac:dyDescent="0.25">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s="27">
        <v>12.417299999999999</v>
      </c>
    </row>
    <row r="7226" spans="1:21" x14ac:dyDescent="0.25">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s="27">
        <v>50.034599999999998</v>
      </c>
    </row>
    <row r="7227" spans="1:21" x14ac:dyDescent="0.25">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s="27">
        <v>10.164</v>
      </c>
    </row>
    <row r="7228" spans="1:21" x14ac:dyDescent="0.25">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s="27">
        <v>38.725000000000001</v>
      </c>
    </row>
    <row r="7229" spans="1:21" x14ac:dyDescent="0.25">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s="27">
        <v>214.4675</v>
      </c>
    </row>
    <row r="7230" spans="1:21" x14ac:dyDescent="0.25">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s="27">
        <v>30.277799999999999</v>
      </c>
    </row>
    <row r="7231" spans="1:21" x14ac:dyDescent="0.25">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s="27">
        <v>10.7301</v>
      </c>
    </row>
    <row r="7232" spans="1:21" x14ac:dyDescent="0.25">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s="27">
        <v>15.44</v>
      </c>
    </row>
    <row r="7233" spans="1:21" x14ac:dyDescent="0.25">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s="27">
        <v>120.94159999999999</v>
      </c>
    </row>
    <row r="7234" spans="1:21" x14ac:dyDescent="0.25">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s="27">
        <v>12.475199999999999</v>
      </c>
    </row>
    <row r="7235" spans="1:21" x14ac:dyDescent="0.25">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s="27">
        <v>44.304000000000002</v>
      </c>
    </row>
    <row r="7236" spans="1:21" x14ac:dyDescent="0.25">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s="27">
        <v>6.3503999999999996</v>
      </c>
    </row>
    <row r="7237" spans="1:21" x14ac:dyDescent="0.25">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s="27">
        <v>22.5732</v>
      </c>
    </row>
    <row r="7238" spans="1:21" x14ac:dyDescent="0.25">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s="27">
        <v>2.4192</v>
      </c>
    </row>
    <row r="7239" spans="1:21" x14ac:dyDescent="0.25">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s="27">
        <v>-319.19159999999999</v>
      </c>
    </row>
    <row r="7240" spans="1:21" x14ac:dyDescent="0.25">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s="27">
        <v>18.463200000000001</v>
      </c>
    </row>
    <row r="7241" spans="1:21" x14ac:dyDescent="0.25">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s="27">
        <v>18.687200000000001</v>
      </c>
    </row>
    <row r="7242" spans="1:21" x14ac:dyDescent="0.25">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s="27">
        <v>26.544</v>
      </c>
    </row>
    <row r="7243" spans="1:21" x14ac:dyDescent="0.25">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s="27">
        <v>30.186</v>
      </c>
    </row>
    <row r="7244" spans="1:21" x14ac:dyDescent="0.25">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s="27">
        <v>7.9661999999999997</v>
      </c>
    </row>
    <row r="7245" spans="1:21" x14ac:dyDescent="0.25">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s="27">
        <v>-630.88199999999995</v>
      </c>
    </row>
    <row r="7246" spans="1:21" x14ac:dyDescent="0.25">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s="27">
        <v>18.832799999999999</v>
      </c>
    </row>
    <row r="7247" spans="1:21" x14ac:dyDescent="0.25">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s="27">
        <v>17.745000000000001</v>
      </c>
    </row>
    <row r="7248" spans="1:21" x14ac:dyDescent="0.25">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s="27">
        <v>4.9139999999999997</v>
      </c>
    </row>
    <row r="7249" spans="1:21" x14ac:dyDescent="0.25">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s="27">
        <v>-199.61699999999999</v>
      </c>
    </row>
    <row r="7250" spans="1:21" x14ac:dyDescent="0.25">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s="27">
        <v>-10.0512</v>
      </c>
    </row>
    <row r="7251" spans="1:21" x14ac:dyDescent="0.25">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s="27">
        <v>35.994</v>
      </c>
    </row>
    <row r="7252" spans="1:21" x14ac:dyDescent="0.25">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s="27">
        <v>395.988</v>
      </c>
    </row>
    <row r="7253" spans="1:21" x14ac:dyDescent="0.25">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s="27">
        <v>3.3408000000000002</v>
      </c>
    </row>
    <row r="7254" spans="1:21" x14ac:dyDescent="0.25">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s="27">
        <v>31.519200000000001</v>
      </c>
    </row>
    <row r="7255" spans="1:21" x14ac:dyDescent="0.25">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s="27">
        <v>109.422</v>
      </c>
    </row>
    <row r="7256" spans="1:21" x14ac:dyDescent="0.25">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s="27">
        <v>21.33</v>
      </c>
    </row>
    <row r="7257" spans="1:21" x14ac:dyDescent="0.25">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s="27">
        <v>13.9328</v>
      </c>
    </row>
    <row r="7258" spans="1:21" x14ac:dyDescent="0.25">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s="27">
        <v>1.4456</v>
      </c>
    </row>
    <row r="7259" spans="1:21" x14ac:dyDescent="0.25">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s="27">
        <v>301.96800000000002</v>
      </c>
    </row>
    <row r="7260" spans="1:21" x14ac:dyDescent="0.25">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s="27">
        <v>3.9689999999999999</v>
      </c>
    </row>
    <row r="7261" spans="1:21" x14ac:dyDescent="0.25">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s="27">
        <v>21.7728</v>
      </c>
    </row>
    <row r="7262" spans="1:21" x14ac:dyDescent="0.25">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s="27">
        <v>35.277200000000001</v>
      </c>
    </row>
    <row r="7263" spans="1:21" x14ac:dyDescent="0.25">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s="27">
        <v>4.1159999999999997</v>
      </c>
    </row>
    <row r="7264" spans="1:21" x14ac:dyDescent="0.25">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s="27">
        <v>-6.54</v>
      </c>
    </row>
    <row r="7265" spans="1:21" x14ac:dyDescent="0.25">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s="27">
        <v>11.087999999999999</v>
      </c>
    </row>
    <row r="7266" spans="1:21" x14ac:dyDescent="0.25">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s="27">
        <v>50.9208</v>
      </c>
    </row>
    <row r="7267" spans="1:21" x14ac:dyDescent="0.25">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s="27">
        <v>-35.513599999999997</v>
      </c>
    </row>
    <row r="7268" spans="1:21" x14ac:dyDescent="0.25">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s="27">
        <v>-11.19</v>
      </c>
    </row>
    <row r="7269" spans="1:21" x14ac:dyDescent="0.25">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s="27">
        <v>-0.83919999999999995</v>
      </c>
    </row>
    <row r="7270" spans="1:21" x14ac:dyDescent="0.25">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s="27">
        <v>32.468400000000003</v>
      </c>
    </row>
    <row r="7271" spans="1:21" x14ac:dyDescent="0.25">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s="27">
        <v>31.5776</v>
      </c>
    </row>
    <row r="7272" spans="1:21" x14ac:dyDescent="0.25">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s="27">
        <v>-12.878399999999999</v>
      </c>
    </row>
    <row r="7273" spans="1:21" x14ac:dyDescent="0.25">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s="27">
        <v>4.5448000000000004</v>
      </c>
    </row>
    <row r="7274" spans="1:21" x14ac:dyDescent="0.25">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s="27">
        <v>-4.3792</v>
      </c>
    </row>
    <row r="7275" spans="1:21" x14ac:dyDescent="0.25">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s="27">
        <v>-2.73</v>
      </c>
    </row>
    <row r="7276" spans="1:21" x14ac:dyDescent="0.25">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s="27">
        <v>42.494999999999997</v>
      </c>
    </row>
    <row r="7277" spans="1:21" x14ac:dyDescent="0.25">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s="27">
        <v>21.7532</v>
      </c>
    </row>
    <row r="7278" spans="1:21" x14ac:dyDescent="0.25">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s="27">
        <v>239.976</v>
      </c>
    </row>
    <row r="7279" spans="1:21" x14ac:dyDescent="0.25">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s="27">
        <v>4.4980000000000002</v>
      </c>
    </row>
    <row r="7280" spans="1:21" x14ac:dyDescent="0.25">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s="27">
        <v>132.5898</v>
      </c>
    </row>
    <row r="7281" spans="1:21" x14ac:dyDescent="0.25">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s="27">
        <v>48.701099999999997</v>
      </c>
    </row>
    <row r="7282" spans="1:21" x14ac:dyDescent="0.25">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s="27">
        <v>1270.99</v>
      </c>
    </row>
    <row r="7283" spans="1:21" x14ac:dyDescent="0.25">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s="27">
        <v>-479.988</v>
      </c>
    </row>
    <row r="7284" spans="1:21" x14ac:dyDescent="0.25">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s="27">
        <v>-5.0094000000000003</v>
      </c>
    </row>
    <row r="7285" spans="1:21" x14ac:dyDescent="0.25">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s="27">
        <v>3.8879999999999999</v>
      </c>
    </row>
    <row r="7286" spans="1:21" x14ac:dyDescent="0.25">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s="27">
        <v>-9.0904000000000007</v>
      </c>
    </row>
    <row r="7287" spans="1:21" x14ac:dyDescent="0.25">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s="27">
        <v>15.2988</v>
      </c>
    </row>
    <row r="7288" spans="1:21" x14ac:dyDescent="0.25">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s="27">
        <v>0.55200000000000005</v>
      </c>
    </row>
    <row r="7289" spans="1:21" x14ac:dyDescent="0.25">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s="27">
        <v>23.652899999999999</v>
      </c>
    </row>
    <row r="7290" spans="1:21" x14ac:dyDescent="0.25">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s="27">
        <v>-121.2705</v>
      </c>
    </row>
    <row r="7291" spans="1:21" x14ac:dyDescent="0.25">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s="27">
        <v>76.252499999999998</v>
      </c>
    </row>
    <row r="7292" spans="1:21" x14ac:dyDescent="0.25">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s="27">
        <v>17.7744</v>
      </c>
    </row>
    <row r="7293" spans="1:21" x14ac:dyDescent="0.25">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s="27">
        <v>12.2247</v>
      </c>
    </row>
    <row r="7294" spans="1:21" x14ac:dyDescent="0.25">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s="27">
        <v>-272.58</v>
      </c>
    </row>
    <row r="7295" spans="1:21" x14ac:dyDescent="0.25">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s="27">
        <v>21.596399999999999</v>
      </c>
    </row>
    <row r="7296" spans="1:21" x14ac:dyDescent="0.25">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s="27">
        <v>7.8936000000000002</v>
      </c>
    </row>
    <row r="7297" spans="1:21" x14ac:dyDescent="0.25">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s="27">
        <v>2.8380000000000001</v>
      </c>
    </row>
    <row r="7298" spans="1:21" x14ac:dyDescent="0.25">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s="27">
        <v>1.8468</v>
      </c>
    </row>
    <row r="7299" spans="1:21" x14ac:dyDescent="0.25">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s="27">
        <v>7.7240000000000002</v>
      </c>
    </row>
    <row r="7300" spans="1:21" x14ac:dyDescent="0.25">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s="27">
        <v>-175.26</v>
      </c>
    </row>
    <row r="7301" spans="1:21" x14ac:dyDescent="0.25">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s="27">
        <v>-7.476</v>
      </c>
    </row>
    <row r="7302" spans="1:21" x14ac:dyDescent="0.25">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s="27">
        <v>-30.294</v>
      </c>
    </row>
    <row r="7303" spans="1:21" x14ac:dyDescent="0.25">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s="27">
        <v>-4.9164000000000003</v>
      </c>
    </row>
    <row r="7304" spans="1:21" x14ac:dyDescent="0.25">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s="27">
        <v>-66.801000000000002</v>
      </c>
    </row>
    <row r="7305" spans="1:21" x14ac:dyDescent="0.25">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s="27">
        <v>6.0739999999999998</v>
      </c>
    </row>
    <row r="7306" spans="1:21" x14ac:dyDescent="0.25">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s="27">
        <v>3.6288</v>
      </c>
    </row>
    <row r="7307" spans="1:21" x14ac:dyDescent="0.25">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s="27">
        <v>-152.71559999999999</v>
      </c>
    </row>
    <row r="7308" spans="1:21" x14ac:dyDescent="0.25">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s="27">
        <v>12.96</v>
      </c>
    </row>
    <row r="7309" spans="1:21" x14ac:dyDescent="0.25">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s="27">
        <v>9.9651999999999994</v>
      </c>
    </row>
    <row r="7310" spans="1:21" x14ac:dyDescent="0.25">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s="27">
        <v>77.483699999999999</v>
      </c>
    </row>
    <row r="7311" spans="1:21" x14ac:dyDescent="0.25">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s="27">
        <v>0.70650000000000002</v>
      </c>
    </row>
    <row r="7312" spans="1:21" x14ac:dyDescent="0.25">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s="27">
        <v>29.137499999999999</v>
      </c>
    </row>
    <row r="7313" spans="1:21" x14ac:dyDescent="0.25">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s="27">
        <v>-1.3104</v>
      </c>
    </row>
    <row r="7314" spans="1:21" x14ac:dyDescent="0.25">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s="27">
        <v>-8.5974000000000004</v>
      </c>
    </row>
    <row r="7315" spans="1:21" x14ac:dyDescent="0.25">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s="27">
        <v>7.4752000000000001</v>
      </c>
    </row>
    <row r="7316" spans="1:21" x14ac:dyDescent="0.25">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s="27">
        <v>25.06</v>
      </c>
    </row>
    <row r="7317" spans="1:21" x14ac:dyDescent="0.25">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s="27">
        <v>12.736800000000001</v>
      </c>
    </row>
    <row r="7318" spans="1:21" x14ac:dyDescent="0.25">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s="27">
        <v>-37.915199999999999</v>
      </c>
    </row>
    <row r="7319" spans="1:21" x14ac:dyDescent="0.25">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s="27">
        <v>6.6177000000000001</v>
      </c>
    </row>
    <row r="7320" spans="1:21" x14ac:dyDescent="0.25">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s="27">
        <v>-3.4649999999999999</v>
      </c>
    </row>
    <row r="7321" spans="1:21" x14ac:dyDescent="0.25">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s="27">
        <v>264.5865</v>
      </c>
    </row>
    <row r="7322" spans="1:21" x14ac:dyDescent="0.25">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s="27">
        <v>37.884</v>
      </c>
    </row>
    <row r="7323" spans="1:21" x14ac:dyDescent="0.25">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s="27">
        <v>3.339</v>
      </c>
    </row>
    <row r="7324" spans="1:21" x14ac:dyDescent="0.25">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s="27">
        <v>21.42</v>
      </c>
    </row>
    <row r="7325" spans="1:21" x14ac:dyDescent="0.25">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s="27">
        <v>10.909599999999999</v>
      </c>
    </row>
    <row r="7326" spans="1:21" x14ac:dyDescent="0.25">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s="27">
        <v>4.5359999999999996</v>
      </c>
    </row>
    <row r="7327" spans="1:21" x14ac:dyDescent="0.25">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s="27">
        <v>112.224</v>
      </c>
    </row>
    <row r="7328" spans="1:21" x14ac:dyDescent="0.25">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s="27">
        <v>10.077199999999999</v>
      </c>
    </row>
    <row r="7329" spans="1:21" x14ac:dyDescent="0.25">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s="27">
        <v>14.43</v>
      </c>
    </row>
    <row r="7330" spans="1:21" x14ac:dyDescent="0.25">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s="27">
        <v>415.9896</v>
      </c>
    </row>
    <row r="7331" spans="1:21" x14ac:dyDescent="0.25">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s="27">
        <v>334.11419999999998</v>
      </c>
    </row>
    <row r="7332" spans="1:21" x14ac:dyDescent="0.25">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s="27">
        <v>-8.532</v>
      </c>
    </row>
    <row r="7333" spans="1:21" x14ac:dyDescent="0.25">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s="27">
        <v>-13.334099999999999</v>
      </c>
    </row>
    <row r="7334" spans="1:21" x14ac:dyDescent="0.25">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s="27">
        <v>-65.150400000000005</v>
      </c>
    </row>
    <row r="7335" spans="1:21" x14ac:dyDescent="0.25">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s="27">
        <v>10.103999999999999</v>
      </c>
    </row>
    <row r="7336" spans="1:21" x14ac:dyDescent="0.25">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s="27">
        <v>14.313599999999999</v>
      </c>
    </row>
    <row r="7337" spans="1:21" x14ac:dyDescent="0.25">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s="27">
        <v>371.31599999999997</v>
      </c>
    </row>
    <row r="7338" spans="1:21" x14ac:dyDescent="0.25">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s="27">
        <v>56.195999999999998</v>
      </c>
    </row>
    <row r="7339" spans="1:21" x14ac:dyDescent="0.25">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s="27">
        <v>3.8774999999999999</v>
      </c>
    </row>
    <row r="7340" spans="1:21" x14ac:dyDescent="0.25">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s="27">
        <v>36.3018</v>
      </c>
    </row>
    <row r="7341" spans="1:21" x14ac:dyDescent="0.25">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s="27">
        <v>1.6128</v>
      </c>
    </row>
    <row r="7342" spans="1:21" x14ac:dyDescent="0.25">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s="27">
        <v>18.3276</v>
      </c>
    </row>
    <row r="7343" spans="1:21" x14ac:dyDescent="0.25">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s="27">
        <v>76.558300000000003</v>
      </c>
    </row>
    <row r="7344" spans="1:21" x14ac:dyDescent="0.25">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s="27">
        <v>9.2555999999999994</v>
      </c>
    </row>
    <row r="7345" spans="1:21" x14ac:dyDescent="0.25">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s="27">
        <v>19.187999999999999</v>
      </c>
    </row>
    <row r="7346" spans="1:21" x14ac:dyDescent="0.25">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s="27">
        <v>-420</v>
      </c>
    </row>
    <row r="7347" spans="1:21" x14ac:dyDescent="0.25">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s="27">
        <v>-16.552800000000001</v>
      </c>
    </row>
    <row r="7348" spans="1:21" x14ac:dyDescent="0.25">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s="27">
        <v>1.3584000000000001</v>
      </c>
    </row>
    <row r="7349" spans="1:21" x14ac:dyDescent="0.25">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s="27">
        <v>-12.147</v>
      </c>
    </row>
    <row r="7350" spans="1:21" x14ac:dyDescent="0.25">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s="27">
        <v>-459.60719999999998</v>
      </c>
    </row>
    <row r="7351" spans="1:21" x14ac:dyDescent="0.25">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s="27">
        <v>19.41</v>
      </c>
    </row>
    <row r="7352" spans="1:21" x14ac:dyDescent="0.25">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s="27">
        <v>10.512</v>
      </c>
    </row>
    <row r="7353" spans="1:21" x14ac:dyDescent="0.25">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s="27">
        <v>43.598100000000002</v>
      </c>
    </row>
    <row r="7354" spans="1:21" x14ac:dyDescent="0.25">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s="27">
        <v>-81.664000000000001</v>
      </c>
    </row>
    <row r="7355" spans="1:21" x14ac:dyDescent="0.25">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s="27">
        <v>5.3689999999999998</v>
      </c>
    </row>
    <row r="7356" spans="1:21" x14ac:dyDescent="0.25">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s="27">
        <v>13.455</v>
      </c>
    </row>
    <row r="7357" spans="1:21" x14ac:dyDescent="0.25">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s="27">
        <v>52.38</v>
      </c>
    </row>
    <row r="7358" spans="1:21" x14ac:dyDescent="0.25">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s="27">
        <v>0.15840000000000001</v>
      </c>
    </row>
    <row r="7359" spans="1:21" x14ac:dyDescent="0.25">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s="27">
        <v>0</v>
      </c>
    </row>
    <row r="7360" spans="1:21" x14ac:dyDescent="0.25">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s="27">
        <v>-50.392800000000001</v>
      </c>
    </row>
    <row r="7361" spans="1:21" x14ac:dyDescent="0.25">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s="27">
        <v>-192.04679999999999</v>
      </c>
    </row>
    <row r="7362" spans="1:21" x14ac:dyDescent="0.25">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s="27">
        <v>9.3312000000000008</v>
      </c>
    </row>
    <row r="7363" spans="1:21" x14ac:dyDescent="0.25">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s="27">
        <v>-36.441000000000003</v>
      </c>
    </row>
    <row r="7364" spans="1:21" x14ac:dyDescent="0.25">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s="27">
        <v>13.734</v>
      </c>
    </row>
    <row r="7365" spans="1:21" x14ac:dyDescent="0.25">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s="27">
        <v>-73.706100000000006</v>
      </c>
    </row>
    <row r="7366" spans="1:21" x14ac:dyDescent="0.25">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s="27">
        <v>2.6928000000000001</v>
      </c>
    </row>
    <row r="7367" spans="1:21" x14ac:dyDescent="0.25">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s="27">
        <v>-5.0511999999999997</v>
      </c>
    </row>
    <row r="7368" spans="1:21" x14ac:dyDescent="0.25">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s="27">
        <v>-7.7291999999999996</v>
      </c>
    </row>
    <row r="7369" spans="1:21" x14ac:dyDescent="0.25">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s="27">
        <v>-24.843</v>
      </c>
    </row>
    <row r="7370" spans="1:21" x14ac:dyDescent="0.25">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s="27">
        <v>-11.936999999999999</v>
      </c>
    </row>
    <row r="7371" spans="1:21" x14ac:dyDescent="0.25">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s="27">
        <v>1.6704000000000001</v>
      </c>
    </row>
    <row r="7372" spans="1:21" x14ac:dyDescent="0.25">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s="27">
        <v>74.8142</v>
      </c>
    </row>
    <row r="7373" spans="1:21" x14ac:dyDescent="0.25">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s="27">
        <v>44.596200000000003</v>
      </c>
    </row>
    <row r="7374" spans="1:21" x14ac:dyDescent="0.25">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s="27">
        <v>0.61019999999999996</v>
      </c>
    </row>
    <row r="7375" spans="1:21" x14ac:dyDescent="0.25">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s="27">
        <v>31.931899999999999</v>
      </c>
    </row>
    <row r="7376" spans="1:21" x14ac:dyDescent="0.25">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s="27">
        <v>3.5505</v>
      </c>
    </row>
    <row r="7377" spans="1:21" x14ac:dyDescent="0.25">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s="27">
        <v>11.707800000000001</v>
      </c>
    </row>
    <row r="7378" spans="1:21" x14ac:dyDescent="0.25">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s="27">
        <v>5.4336000000000002</v>
      </c>
    </row>
    <row r="7379" spans="1:21" x14ac:dyDescent="0.25">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s="27">
        <v>24.980399999999999</v>
      </c>
    </row>
    <row r="7380" spans="1:21" x14ac:dyDescent="0.25">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s="27">
        <v>1.1556</v>
      </c>
    </row>
    <row r="7381" spans="1:21" x14ac:dyDescent="0.25">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s="27">
        <v>0.40739999999999998</v>
      </c>
    </row>
    <row r="7382" spans="1:21" x14ac:dyDescent="0.25">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s="27">
        <v>7.056</v>
      </c>
    </row>
    <row r="7383" spans="1:21" x14ac:dyDescent="0.25">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s="27">
        <v>41.985999999999997</v>
      </c>
    </row>
    <row r="7384" spans="1:21" x14ac:dyDescent="0.25">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s="27">
        <v>5.07</v>
      </c>
    </row>
    <row r="7385" spans="1:21" x14ac:dyDescent="0.25">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s="27">
        <v>8.4527999999999999</v>
      </c>
    </row>
    <row r="7386" spans="1:21" x14ac:dyDescent="0.25">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s="27">
        <v>136.08000000000001</v>
      </c>
    </row>
    <row r="7387" spans="1:21" x14ac:dyDescent="0.25">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s="27">
        <v>8.6435999999999993</v>
      </c>
    </row>
    <row r="7388" spans="1:21" x14ac:dyDescent="0.25">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s="27">
        <v>100.7316</v>
      </c>
    </row>
    <row r="7389" spans="1:21" x14ac:dyDescent="0.25">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s="27">
        <v>387.56760000000003</v>
      </c>
    </row>
    <row r="7390" spans="1:21" x14ac:dyDescent="0.25">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s="27">
        <v>0.29970000000000002</v>
      </c>
    </row>
    <row r="7391" spans="1:21" x14ac:dyDescent="0.25">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s="27">
        <v>48.795999999999999</v>
      </c>
    </row>
    <row r="7392" spans="1:21" x14ac:dyDescent="0.25">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s="27">
        <v>19.035</v>
      </c>
    </row>
    <row r="7393" spans="1:21" x14ac:dyDescent="0.25">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s="27">
        <v>23.234999999999999</v>
      </c>
    </row>
    <row r="7394" spans="1:21" x14ac:dyDescent="0.25">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s="27">
        <v>7.0650000000000004</v>
      </c>
    </row>
    <row r="7395" spans="1:21" x14ac:dyDescent="0.25">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s="27">
        <v>15.475199999999999</v>
      </c>
    </row>
    <row r="7396" spans="1:21" x14ac:dyDescent="0.25">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s="27">
        <v>15.824</v>
      </c>
    </row>
    <row r="7397" spans="1:21" x14ac:dyDescent="0.25">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s="27">
        <v>-120.0508</v>
      </c>
    </row>
    <row r="7398" spans="1:21" x14ac:dyDescent="0.25">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s="27">
        <v>173.32919999999999</v>
      </c>
    </row>
    <row r="7399" spans="1:21" x14ac:dyDescent="0.25">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s="27">
        <v>59.6556</v>
      </c>
    </row>
    <row r="7400" spans="1:21" x14ac:dyDescent="0.25">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s="27">
        <v>12.9978</v>
      </c>
    </row>
    <row r="7401" spans="1:21" x14ac:dyDescent="0.25">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s="27">
        <v>3.278</v>
      </c>
    </row>
    <row r="7402" spans="1:21" x14ac:dyDescent="0.25">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s="27">
        <v>14.664199999999999</v>
      </c>
    </row>
    <row r="7403" spans="1:21" x14ac:dyDescent="0.25">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s="27">
        <v>14.200200000000001</v>
      </c>
    </row>
    <row r="7404" spans="1:21" x14ac:dyDescent="0.25">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s="27">
        <v>21.036000000000001</v>
      </c>
    </row>
    <row r="7405" spans="1:21" x14ac:dyDescent="0.25">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s="27">
        <v>41.996499999999997</v>
      </c>
    </row>
    <row r="7406" spans="1:21" x14ac:dyDescent="0.25">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s="27">
        <v>34.4148</v>
      </c>
    </row>
    <row r="7407" spans="1:21" x14ac:dyDescent="0.25">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s="27">
        <v>-6.0979999999999999</v>
      </c>
    </row>
    <row r="7408" spans="1:21" x14ac:dyDescent="0.25">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s="27">
        <v>81.264600000000002</v>
      </c>
    </row>
    <row r="7409" spans="1:21" x14ac:dyDescent="0.25">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s="27">
        <v>4.1760000000000002</v>
      </c>
    </row>
    <row r="7410" spans="1:21" x14ac:dyDescent="0.25">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s="27">
        <v>11.748799999999999</v>
      </c>
    </row>
    <row r="7411" spans="1:21" x14ac:dyDescent="0.25">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s="27">
        <v>-94.660499999999999</v>
      </c>
    </row>
    <row r="7412" spans="1:21" x14ac:dyDescent="0.25">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s="27">
        <v>7.9984000000000002</v>
      </c>
    </row>
    <row r="7413" spans="1:21" x14ac:dyDescent="0.25">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s="27">
        <v>17.639099999999999</v>
      </c>
    </row>
    <row r="7414" spans="1:21" x14ac:dyDescent="0.25">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s="27">
        <v>-3.0939999999999999</v>
      </c>
    </row>
    <row r="7415" spans="1:21" x14ac:dyDescent="0.25">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s="27">
        <v>-0.33979999999999999</v>
      </c>
    </row>
    <row r="7416" spans="1:21" x14ac:dyDescent="0.25">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s="27">
        <v>-5.524</v>
      </c>
    </row>
    <row r="7417" spans="1:21" x14ac:dyDescent="0.25">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s="27">
        <v>47.494999999999997</v>
      </c>
    </row>
    <row r="7418" spans="1:21" x14ac:dyDescent="0.25">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s="27">
        <v>-116.98050000000001</v>
      </c>
    </row>
    <row r="7419" spans="1:21" x14ac:dyDescent="0.25">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s="27">
        <v>13.9185</v>
      </c>
    </row>
    <row r="7420" spans="1:21" x14ac:dyDescent="0.25">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s="27">
        <v>-41.517600000000002</v>
      </c>
    </row>
    <row r="7421" spans="1:21" x14ac:dyDescent="0.25">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s="27">
        <v>-138.13999999999999</v>
      </c>
    </row>
    <row r="7422" spans="1:21" x14ac:dyDescent="0.25">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s="27">
        <v>-15.44</v>
      </c>
    </row>
    <row r="7423" spans="1:21" x14ac:dyDescent="0.25">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s="27">
        <v>-28.367999999999999</v>
      </c>
    </row>
    <row r="7424" spans="1:21" x14ac:dyDescent="0.25">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s="27">
        <v>-643.71</v>
      </c>
    </row>
    <row r="7425" spans="1:21" x14ac:dyDescent="0.25">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s="27">
        <v>21.949200000000001</v>
      </c>
    </row>
    <row r="7426" spans="1:21" x14ac:dyDescent="0.25">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s="27">
        <v>6.4176000000000002</v>
      </c>
    </row>
    <row r="7427" spans="1:21" x14ac:dyDescent="0.25">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s="27">
        <v>-6.0890000000000004</v>
      </c>
    </row>
    <row r="7428" spans="1:21" x14ac:dyDescent="0.25">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s="27">
        <v>-26.169599999999999</v>
      </c>
    </row>
    <row r="7429" spans="1:21" x14ac:dyDescent="0.25">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s="27">
        <v>5.3720999999999997</v>
      </c>
    </row>
    <row r="7430" spans="1:21" x14ac:dyDescent="0.25">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s="27">
        <v>14.9156</v>
      </c>
    </row>
    <row r="7431" spans="1:21" x14ac:dyDescent="0.25">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s="27">
        <v>6.3503999999999996</v>
      </c>
    </row>
    <row r="7432" spans="1:21" x14ac:dyDescent="0.25">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s="27">
        <v>7.68</v>
      </c>
    </row>
    <row r="7433" spans="1:21" x14ac:dyDescent="0.25">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s="27">
        <v>8.4941999999999993</v>
      </c>
    </row>
    <row r="7434" spans="1:21" x14ac:dyDescent="0.25">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s="27">
        <v>-0.9486</v>
      </c>
    </row>
    <row r="7435" spans="1:21" x14ac:dyDescent="0.25">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s="27">
        <v>-6.5415000000000001</v>
      </c>
    </row>
    <row r="7436" spans="1:21" x14ac:dyDescent="0.25">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s="27">
        <v>3.0861000000000001</v>
      </c>
    </row>
    <row r="7437" spans="1:21" x14ac:dyDescent="0.25">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s="27">
        <v>8.3867999999999991</v>
      </c>
    </row>
    <row r="7438" spans="1:21" x14ac:dyDescent="0.25">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s="27">
        <v>25.792000000000002</v>
      </c>
    </row>
    <row r="7439" spans="1:21" x14ac:dyDescent="0.25">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s="27">
        <v>7.2089999999999996</v>
      </c>
    </row>
    <row r="7440" spans="1:21" x14ac:dyDescent="0.25">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s="27">
        <v>13.132</v>
      </c>
    </row>
    <row r="7441" spans="1:21" x14ac:dyDescent="0.25">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s="27">
        <v>6.5519999999999996</v>
      </c>
    </row>
    <row r="7442" spans="1:21" x14ac:dyDescent="0.25">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s="27">
        <v>-2.9565999999999999</v>
      </c>
    </row>
    <row r="7443" spans="1:21" x14ac:dyDescent="0.25">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s="27">
        <v>8.6940000000000008</v>
      </c>
    </row>
    <row r="7444" spans="1:21" x14ac:dyDescent="0.25">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s="27">
        <v>3.7408000000000001</v>
      </c>
    </row>
    <row r="7445" spans="1:21" x14ac:dyDescent="0.25">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s="27">
        <v>20.745899999999999</v>
      </c>
    </row>
    <row r="7446" spans="1:21" x14ac:dyDescent="0.25">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s="27">
        <v>1.8144</v>
      </c>
    </row>
    <row r="7447" spans="1:21" x14ac:dyDescent="0.25">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s="27">
        <v>23.7742</v>
      </c>
    </row>
    <row r="7448" spans="1:21" x14ac:dyDescent="0.25">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s="27">
        <v>-26.085000000000001</v>
      </c>
    </row>
    <row r="7449" spans="1:21" x14ac:dyDescent="0.25">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s="27">
        <v>146.79</v>
      </c>
    </row>
    <row r="7450" spans="1:21" x14ac:dyDescent="0.25">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s="27">
        <v>14.4495</v>
      </c>
    </row>
    <row r="7451" spans="1:21" x14ac:dyDescent="0.25">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s="27">
        <v>3.2214</v>
      </c>
    </row>
    <row r="7452" spans="1:21" x14ac:dyDescent="0.25">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s="27">
        <v>-77.332999999999998</v>
      </c>
    </row>
    <row r="7453" spans="1:21" x14ac:dyDescent="0.25">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s="27">
        <v>-10.15</v>
      </c>
    </row>
    <row r="7454" spans="1:21" x14ac:dyDescent="0.25">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s="27">
        <v>88.484999999999999</v>
      </c>
    </row>
    <row r="7455" spans="1:21" x14ac:dyDescent="0.25">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s="27">
        <v>16.704000000000001</v>
      </c>
    </row>
    <row r="7456" spans="1:21" x14ac:dyDescent="0.25">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s="27">
        <v>3.1212</v>
      </c>
    </row>
    <row r="7457" spans="1:21" x14ac:dyDescent="0.25">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s="27">
        <v>51.831200000000003</v>
      </c>
    </row>
    <row r="7458" spans="1:21" x14ac:dyDescent="0.25">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s="27">
        <v>148.10640000000001</v>
      </c>
    </row>
    <row r="7459" spans="1:21" x14ac:dyDescent="0.25">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s="27">
        <v>4.57</v>
      </c>
    </row>
    <row r="7460" spans="1:21" x14ac:dyDescent="0.25">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s="27">
        <v>119.68600000000001</v>
      </c>
    </row>
    <row r="7461" spans="1:21" x14ac:dyDescent="0.25">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s="27">
        <v>125.58240000000001</v>
      </c>
    </row>
    <row r="7462" spans="1:21" x14ac:dyDescent="0.25">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s="27">
        <v>215.98920000000001</v>
      </c>
    </row>
    <row r="7463" spans="1:21" x14ac:dyDescent="0.25">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s="27">
        <v>24.269600000000001</v>
      </c>
    </row>
    <row r="7464" spans="1:21" x14ac:dyDescent="0.25">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s="27">
        <v>80.837999999999994</v>
      </c>
    </row>
    <row r="7465" spans="1:21" x14ac:dyDescent="0.25">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s="27">
        <v>3.72</v>
      </c>
    </row>
    <row r="7466" spans="1:21" x14ac:dyDescent="0.25">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s="27">
        <v>15.407999999999999</v>
      </c>
    </row>
    <row r="7467" spans="1:21" x14ac:dyDescent="0.25">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s="27">
        <v>65.435000000000002</v>
      </c>
    </row>
    <row r="7468" spans="1:21" x14ac:dyDescent="0.25">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s="27">
        <v>23.716799999999999</v>
      </c>
    </row>
    <row r="7469" spans="1:21" x14ac:dyDescent="0.25">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s="27">
        <v>11.8728</v>
      </c>
    </row>
    <row r="7470" spans="1:21" x14ac:dyDescent="0.25">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s="27">
        <v>7.0217999999999998</v>
      </c>
    </row>
    <row r="7471" spans="1:21" x14ac:dyDescent="0.25">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s="27">
        <v>6.2607999999999997</v>
      </c>
    </row>
    <row r="7472" spans="1:21" x14ac:dyDescent="0.25">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s="27">
        <v>-2.8607999999999998</v>
      </c>
    </row>
    <row r="7473" spans="1:21" x14ac:dyDescent="0.25">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s="27">
        <v>-29.436800000000002</v>
      </c>
    </row>
    <row r="7474" spans="1:21" x14ac:dyDescent="0.25">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s="27">
        <v>449.98500000000001</v>
      </c>
    </row>
    <row r="7475" spans="1:21" x14ac:dyDescent="0.25">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s="27">
        <v>3.2223999999999999</v>
      </c>
    </row>
    <row r="7476" spans="1:21" x14ac:dyDescent="0.25">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s="27">
        <v>746.40779999999995</v>
      </c>
    </row>
    <row r="7477" spans="1:21" x14ac:dyDescent="0.25">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s="27">
        <v>274.49099999999999</v>
      </c>
    </row>
    <row r="7478" spans="1:21" x14ac:dyDescent="0.25">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s="27">
        <v>1.4796</v>
      </c>
    </row>
    <row r="7479" spans="1:21" x14ac:dyDescent="0.25">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s="27">
        <v>113.6742</v>
      </c>
    </row>
    <row r="7480" spans="1:21" x14ac:dyDescent="0.25">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s="27">
        <v>204.10919999999999</v>
      </c>
    </row>
    <row r="7481" spans="1:21" x14ac:dyDescent="0.25">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s="27">
        <v>0.31119999999999998</v>
      </c>
    </row>
    <row r="7482" spans="1:21" x14ac:dyDescent="0.25">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s="27">
        <v>3.0084</v>
      </c>
    </row>
    <row r="7483" spans="1:21" x14ac:dyDescent="0.25">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s="27">
        <v>5.7510000000000003</v>
      </c>
    </row>
    <row r="7484" spans="1:21" x14ac:dyDescent="0.25">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s="27">
        <v>6.9240000000000004</v>
      </c>
    </row>
    <row r="7485" spans="1:21" x14ac:dyDescent="0.25">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s="27">
        <v>-108.2662</v>
      </c>
    </row>
    <row r="7486" spans="1:21" x14ac:dyDescent="0.25">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s="27">
        <v>0.86799999999999999</v>
      </c>
    </row>
    <row r="7487" spans="1:21" x14ac:dyDescent="0.25">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s="27">
        <v>12.691000000000001</v>
      </c>
    </row>
    <row r="7488" spans="1:21" x14ac:dyDescent="0.25">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s="27">
        <v>14.651</v>
      </c>
    </row>
    <row r="7489" spans="1:21" x14ac:dyDescent="0.25">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s="27">
        <v>517.47929999999997</v>
      </c>
    </row>
    <row r="7490" spans="1:21" x14ac:dyDescent="0.25">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s="27">
        <v>-105.3164</v>
      </c>
    </row>
    <row r="7491" spans="1:21" x14ac:dyDescent="0.25">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s="27">
        <v>6.2207999999999997</v>
      </c>
    </row>
    <row r="7492" spans="1:21" x14ac:dyDescent="0.25">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s="27">
        <v>33.070799999999998</v>
      </c>
    </row>
    <row r="7493" spans="1:21" x14ac:dyDescent="0.25">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s="27">
        <v>5.9969999999999999</v>
      </c>
    </row>
    <row r="7494" spans="1:21" x14ac:dyDescent="0.25">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s="27">
        <v>3.21</v>
      </c>
    </row>
    <row r="7495" spans="1:21" x14ac:dyDescent="0.25">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s="27">
        <v>-65.852999999999994</v>
      </c>
    </row>
    <row r="7496" spans="1:21" x14ac:dyDescent="0.25">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s="27">
        <v>-4.2012</v>
      </c>
    </row>
    <row r="7497" spans="1:21" x14ac:dyDescent="0.25">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s="27">
        <v>1.4456</v>
      </c>
    </row>
    <row r="7498" spans="1:21" x14ac:dyDescent="0.25">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s="27">
        <v>49.804200000000002</v>
      </c>
    </row>
    <row r="7499" spans="1:21" x14ac:dyDescent="0.25">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s="27">
        <v>2.3311999999999999</v>
      </c>
    </row>
    <row r="7500" spans="1:21" x14ac:dyDescent="0.25">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s="27">
        <v>20.8568</v>
      </c>
    </row>
    <row r="7501" spans="1:21" x14ac:dyDescent="0.25">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s="27">
        <v>7.9127999999999998</v>
      </c>
    </row>
    <row r="7502" spans="1:21" x14ac:dyDescent="0.25">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s="27">
        <v>19.735800000000001</v>
      </c>
    </row>
    <row r="7503" spans="1:21" x14ac:dyDescent="0.25">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s="27">
        <v>52.917299999999997</v>
      </c>
    </row>
    <row r="7504" spans="1:21" x14ac:dyDescent="0.25">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s="27">
        <v>2.0672000000000001</v>
      </c>
    </row>
    <row r="7505" spans="1:21" x14ac:dyDescent="0.25">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s="27">
        <v>18.539100000000001</v>
      </c>
    </row>
    <row r="7506" spans="1:21" x14ac:dyDescent="0.25">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s="27">
        <v>11.68</v>
      </c>
    </row>
    <row r="7507" spans="1:21" x14ac:dyDescent="0.25">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s="27">
        <v>-18.872800000000002</v>
      </c>
    </row>
    <row r="7508" spans="1:21" x14ac:dyDescent="0.25">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s="27">
        <v>5.2182000000000004</v>
      </c>
    </row>
    <row r="7509" spans="1:21" x14ac:dyDescent="0.25">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s="27">
        <v>105.24679999999999</v>
      </c>
    </row>
    <row r="7510" spans="1:21" x14ac:dyDescent="0.25">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s="27">
        <v>3.3523999999999998</v>
      </c>
    </row>
    <row r="7511" spans="1:21" x14ac:dyDescent="0.25">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s="27">
        <v>-377.98919999999998</v>
      </c>
    </row>
    <row r="7512" spans="1:21" x14ac:dyDescent="0.25">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s="27">
        <v>4.6529999999999996</v>
      </c>
    </row>
    <row r="7513" spans="1:21" x14ac:dyDescent="0.25">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s="27">
        <v>148.845</v>
      </c>
    </row>
    <row r="7514" spans="1:21" x14ac:dyDescent="0.25">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s="27">
        <v>17.959199999999999</v>
      </c>
    </row>
    <row r="7515" spans="1:21" x14ac:dyDescent="0.25">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s="27">
        <v>2.1320000000000001</v>
      </c>
    </row>
    <row r="7516" spans="1:21" x14ac:dyDescent="0.25">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s="27">
        <v>13.505599999999999</v>
      </c>
    </row>
    <row r="7517" spans="1:21" x14ac:dyDescent="0.25">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s="27">
        <v>62.320999999999998</v>
      </c>
    </row>
    <row r="7518" spans="1:21" x14ac:dyDescent="0.25">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s="27">
        <v>7.4824000000000002</v>
      </c>
    </row>
    <row r="7519" spans="1:21" x14ac:dyDescent="0.25">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s="27">
        <v>48.328499999999998</v>
      </c>
    </row>
    <row r="7520" spans="1:21" x14ac:dyDescent="0.25">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s="27">
        <v>0.60560000000000003</v>
      </c>
    </row>
    <row r="7521" spans="1:21" x14ac:dyDescent="0.25">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s="27">
        <v>2.6496</v>
      </c>
    </row>
    <row r="7522" spans="1:21" x14ac:dyDescent="0.25">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s="27">
        <v>629.99099999999999</v>
      </c>
    </row>
    <row r="7523" spans="1:21" x14ac:dyDescent="0.25">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s="27">
        <v>-7.46</v>
      </c>
    </row>
    <row r="7524" spans="1:21" x14ac:dyDescent="0.25">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s="27">
        <v>-6.4943999999999997</v>
      </c>
    </row>
    <row r="7525" spans="1:21" x14ac:dyDescent="0.25">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s="27">
        <v>-1.2178</v>
      </c>
    </row>
    <row r="7526" spans="1:21" x14ac:dyDescent="0.25">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s="27">
        <v>7.6048</v>
      </c>
    </row>
    <row r="7527" spans="1:21" x14ac:dyDescent="0.25">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s="27">
        <v>148.70400000000001</v>
      </c>
    </row>
    <row r="7528" spans="1:21" x14ac:dyDescent="0.25">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s="27">
        <v>33.064799999999998</v>
      </c>
    </row>
    <row r="7529" spans="1:21" x14ac:dyDescent="0.25">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s="27">
        <v>2.9567999999999999</v>
      </c>
    </row>
    <row r="7530" spans="1:21" x14ac:dyDescent="0.25">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s="27">
        <v>16.146000000000001</v>
      </c>
    </row>
    <row r="7531" spans="1:21" x14ac:dyDescent="0.25">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s="27">
        <v>5.5380000000000003</v>
      </c>
    </row>
    <row r="7532" spans="1:21" x14ac:dyDescent="0.25">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s="27">
        <v>314.27190000000002</v>
      </c>
    </row>
    <row r="7533" spans="1:21" x14ac:dyDescent="0.25">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s="27">
        <v>-13.317600000000001</v>
      </c>
    </row>
    <row r="7534" spans="1:21" x14ac:dyDescent="0.25">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s="27">
        <v>54.352800000000002</v>
      </c>
    </row>
    <row r="7535" spans="1:21" x14ac:dyDescent="0.25">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s="27">
        <v>-22.138200000000001</v>
      </c>
    </row>
    <row r="7536" spans="1:21" x14ac:dyDescent="0.25">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s="27">
        <v>5.798</v>
      </c>
    </row>
    <row r="7537" spans="1:21" x14ac:dyDescent="0.25">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s="27">
        <v>8.0190000000000001</v>
      </c>
    </row>
    <row r="7538" spans="1:21" x14ac:dyDescent="0.25">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s="27">
        <v>-14.271599999999999</v>
      </c>
    </row>
    <row r="7539" spans="1:21" x14ac:dyDescent="0.25">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s="27">
        <v>33.313600000000001</v>
      </c>
    </row>
    <row r="7540" spans="1:21" x14ac:dyDescent="0.25">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s="27">
        <v>12.8574</v>
      </c>
    </row>
    <row r="7541" spans="1:21" x14ac:dyDescent="0.25">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s="27">
        <v>-24.416</v>
      </c>
    </row>
    <row r="7542" spans="1:21" x14ac:dyDescent="0.25">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s="27">
        <v>-363.52800000000002</v>
      </c>
    </row>
    <row r="7543" spans="1:21" x14ac:dyDescent="0.25">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s="27">
        <v>4.9615999999999998</v>
      </c>
    </row>
    <row r="7544" spans="1:21" x14ac:dyDescent="0.25">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s="27">
        <v>0</v>
      </c>
    </row>
    <row r="7545" spans="1:21" x14ac:dyDescent="0.25">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s="27">
        <v>-14.34</v>
      </c>
    </row>
    <row r="7546" spans="1:21" x14ac:dyDescent="0.25">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s="27">
        <v>68.001000000000005</v>
      </c>
    </row>
    <row r="7547" spans="1:21" x14ac:dyDescent="0.25">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s="27">
        <v>71.995199999999997</v>
      </c>
    </row>
    <row r="7548" spans="1:21" x14ac:dyDescent="0.25">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s="27">
        <v>66.145099999999999</v>
      </c>
    </row>
    <row r="7549" spans="1:21" x14ac:dyDescent="0.25">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s="27">
        <v>-19.167999999999999</v>
      </c>
    </row>
    <row r="7550" spans="1:21" x14ac:dyDescent="0.25">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s="27">
        <v>-1.5714999999999999</v>
      </c>
    </row>
    <row r="7551" spans="1:21" x14ac:dyDescent="0.25">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s="27">
        <v>-11.6622</v>
      </c>
    </row>
    <row r="7552" spans="1:21" x14ac:dyDescent="0.25">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s="27">
        <v>17.37</v>
      </c>
    </row>
    <row r="7553" spans="1:21" x14ac:dyDescent="0.25">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s="27">
        <v>216.8244</v>
      </c>
    </row>
    <row r="7554" spans="1:21" x14ac:dyDescent="0.25">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s="27">
        <v>4.5359999999999996</v>
      </c>
    </row>
    <row r="7555" spans="1:21" x14ac:dyDescent="0.25">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s="27">
        <v>12.441599999999999</v>
      </c>
    </row>
    <row r="7556" spans="1:21" x14ac:dyDescent="0.25">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s="27">
        <v>-216.97829999999999</v>
      </c>
    </row>
    <row r="7557" spans="1:21" x14ac:dyDescent="0.25">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s="27">
        <v>5.3010000000000002</v>
      </c>
    </row>
    <row r="7558" spans="1:21" x14ac:dyDescent="0.25">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s="27">
        <v>72.808800000000005</v>
      </c>
    </row>
    <row r="7559" spans="1:21" x14ac:dyDescent="0.25">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s="27">
        <v>224.07300000000001</v>
      </c>
    </row>
    <row r="7560" spans="1:21" x14ac:dyDescent="0.25">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s="27">
        <v>154.8426</v>
      </c>
    </row>
    <row r="7561" spans="1:21" x14ac:dyDescent="0.25">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s="27">
        <v>82.290599999999998</v>
      </c>
    </row>
    <row r="7562" spans="1:21" x14ac:dyDescent="0.25">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s="27">
        <v>9.8208000000000002</v>
      </c>
    </row>
    <row r="7563" spans="1:21" x14ac:dyDescent="0.25">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s="27">
        <v>0</v>
      </c>
    </row>
    <row r="7564" spans="1:21" x14ac:dyDescent="0.25">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s="27">
        <v>0</v>
      </c>
    </row>
    <row r="7565" spans="1:21" x14ac:dyDescent="0.25">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s="27">
        <v>13.5626</v>
      </c>
    </row>
    <row r="7566" spans="1:21" x14ac:dyDescent="0.25">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s="27">
        <v>-59.835599999999999</v>
      </c>
    </row>
    <row r="7567" spans="1:21" x14ac:dyDescent="0.25">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s="27">
        <v>7.7728000000000002</v>
      </c>
    </row>
    <row r="7568" spans="1:21" x14ac:dyDescent="0.25">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s="27">
        <v>8.3957999999999995</v>
      </c>
    </row>
    <row r="7569" spans="1:21" x14ac:dyDescent="0.25">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s="27">
        <v>7.2576000000000001</v>
      </c>
    </row>
    <row r="7570" spans="1:21" x14ac:dyDescent="0.25">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s="27">
        <v>11.907</v>
      </c>
    </row>
    <row r="7571" spans="1:21" x14ac:dyDescent="0.25">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s="27">
        <v>23.086400000000001</v>
      </c>
    </row>
    <row r="7572" spans="1:21" x14ac:dyDescent="0.25">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s="27">
        <v>7.2</v>
      </c>
    </row>
    <row r="7573" spans="1:21" x14ac:dyDescent="0.25">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s="27">
        <v>9.7349999999999994</v>
      </c>
    </row>
    <row r="7574" spans="1:21" x14ac:dyDescent="0.25">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s="27">
        <v>112.35080000000001</v>
      </c>
    </row>
    <row r="7575" spans="1:21" x14ac:dyDescent="0.25">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s="27">
        <v>0.88039999999999996</v>
      </c>
    </row>
    <row r="7576" spans="1:21" x14ac:dyDescent="0.25">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s="27">
        <v>4.4391999999999996</v>
      </c>
    </row>
    <row r="7577" spans="1:21" x14ac:dyDescent="0.25">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s="27">
        <v>40.119999999999997</v>
      </c>
    </row>
    <row r="7578" spans="1:21" x14ac:dyDescent="0.25">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s="27">
        <v>15.0984</v>
      </c>
    </row>
    <row r="7579" spans="1:21" x14ac:dyDescent="0.25">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s="27">
        <v>4.6193</v>
      </c>
    </row>
    <row r="7580" spans="1:21" x14ac:dyDescent="0.25">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s="27">
        <v>112.788</v>
      </c>
    </row>
    <row r="7581" spans="1:21" x14ac:dyDescent="0.25">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s="27">
        <v>735.03359999999998</v>
      </c>
    </row>
    <row r="7582" spans="1:21" x14ac:dyDescent="0.25">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s="27">
        <v>4.4850000000000003</v>
      </c>
    </row>
    <row r="7583" spans="1:21" x14ac:dyDescent="0.25">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s="27">
        <v>15.857100000000001</v>
      </c>
    </row>
    <row r="7584" spans="1:21" x14ac:dyDescent="0.25">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s="27">
        <v>2.8391999999999999</v>
      </c>
    </row>
    <row r="7585" spans="1:21" x14ac:dyDescent="0.25">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s="27">
        <v>909.98180000000002</v>
      </c>
    </row>
    <row r="7586" spans="1:21" x14ac:dyDescent="0.25">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s="27">
        <v>6.6239999999999997</v>
      </c>
    </row>
    <row r="7587" spans="1:21" x14ac:dyDescent="0.25">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s="27">
        <v>60.255299999999998</v>
      </c>
    </row>
    <row r="7588" spans="1:21" x14ac:dyDescent="0.25">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s="27">
        <v>2.7027999999999999</v>
      </c>
    </row>
    <row r="7589" spans="1:21" x14ac:dyDescent="0.25">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s="27">
        <v>59.011200000000002</v>
      </c>
    </row>
    <row r="7590" spans="1:21" x14ac:dyDescent="0.25">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s="27">
        <v>5.1929999999999996</v>
      </c>
    </row>
    <row r="7591" spans="1:21" x14ac:dyDescent="0.25">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s="27">
        <v>12.8744</v>
      </c>
    </row>
    <row r="7592" spans="1:21" x14ac:dyDescent="0.25">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s="27">
        <v>11.6496</v>
      </c>
    </row>
    <row r="7593" spans="1:21" x14ac:dyDescent="0.25">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s="27">
        <v>-19.338200000000001</v>
      </c>
    </row>
    <row r="7594" spans="1:21" x14ac:dyDescent="0.25">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s="27">
        <v>0.59040000000000004</v>
      </c>
    </row>
    <row r="7595" spans="1:21" x14ac:dyDescent="0.25">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s="27">
        <v>-63.3765</v>
      </c>
    </row>
    <row r="7596" spans="1:21" x14ac:dyDescent="0.25">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s="27">
        <v>70.492800000000003</v>
      </c>
    </row>
    <row r="7597" spans="1:21" x14ac:dyDescent="0.25">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s="27">
        <v>18.28</v>
      </c>
    </row>
    <row r="7598" spans="1:21" x14ac:dyDescent="0.25">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s="27">
        <v>22.557600000000001</v>
      </c>
    </row>
    <row r="7599" spans="1:21" x14ac:dyDescent="0.25">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s="27">
        <v>0.4592</v>
      </c>
    </row>
    <row r="7600" spans="1:21" x14ac:dyDescent="0.25">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s="27">
        <v>4.782</v>
      </c>
    </row>
    <row r="7601" spans="1:21" x14ac:dyDescent="0.25">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s="27">
        <v>13.077999999999999</v>
      </c>
    </row>
    <row r="7602" spans="1:21" x14ac:dyDescent="0.25">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s="27">
        <v>-21.945</v>
      </c>
    </row>
    <row r="7603" spans="1:21" x14ac:dyDescent="0.25">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s="27">
        <v>46.47</v>
      </c>
    </row>
    <row r="7604" spans="1:21" x14ac:dyDescent="0.25">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s="27">
        <v>16.776</v>
      </c>
    </row>
    <row r="7605" spans="1:21" x14ac:dyDescent="0.25">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s="27">
        <v>6.2207999999999997</v>
      </c>
    </row>
    <row r="7606" spans="1:21" x14ac:dyDescent="0.25">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s="27">
        <v>-33.358199999999997</v>
      </c>
    </row>
    <row r="7607" spans="1:21" x14ac:dyDescent="0.25">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s="27">
        <v>-1.6752</v>
      </c>
    </row>
    <row r="7608" spans="1:21" x14ac:dyDescent="0.25">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s="27">
        <v>97.302599999999998</v>
      </c>
    </row>
    <row r="7609" spans="1:21" x14ac:dyDescent="0.25">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s="27">
        <v>19.824000000000002</v>
      </c>
    </row>
    <row r="7610" spans="1:21" x14ac:dyDescent="0.25">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s="27">
        <v>12.441599999999999</v>
      </c>
    </row>
    <row r="7611" spans="1:21" x14ac:dyDescent="0.25">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s="27">
        <v>6.6584000000000003</v>
      </c>
    </row>
    <row r="7612" spans="1:21" x14ac:dyDescent="0.25">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s="27">
        <v>9.3312000000000008</v>
      </c>
    </row>
    <row r="7613" spans="1:21" x14ac:dyDescent="0.25">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s="27">
        <v>4.2930000000000001</v>
      </c>
    </row>
    <row r="7614" spans="1:21" x14ac:dyDescent="0.25">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s="27">
        <v>1.8010999999999999</v>
      </c>
    </row>
    <row r="7615" spans="1:21" x14ac:dyDescent="0.25">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s="27">
        <v>1.728</v>
      </c>
    </row>
    <row r="7616" spans="1:21" x14ac:dyDescent="0.25">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s="27">
        <v>4.6220999999999997</v>
      </c>
    </row>
    <row r="7617" spans="1:21" x14ac:dyDescent="0.25">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s="27">
        <v>-4.4279999999999999</v>
      </c>
    </row>
    <row r="7618" spans="1:21" x14ac:dyDescent="0.25">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s="27">
        <v>8.7138000000000009</v>
      </c>
    </row>
    <row r="7619" spans="1:21" x14ac:dyDescent="0.25">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s="27">
        <v>220.98699999999999</v>
      </c>
    </row>
    <row r="7620" spans="1:21" x14ac:dyDescent="0.25">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s="27">
        <v>9.4787999999999997</v>
      </c>
    </row>
    <row r="7621" spans="1:21" x14ac:dyDescent="0.25">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s="27">
        <v>7.1959999999999997</v>
      </c>
    </row>
    <row r="7622" spans="1:21" x14ac:dyDescent="0.25">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s="27">
        <v>47.243000000000002</v>
      </c>
    </row>
    <row r="7623" spans="1:21" x14ac:dyDescent="0.25">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s="27">
        <v>54.400799999999997</v>
      </c>
    </row>
    <row r="7624" spans="1:21" x14ac:dyDescent="0.25">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s="27">
        <v>2.6040000000000001</v>
      </c>
    </row>
    <row r="7625" spans="1:21" x14ac:dyDescent="0.25">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s="27">
        <v>11.054399999999999</v>
      </c>
    </row>
    <row r="7626" spans="1:21" x14ac:dyDescent="0.25">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s="27">
        <v>245.7</v>
      </c>
    </row>
    <row r="7627" spans="1:21" x14ac:dyDescent="0.25">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s="27">
        <v>19.585799999999999</v>
      </c>
    </row>
    <row r="7628" spans="1:21" x14ac:dyDescent="0.25">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s="27">
        <v>28.492799999999999</v>
      </c>
    </row>
    <row r="7629" spans="1:21" x14ac:dyDescent="0.25">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s="27">
        <v>-1.4590000000000001</v>
      </c>
    </row>
    <row r="7630" spans="1:21" x14ac:dyDescent="0.25">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s="27">
        <v>5.3689999999999998</v>
      </c>
    </row>
    <row r="7631" spans="1:21" x14ac:dyDescent="0.25">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s="27">
        <v>113.30549999999999</v>
      </c>
    </row>
    <row r="7632" spans="1:21" x14ac:dyDescent="0.25">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s="27">
        <v>88.180400000000006</v>
      </c>
    </row>
    <row r="7633" spans="1:21" x14ac:dyDescent="0.25">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s="27">
        <v>-9.093</v>
      </c>
    </row>
    <row r="7634" spans="1:21" x14ac:dyDescent="0.25">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s="27">
        <v>314.03840000000002</v>
      </c>
    </row>
    <row r="7635" spans="1:21" x14ac:dyDescent="0.25">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s="27">
        <v>5.8891</v>
      </c>
    </row>
    <row r="7636" spans="1:21" x14ac:dyDescent="0.25">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s="27">
        <v>10.0282</v>
      </c>
    </row>
    <row r="7637" spans="1:21" x14ac:dyDescent="0.25">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s="27">
        <v>87.284199999999998</v>
      </c>
    </row>
    <row r="7638" spans="1:21" x14ac:dyDescent="0.25">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s="27">
        <v>77.625</v>
      </c>
    </row>
    <row r="7639" spans="1:21" x14ac:dyDescent="0.25">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s="27">
        <v>15.475199999999999</v>
      </c>
    </row>
    <row r="7640" spans="1:21" x14ac:dyDescent="0.25">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s="27">
        <v>27.241199999999999</v>
      </c>
    </row>
    <row r="7641" spans="1:21" x14ac:dyDescent="0.25">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s="27">
        <v>101.6508</v>
      </c>
    </row>
    <row r="7642" spans="1:21" x14ac:dyDescent="0.25">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s="27">
        <v>33.339599999999997</v>
      </c>
    </row>
    <row r="7643" spans="1:21" x14ac:dyDescent="0.25">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s="27">
        <v>-938.28</v>
      </c>
    </row>
    <row r="7644" spans="1:21" x14ac:dyDescent="0.25">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s="27">
        <v>-14.92</v>
      </c>
    </row>
    <row r="7645" spans="1:21" x14ac:dyDescent="0.25">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s="27">
        <v>-9.1815999999999995</v>
      </c>
    </row>
    <row r="7646" spans="1:21" x14ac:dyDescent="0.25">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s="27">
        <v>0.84950000000000003</v>
      </c>
    </row>
    <row r="7647" spans="1:21" x14ac:dyDescent="0.25">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s="27">
        <v>89.222399999999993</v>
      </c>
    </row>
    <row r="7648" spans="1:21" x14ac:dyDescent="0.25">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s="27">
        <v>-571.99559999999997</v>
      </c>
    </row>
    <row r="7649" spans="1:21" x14ac:dyDescent="0.25">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s="27">
        <v>1.6472</v>
      </c>
    </row>
    <row r="7650" spans="1:21" x14ac:dyDescent="0.25">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s="27">
        <v>84.501999999999995</v>
      </c>
    </row>
    <row r="7651" spans="1:21" x14ac:dyDescent="0.25">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s="27">
        <v>-464.697</v>
      </c>
    </row>
    <row r="7652" spans="1:21" x14ac:dyDescent="0.25">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s="27">
        <v>6.7068000000000003</v>
      </c>
    </row>
    <row r="7653" spans="1:21" x14ac:dyDescent="0.25">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s="27">
        <v>-13.437900000000001</v>
      </c>
    </row>
    <row r="7654" spans="1:21" x14ac:dyDescent="0.25">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s="27">
        <v>-25.109000000000002</v>
      </c>
    </row>
    <row r="7655" spans="1:21" x14ac:dyDescent="0.25">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s="27">
        <v>5.4767999999999999</v>
      </c>
    </row>
    <row r="7656" spans="1:21" x14ac:dyDescent="0.25">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s="27">
        <v>29.145600000000002</v>
      </c>
    </row>
    <row r="7657" spans="1:21" x14ac:dyDescent="0.25">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s="27">
        <v>12.441599999999999</v>
      </c>
    </row>
    <row r="7658" spans="1:21" x14ac:dyDescent="0.25">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s="27">
        <v>31.0184</v>
      </c>
    </row>
    <row r="7659" spans="1:21" x14ac:dyDescent="0.25">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s="27">
        <v>76.9816</v>
      </c>
    </row>
    <row r="7660" spans="1:21" x14ac:dyDescent="0.25">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s="27">
        <v>-53.743200000000002</v>
      </c>
    </row>
    <row r="7661" spans="1:21" x14ac:dyDescent="0.25">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s="27">
        <v>25.872</v>
      </c>
    </row>
    <row r="7662" spans="1:21" x14ac:dyDescent="0.25">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s="27">
        <v>-53.709600000000002</v>
      </c>
    </row>
    <row r="7663" spans="1:21" x14ac:dyDescent="0.25">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s="27">
        <v>-18.252500000000001</v>
      </c>
    </row>
    <row r="7664" spans="1:21" x14ac:dyDescent="0.25">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s="27">
        <v>25.792000000000002</v>
      </c>
    </row>
    <row r="7665" spans="1:21" x14ac:dyDescent="0.25">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s="27">
        <v>2.786</v>
      </c>
    </row>
    <row r="7666" spans="1:21" x14ac:dyDescent="0.25">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s="27">
        <v>10.393599999999999</v>
      </c>
    </row>
    <row r="7667" spans="1:21" x14ac:dyDescent="0.25">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s="27">
        <v>13.984</v>
      </c>
    </row>
    <row r="7668" spans="1:21" x14ac:dyDescent="0.25">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s="27">
        <v>2591.9567999999999</v>
      </c>
    </row>
    <row r="7669" spans="1:21" x14ac:dyDescent="0.25">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s="27">
        <v>34.539000000000001</v>
      </c>
    </row>
    <row r="7670" spans="1:21" x14ac:dyDescent="0.25">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s="27">
        <v>19.238399999999999</v>
      </c>
    </row>
    <row r="7671" spans="1:21" x14ac:dyDescent="0.25">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s="27">
        <v>28.171800000000001</v>
      </c>
    </row>
    <row r="7672" spans="1:21" x14ac:dyDescent="0.25">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s="27">
        <v>88.393199999999993</v>
      </c>
    </row>
    <row r="7673" spans="1:21" x14ac:dyDescent="0.25">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s="27">
        <v>32.486199999999997</v>
      </c>
    </row>
    <row r="7674" spans="1:21" x14ac:dyDescent="0.25">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s="27">
        <v>4.6764000000000001</v>
      </c>
    </row>
    <row r="7675" spans="1:21" x14ac:dyDescent="0.25">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s="27">
        <v>69.704999999999998</v>
      </c>
    </row>
    <row r="7676" spans="1:21" x14ac:dyDescent="0.25">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s="27">
        <v>0</v>
      </c>
    </row>
    <row r="7677" spans="1:21" x14ac:dyDescent="0.25">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s="27">
        <v>41.293799999999997</v>
      </c>
    </row>
    <row r="7678" spans="1:21" x14ac:dyDescent="0.25">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s="27">
        <v>4.9878</v>
      </c>
    </row>
    <row r="7679" spans="1:21" x14ac:dyDescent="0.25">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s="27">
        <v>91.950800000000001</v>
      </c>
    </row>
    <row r="7680" spans="1:21" x14ac:dyDescent="0.25">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s="27">
        <v>7.0217999999999998</v>
      </c>
    </row>
    <row r="7681" spans="1:21" x14ac:dyDescent="0.25">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s="27">
        <v>742.63199999999995</v>
      </c>
    </row>
    <row r="7682" spans="1:21" x14ac:dyDescent="0.25">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s="27">
        <v>78.650800000000004</v>
      </c>
    </row>
    <row r="7683" spans="1:21" x14ac:dyDescent="0.25">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s="27">
        <v>151.47</v>
      </c>
    </row>
    <row r="7684" spans="1:21" x14ac:dyDescent="0.25">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s="27">
        <v>41.496000000000002</v>
      </c>
    </row>
    <row r="7685" spans="1:21" x14ac:dyDescent="0.25">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s="27">
        <v>1906.4849999999999</v>
      </c>
    </row>
    <row r="7686" spans="1:21" x14ac:dyDescent="0.25">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s="27">
        <v>9.5786999999999995</v>
      </c>
    </row>
    <row r="7687" spans="1:21" x14ac:dyDescent="0.25">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s="27">
        <v>187.797</v>
      </c>
    </row>
    <row r="7688" spans="1:21" x14ac:dyDescent="0.25">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s="27">
        <v>329.40809999999999</v>
      </c>
    </row>
    <row r="7689" spans="1:21" x14ac:dyDescent="0.25">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s="27">
        <v>8.3040000000000003</v>
      </c>
    </row>
    <row r="7690" spans="1:21" x14ac:dyDescent="0.25">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s="27">
        <v>62.4</v>
      </c>
    </row>
    <row r="7691" spans="1:21" x14ac:dyDescent="0.25">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s="27">
        <v>50.383200000000002</v>
      </c>
    </row>
    <row r="7692" spans="1:21" x14ac:dyDescent="0.25">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s="27">
        <v>157.1292</v>
      </c>
    </row>
    <row r="7693" spans="1:21" x14ac:dyDescent="0.25">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s="27">
        <v>6.2207999999999997</v>
      </c>
    </row>
    <row r="7694" spans="1:21" x14ac:dyDescent="0.25">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s="27">
        <v>44.4</v>
      </c>
    </row>
    <row r="7695" spans="1:21" x14ac:dyDescent="0.25">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s="27">
        <v>35.996400000000001</v>
      </c>
    </row>
    <row r="7696" spans="1:21" x14ac:dyDescent="0.25">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s="27">
        <v>14.690200000000001</v>
      </c>
    </row>
    <row r="7697" spans="1:21" x14ac:dyDescent="0.25">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s="27">
        <v>59.435499999999998</v>
      </c>
    </row>
    <row r="7698" spans="1:21" x14ac:dyDescent="0.25">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s="27">
        <v>-8.1096000000000004</v>
      </c>
    </row>
    <row r="7699" spans="1:21" x14ac:dyDescent="0.25">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s="27">
        <v>467.99220000000003</v>
      </c>
    </row>
    <row r="7700" spans="1:21" x14ac:dyDescent="0.25">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s="27">
        <v>2.2155</v>
      </c>
    </row>
    <row r="7701" spans="1:21" x14ac:dyDescent="0.25">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s="27">
        <v>6.6845999999999997</v>
      </c>
    </row>
    <row r="7702" spans="1:21" x14ac:dyDescent="0.25">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s="27">
        <v>8.1216000000000008</v>
      </c>
    </row>
    <row r="7703" spans="1:21" x14ac:dyDescent="0.25">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s="27">
        <v>-52.658200000000001</v>
      </c>
    </row>
    <row r="7704" spans="1:21" x14ac:dyDescent="0.25">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s="27">
        <v>5.6643999999999997</v>
      </c>
    </row>
    <row r="7705" spans="1:21" x14ac:dyDescent="0.25">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s="27">
        <v>58.791600000000003</v>
      </c>
    </row>
    <row r="7706" spans="1:21" x14ac:dyDescent="0.25">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s="27">
        <v>98.524799999999999</v>
      </c>
    </row>
    <row r="7707" spans="1:21" x14ac:dyDescent="0.25">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s="27">
        <v>163.18979999999999</v>
      </c>
    </row>
    <row r="7708" spans="1:21" x14ac:dyDescent="0.25">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s="27">
        <v>2.5055999999999998</v>
      </c>
    </row>
    <row r="7709" spans="1:21" x14ac:dyDescent="0.25">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s="27">
        <v>4.2047999999999996</v>
      </c>
    </row>
    <row r="7710" spans="1:21" x14ac:dyDescent="0.25">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s="27">
        <v>0.50970000000000004</v>
      </c>
    </row>
    <row r="7711" spans="1:21" x14ac:dyDescent="0.25">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s="27">
        <v>-9.5885999999999996</v>
      </c>
    </row>
    <row r="7712" spans="1:21" x14ac:dyDescent="0.25">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s="27">
        <v>32.924999999999997</v>
      </c>
    </row>
    <row r="7713" spans="1:21" x14ac:dyDescent="0.25">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s="27">
        <v>15.590400000000001</v>
      </c>
    </row>
    <row r="7714" spans="1:21" x14ac:dyDescent="0.25">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s="27">
        <v>-29.436800000000002</v>
      </c>
    </row>
    <row r="7715" spans="1:21" x14ac:dyDescent="0.25">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s="27">
        <v>16.183800000000002</v>
      </c>
    </row>
    <row r="7716" spans="1:21" x14ac:dyDescent="0.25">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s="27">
        <v>72.575400000000002</v>
      </c>
    </row>
    <row r="7717" spans="1:21" x14ac:dyDescent="0.25">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s="27">
        <v>0.50970000000000004</v>
      </c>
    </row>
    <row r="7718" spans="1:21" x14ac:dyDescent="0.25">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s="27">
        <v>9.25</v>
      </c>
    </row>
    <row r="7719" spans="1:21" x14ac:dyDescent="0.25">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s="27">
        <v>-1.3566</v>
      </c>
    </row>
    <row r="7720" spans="1:21" x14ac:dyDescent="0.25">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s="27">
        <v>51.187199999999997</v>
      </c>
    </row>
    <row r="7721" spans="1:21" x14ac:dyDescent="0.25">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s="27">
        <v>15.475199999999999</v>
      </c>
    </row>
    <row r="7722" spans="1:21" x14ac:dyDescent="0.25">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s="27">
        <v>8.2156000000000002</v>
      </c>
    </row>
    <row r="7723" spans="1:21" x14ac:dyDescent="0.25">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s="27">
        <v>4.6087999999999996</v>
      </c>
    </row>
    <row r="7724" spans="1:21" x14ac:dyDescent="0.25">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s="27">
        <v>12.222</v>
      </c>
    </row>
    <row r="7725" spans="1:21" x14ac:dyDescent="0.25">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s="27">
        <v>-2.5697999999999999</v>
      </c>
    </row>
    <row r="7726" spans="1:21" x14ac:dyDescent="0.25">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s="27">
        <v>17.890999999999998</v>
      </c>
    </row>
    <row r="7727" spans="1:21" x14ac:dyDescent="0.25">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s="27">
        <v>-4.8448000000000002</v>
      </c>
    </row>
    <row r="7728" spans="1:21" x14ac:dyDescent="0.25">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s="27">
        <v>-82.884</v>
      </c>
    </row>
    <row r="7729" spans="1:21" x14ac:dyDescent="0.25">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s="27">
        <v>6.3071999999999999</v>
      </c>
    </row>
    <row r="7730" spans="1:21" x14ac:dyDescent="0.25">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s="27">
        <v>4.2408000000000001</v>
      </c>
    </row>
    <row r="7731" spans="1:21" x14ac:dyDescent="0.25">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s="27">
        <v>-75.595799999999997</v>
      </c>
    </row>
    <row r="7732" spans="1:21" x14ac:dyDescent="0.25">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s="27">
        <v>-25.474399999999999</v>
      </c>
    </row>
    <row r="7733" spans="1:21" x14ac:dyDescent="0.25">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s="27">
        <v>35.89</v>
      </c>
    </row>
    <row r="7734" spans="1:21" x14ac:dyDescent="0.25">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s="27">
        <v>3.7408000000000001</v>
      </c>
    </row>
    <row r="7735" spans="1:21" x14ac:dyDescent="0.25">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s="27">
        <v>5.5216000000000003</v>
      </c>
    </row>
    <row r="7736" spans="1:21" x14ac:dyDescent="0.25">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s="27">
        <v>5.2164000000000001</v>
      </c>
    </row>
    <row r="7737" spans="1:21" x14ac:dyDescent="0.25">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s="27">
        <v>9.3312000000000008</v>
      </c>
    </row>
    <row r="7738" spans="1:21" x14ac:dyDescent="0.25">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s="27">
        <v>26.388000000000002</v>
      </c>
    </row>
    <row r="7739" spans="1:21" x14ac:dyDescent="0.25">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s="27">
        <v>1.4256</v>
      </c>
    </row>
    <row r="7740" spans="1:21" x14ac:dyDescent="0.25">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s="27">
        <v>43.176000000000002</v>
      </c>
    </row>
    <row r="7741" spans="1:21" x14ac:dyDescent="0.25">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s="27">
        <v>3.0268000000000002</v>
      </c>
    </row>
    <row r="7742" spans="1:21" x14ac:dyDescent="0.25">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s="27">
        <v>28.497</v>
      </c>
    </row>
    <row r="7743" spans="1:21" x14ac:dyDescent="0.25">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s="27">
        <v>13.17</v>
      </c>
    </row>
    <row r="7744" spans="1:21" x14ac:dyDescent="0.25">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s="27">
        <v>12.441599999999999</v>
      </c>
    </row>
    <row r="7745" spans="1:21" x14ac:dyDescent="0.25">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s="27">
        <v>3.7412000000000001</v>
      </c>
    </row>
    <row r="7746" spans="1:21" x14ac:dyDescent="0.25">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s="27">
        <v>153.08189999999999</v>
      </c>
    </row>
    <row r="7747" spans="1:21" x14ac:dyDescent="0.25">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s="27">
        <v>2.8536000000000001</v>
      </c>
    </row>
    <row r="7748" spans="1:21" x14ac:dyDescent="0.25">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s="27">
        <v>4.7789999999999999</v>
      </c>
    </row>
    <row r="7749" spans="1:21" x14ac:dyDescent="0.25">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s="27">
        <v>0.3024</v>
      </c>
    </row>
    <row r="7750" spans="1:21" x14ac:dyDescent="0.25">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s="27">
        <v>19.468800000000002</v>
      </c>
    </row>
    <row r="7751" spans="1:21" x14ac:dyDescent="0.25">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s="27">
        <v>58.505200000000002</v>
      </c>
    </row>
    <row r="7752" spans="1:21" x14ac:dyDescent="0.25">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s="27">
        <v>16.608000000000001</v>
      </c>
    </row>
    <row r="7753" spans="1:21" x14ac:dyDescent="0.25">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s="27">
        <v>140.39099999999999</v>
      </c>
    </row>
    <row r="7754" spans="1:21" x14ac:dyDescent="0.25">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s="27">
        <v>15.849600000000001</v>
      </c>
    </row>
    <row r="7755" spans="1:21" x14ac:dyDescent="0.25">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s="27">
        <v>1.0680000000000001</v>
      </c>
    </row>
    <row r="7756" spans="1:21" x14ac:dyDescent="0.25">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s="27">
        <v>0.33839999999999998</v>
      </c>
    </row>
    <row r="7757" spans="1:21" x14ac:dyDescent="0.25">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s="27">
        <v>93.884</v>
      </c>
    </row>
    <row r="7758" spans="1:21" x14ac:dyDescent="0.25">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s="27">
        <v>107.79</v>
      </c>
    </row>
    <row r="7759" spans="1:21" x14ac:dyDescent="0.25">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s="27">
        <v>12.208</v>
      </c>
    </row>
    <row r="7760" spans="1:21" x14ac:dyDescent="0.25">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s="27">
        <v>30.99</v>
      </c>
    </row>
    <row r="7761" spans="1:21" x14ac:dyDescent="0.25">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s="27">
        <v>5.4432</v>
      </c>
    </row>
    <row r="7762" spans="1:21" x14ac:dyDescent="0.25">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s="27">
        <v>13.717599999999999</v>
      </c>
    </row>
    <row r="7763" spans="1:21" x14ac:dyDescent="0.25">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s="27">
        <v>3.6288</v>
      </c>
    </row>
    <row r="7764" spans="1:21" x14ac:dyDescent="0.25">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s="27">
        <v>0.55600000000000005</v>
      </c>
    </row>
    <row r="7765" spans="1:21" x14ac:dyDescent="0.25">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s="27">
        <v>35.0244</v>
      </c>
    </row>
    <row r="7766" spans="1:21" x14ac:dyDescent="0.25">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s="27">
        <v>5.2560000000000002</v>
      </c>
    </row>
    <row r="7767" spans="1:21" x14ac:dyDescent="0.25">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s="27">
        <v>373.779</v>
      </c>
    </row>
    <row r="7768" spans="1:21" x14ac:dyDescent="0.25">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s="27">
        <v>59.372999999999998</v>
      </c>
    </row>
    <row r="7769" spans="1:21" x14ac:dyDescent="0.25">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s="27">
        <v>0.71519999999999995</v>
      </c>
    </row>
    <row r="7770" spans="1:21" x14ac:dyDescent="0.25">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s="27">
        <v>9.3520000000000003</v>
      </c>
    </row>
    <row r="7771" spans="1:21" x14ac:dyDescent="0.25">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s="27">
        <v>90.976200000000006</v>
      </c>
    </row>
    <row r="7772" spans="1:21" x14ac:dyDescent="0.25">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s="27">
        <v>13.788</v>
      </c>
    </row>
    <row r="7773" spans="1:21" x14ac:dyDescent="0.25">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s="27">
        <v>-304.392</v>
      </c>
    </row>
    <row r="7774" spans="1:21" x14ac:dyDescent="0.25">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s="27">
        <v>-6599.9780000000001</v>
      </c>
    </row>
    <row r="7775" spans="1:21" x14ac:dyDescent="0.25">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s="27">
        <v>11.995200000000001</v>
      </c>
    </row>
    <row r="7776" spans="1:21" x14ac:dyDescent="0.25">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s="27">
        <v>2.8763999999999998</v>
      </c>
    </row>
    <row r="7777" spans="1:21" x14ac:dyDescent="0.25">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s="27">
        <v>2.9645999999999999</v>
      </c>
    </row>
    <row r="7778" spans="1:21" x14ac:dyDescent="0.25">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s="27">
        <v>3.6156000000000001</v>
      </c>
    </row>
    <row r="7779" spans="1:21" x14ac:dyDescent="0.25">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s="27">
        <v>13.891500000000001</v>
      </c>
    </row>
    <row r="7780" spans="1:21" x14ac:dyDescent="0.25">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s="27">
        <v>13.896000000000001</v>
      </c>
    </row>
    <row r="7781" spans="1:21" x14ac:dyDescent="0.25">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s="27">
        <v>55.058399999999999</v>
      </c>
    </row>
    <row r="7782" spans="1:21" x14ac:dyDescent="0.25">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s="27">
        <v>7.9812000000000003</v>
      </c>
    </row>
    <row r="7783" spans="1:21" x14ac:dyDescent="0.25">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s="27">
        <v>-14.5656</v>
      </c>
    </row>
    <row r="7784" spans="1:21" x14ac:dyDescent="0.25">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s="27">
        <v>3.9592000000000001</v>
      </c>
    </row>
    <row r="7785" spans="1:21" x14ac:dyDescent="0.25">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s="27">
        <v>-292.10000000000002</v>
      </c>
    </row>
    <row r="7786" spans="1:21" x14ac:dyDescent="0.25">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s="27">
        <v>-34.758000000000003</v>
      </c>
    </row>
    <row r="7787" spans="1:21" x14ac:dyDescent="0.25">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s="27">
        <v>11.7782</v>
      </c>
    </row>
    <row r="7788" spans="1:21" x14ac:dyDescent="0.25">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s="27">
        <v>-4.7685000000000004</v>
      </c>
    </row>
    <row r="7789" spans="1:21" x14ac:dyDescent="0.25">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s="27">
        <v>2.4674999999999998</v>
      </c>
    </row>
    <row r="7790" spans="1:21" x14ac:dyDescent="0.25">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s="27">
        <v>-10.1736</v>
      </c>
    </row>
    <row r="7791" spans="1:21" x14ac:dyDescent="0.25">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s="27">
        <v>9.5399999999999991</v>
      </c>
    </row>
    <row r="7792" spans="1:21" x14ac:dyDescent="0.25">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s="27">
        <v>-3.3894000000000002</v>
      </c>
    </row>
    <row r="7793" spans="1:21" x14ac:dyDescent="0.25">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s="27">
        <v>-2.88</v>
      </c>
    </row>
    <row r="7794" spans="1:21" x14ac:dyDescent="0.25">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s="27">
        <v>-1.4994000000000001</v>
      </c>
    </row>
    <row r="7795" spans="1:21" x14ac:dyDescent="0.25">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s="27">
        <v>15.875999999999999</v>
      </c>
    </row>
    <row r="7796" spans="1:21" x14ac:dyDescent="0.25">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s="27">
        <v>48.94</v>
      </c>
    </row>
    <row r="7797" spans="1:21" x14ac:dyDescent="0.25">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s="27">
        <v>30.716799999999999</v>
      </c>
    </row>
    <row r="7798" spans="1:21" x14ac:dyDescent="0.25">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s="27">
        <v>13.180999999999999</v>
      </c>
    </row>
    <row r="7799" spans="1:21" x14ac:dyDescent="0.25">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s="27">
        <v>22.0947</v>
      </c>
    </row>
    <row r="7800" spans="1:21" x14ac:dyDescent="0.25">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s="27">
        <v>136.2971</v>
      </c>
    </row>
    <row r="7801" spans="1:21" x14ac:dyDescent="0.25">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s="27">
        <v>2.3094000000000001</v>
      </c>
    </row>
    <row r="7802" spans="1:21" x14ac:dyDescent="0.25">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s="27">
        <v>-77.1267</v>
      </c>
    </row>
    <row r="7803" spans="1:21" x14ac:dyDescent="0.25">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s="27">
        <v>14.572800000000001</v>
      </c>
    </row>
    <row r="7804" spans="1:21" x14ac:dyDescent="0.25">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s="27">
        <v>4.2</v>
      </c>
    </row>
    <row r="7805" spans="1:21" x14ac:dyDescent="0.25">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s="27">
        <v>-63.005600000000001</v>
      </c>
    </row>
    <row r="7806" spans="1:21" x14ac:dyDescent="0.25">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s="27">
        <v>-4.7670000000000003</v>
      </c>
    </row>
    <row r="7807" spans="1:21" x14ac:dyDescent="0.25">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s="27">
        <v>0.31680000000000003</v>
      </c>
    </row>
    <row r="7808" spans="1:21" x14ac:dyDescent="0.25">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s="27">
        <v>-2.5632000000000001</v>
      </c>
    </row>
    <row r="7809" spans="1:21" x14ac:dyDescent="0.25">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s="27">
        <v>-24.662400000000002</v>
      </c>
    </row>
    <row r="7810" spans="1:21" x14ac:dyDescent="0.25">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s="27">
        <v>5.952</v>
      </c>
    </row>
    <row r="7811" spans="1:21" x14ac:dyDescent="0.25">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s="27">
        <v>10.878399999999999</v>
      </c>
    </row>
    <row r="7812" spans="1:21" x14ac:dyDescent="0.25">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s="27">
        <v>2.1465000000000001</v>
      </c>
    </row>
    <row r="7813" spans="1:21" x14ac:dyDescent="0.25">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s="27">
        <v>2.0748000000000002</v>
      </c>
    </row>
    <row r="7814" spans="1:21" x14ac:dyDescent="0.25">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s="27">
        <v>-47.1798</v>
      </c>
    </row>
    <row r="7815" spans="1:21" x14ac:dyDescent="0.25">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s="27">
        <v>4.6463999999999999</v>
      </c>
    </row>
    <row r="7816" spans="1:21" x14ac:dyDescent="0.25">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s="27">
        <v>140.95679999999999</v>
      </c>
    </row>
    <row r="7817" spans="1:21" x14ac:dyDescent="0.25">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s="27">
        <v>-3.504</v>
      </c>
    </row>
    <row r="7818" spans="1:21" x14ac:dyDescent="0.25">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s="27">
        <v>29.437200000000001</v>
      </c>
    </row>
    <row r="7819" spans="1:21" x14ac:dyDescent="0.25">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s="27">
        <v>17.581199999999999</v>
      </c>
    </row>
    <row r="7820" spans="1:21" x14ac:dyDescent="0.25">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s="27">
        <v>1644.2913000000001</v>
      </c>
    </row>
    <row r="7821" spans="1:21" x14ac:dyDescent="0.25">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s="27">
        <v>5.6832000000000003</v>
      </c>
    </row>
    <row r="7822" spans="1:21" x14ac:dyDescent="0.25">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s="27">
        <v>160.03980000000001</v>
      </c>
    </row>
    <row r="7823" spans="1:21" x14ac:dyDescent="0.25">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s="27">
        <v>6.9794999999999998</v>
      </c>
    </row>
    <row r="7824" spans="1:21" x14ac:dyDescent="0.25">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s="27">
        <v>2.5055999999999998</v>
      </c>
    </row>
    <row r="7825" spans="1:21" x14ac:dyDescent="0.25">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s="27">
        <v>52.4895</v>
      </c>
    </row>
    <row r="7826" spans="1:21" x14ac:dyDescent="0.25">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s="27">
        <v>17.466000000000001</v>
      </c>
    </row>
    <row r="7827" spans="1:21" x14ac:dyDescent="0.25">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s="27">
        <v>15.147</v>
      </c>
    </row>
    <row r="7828" spans="1:21" x14ac:dyDescent="0.25">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s="27">
        <v>38.157600000000002</v>
      </c>
    </row>
    <row r="7829" spans="1:21" x14ac:dyDescent="0.25">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s="27">
        <v>3.2214</v>
      </c>
    </row>
    <row r="7830" spans="1:21" x14ac:dyDescent="0.25">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s="27">
        <v>6.3936000000000002</v>
      </c>
    </row>
    <row r="7831" spans="1:21" x14ac:dyDescent="0.25">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s="27">
        <v>15.475199999999999</v>
      </c>
    </row>
    <row r="7832" spans="1:21" x14ac:dyDescent="0.25">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s="27">
        <v>38.997</v>
      </c>
    </row>
    <row r="7833" spans="1:21" x14ac:dyDescent="0.25">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s="27">
        <v>17.623200000000001</v>
      </c>
    </row>
    <row r="7834" spans="1:21" x14ac:dyDescent="0.25">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s="27">
        <v>1.9136</v>
      </c>
    </row>
    <row r="7835" spans="1:21" x14ac:dyDescent="0.25">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s="27">
        <v>2.1320000000000001</v>
      </c>
    </row>
    <row r="7836" spans="1:21" x14ac:dyDescent="0.25">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s="27">
        <v>-15.098000000000001</v>
      </c>
    </row>
    <row r="7837" spans="1:21" x14ac:dyDescent="0.25">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s="27">
        <v>41.993000000000002</v>
      </c>
    </row>
    <row r="7838" spans="1:21" x14ac:dyDescent="0.25">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s="27">
        <v>-11.5176</v>
      </c>
    </row>
    <row r="7839" spans="1:21" x14ac:dyDescent="0.25">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s="27">
        <v>5.7960000000000003</v>
      </c>
    </row>
    <row r="7840" spans="1:21" x14ac:dyDescent="0.25">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s="27">
        <v>57.592799999999997</v>
      </c>
    </row>
    <row r="7841" spans="1:21" x14ac:dyDescent="0.25">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s="27">
        <v>2.8763999999999998</v>
      </c>
    </row>
    <row r="7842" spans="1:21" x14ac:dyDescent="0.25">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s="27">
        <v>106.62479999999999</v>
      </c>
    </row>
    <row r="7843" spans="1:21" x14ac:dyDescent="0.25">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s="27">
        <v>13.788</v>
      </c>
    </row>
    <row r="7844" spans="1:21" x14ac:dyDescent="0.25">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s="27">
        <v>26.702999999999999</v>
      </c>
    </row>
    <row r="7845" spans="1:21" x14ac:dyDescent="0.25">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s="27">
        <v>34.214399999999998</v>
      </c>
    </row>
    <row r="7846" spans="1:21" x14ac:dyDescent="0.25">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s="27">
        <v>-21.3264</v>
      </c>
    </row>
    <row r="7847" spans="1:21" x14ac:dyDescent="0.25">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s="27">
        <v>69.704999999999998</v>
      </c>
    </row>
    <row r="7848" spans="1:21" x14ac:dyDescent="0.25">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s="27">
        <v>561.56399999999996</v>
      </c>
    </row>
    <row r="7849" spans="1:21" x14ac:dyDescent="0.25">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s="27">
        <v>-6.8815999999999997</v>
      </c>
    </row>
    <row r="7850" spans="1:21" x14ac:dyDescent="0.25">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s="27">
        <v>-3.7871999999999999</v>
      </c>
    </row>
    <row r="7851" spans="1:21" x14ac:dyDescent="0.25">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s="27">
        <v>-3.1680000000000001</v>
      </c>
    </row>
    <row r="7852" spans="1:21" x14ac:dyDescent="0.25">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s="27">
        <v>1.764</v>
      </c>
    </row>
    <row r="7853" spans="1:21" x14ac:dyDescent="0.25">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s="27">
        <v>2.9567999999999999</v>
      </c>
    </row>
    <row r="7854" spans="1:21" x14ac:dyDescent="0.25">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s="27">
        <v>-53.008800000000001</v>
      </c>
    </row>
    <row r="7855" spans="1:21" x14ac:dyDescent="0.25">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s="27">
        <v>4.8803999999999998</v>
      </c>
    </row>
    <row r="7856" spans="1:21" x14ac:dyDescent="0.25">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s="27">
        <v>89.779200000000003</v>
      </c>
    </row>
    <row r="7857" spans="1:21" x14ac:dyDescent="0.25">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s="27">
        <v>23.4</v>
      </c>
    </row>
    <row r="7858" spans="1:21" x14ac:dyDescent="0.25">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s="27">
        <v>8.9543999999999997</v>
      </c>
    </row>
    <row r="7859" spans="1:21" x14ac:dyDescent="0.25">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s="27">
        <v>134.56</v>
      </c>
    </row>
    <row r="7860" spans="1:21" x14ac:dyDescent="0.25">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s="27">
        <v>77.863500000000002</v>
      </c>
    </row>
    <row r="7861" spans="1:21" x14ac:dyDescent="0.25">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s="27">
        <v>17.981999999999999</v>
      </c>
    </row>
    <row r="7862" spans="1:21" x14ac:dyDescent="0.25">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s="27">
        <v>-12.352</v>
      </c>
    </row>
    <row r="7863" spans="1:21" x14ac:dyDescent="0.25">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s="27">
        <v>3.4009999999999998</v>
      </c>
    </row>
    <row r="7864" spans="1:21" x14ac:dyDescent="0.25">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s="27">
        <v>0</v>
      </c>
    </row>
    <row r="7865" spans="1:21" x14ac:dyDescent="0.25">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s="27">
        <v>-64.774799999999999</v>
      </c>
    </row>
    <row r="7866" spans="1:21" x14ac:dyDescent="0.25">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s="27">
        <v>6.7047999999999996</v>
      </c>
    </row>
    <row r="7867" spans="1:21" x14ac:dyDescent="0.25">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s="27">
        <v>49.716000000000001</v>
      </c>
    </row>
    <row r="7868" spans="1:21" x14ac:dyDescent="0.25">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s="27">
        <v>-191.64599999999999</v>
      </c>
    </row>
    <row r="7869" spans="1:21" x14ac:dyDescent="0.25">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s="27">
        <v>79.891199999999998</v>
      </c>
    </row>
    <row r="7870" spans="1:21" x14ac:dyDescent="0.25">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s="27">
        <v>6.1547999999999998</v>
      </c>
    </row>
    <row r="7871" spans="1:21" x14ac:dyDescent="0.25">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s="27">
        <v>-2.7</v>
      </c>
    </row>
    <row r="7872" spans="1:21" x14ac:dyDescent="0.25">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s="27">
        <v>8.8623999999999992</v>
      </c>
    </row>
    <row r="7873" spans="1:21" x14ac:dyDescent="0.25">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s="27">
        <v>2.9567999999999999</v>
      </c>
    </row>
    <row r="7874" spans="1:21" x14ac:dyDescent="0.25">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s="27">
        <v>102.9528</v>
      </c>
    </row>
    <row r="7875" spans="1:21" x14ac:dyDescent="0.25">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s="27">
        <v>3.8519999999999999</v>
      </c>
    </row>
    <row r="7876" spans="1:21" x14ac:dyDescent="0.25">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s="27">
        <v>45.9754</v>
      </c>
    </row>
    <row r="7877" spans="1:21" x14ac:dyDescent="0.25">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s="27">
        <v>11.2752</v>
      </c>
    </row>
    <row r="7878" spans="1:21" x14ac:dyDescent="0.25">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s="27">
        <v>0.83819999999999995</v>
      </c>
    </row>
    <row r="7879" spans="1:21" x14ac:dyDescent="0.25">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s="27">
        <v>1.764</v>
      </c>
    </row>
    <row r="7880" spans="1:21" x14ac:dyDescent="0.25">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s="27">
        <v>-302.72000000000003</v>
      </c>
    </row>
    <row r="7881" spans="1:21" x14ac:dyDescent="0.25">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s="27">
        <v>-118.0116</v>
      </c>
    </row>
    <row r="7882" spans="1:21" x14ac:dyDescent="0.25">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s="27">
        <v>1.0007999999999999</v>
      </c>
    </row>
    <row r="7883" spans="1:21" x14ac:dyDescent="0.25">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s="27">
        <v>10.5534</v>
      </c>
    </row>
    <row r="7884" spans="1:21" x14ac:dyDescent="0.25">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s="27">
        <v>14.071199999999999</v>
      </c>
    </row>
    <row r="7885" spans="1:21" x14ac:dyDescent="0.25">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s="27">
        <v>3.7410000000000001</v>
      </c>
    </row>
    <row r="7886" spans="1:21" x14ac:dyDescent="0.25">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s="27">
        <v>5.915</v>
      </c>
    </row>
    <row r="7887" spans="1:21" x14ac:dyDescent="0.25">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s="27">
        <v>7.0128000000000004</v>
      </c>
    </row>
    <row r="7888" spans="1:21" x14ac:dyDescent="0.25">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s="27">
        <v>3.3439999999999999</v>
      </c>
    </row>
    <row r="7889" spans="1:21" x14ac:dyDescent="0.25">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s="27">
        <v>4.6551999999999998</v>
      </c>
    </row>
    <row r="7890" spans="1:21" x14ac:dyDescent="0.25">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s="27">
        <v>15.552</v>
      </c>
    </row>
    <row r="7891" spans="1:21" x14ac:dyDescent="0.25">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s="27">
        <v>5.3703000000000003</v>
      </c>
    </row>
    <row r="7892" spans="1:21" x14ac:dyDescent="0.25">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s="27">
        <v>171.9914</v>
      </c>
    </row>
    <row r="7893" spans="1:21" x14ac:dyDescent="0.25">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s="27">
        <v>137.54</v>
      </c>
    </row>
    <row r="7894" spans="1:21" x14ac:dyDescent="0.25">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s="27">
        <v>49.970399999999998</v>
      </c>
    </row>
    <row r="7895" spans="1:21" x14ac:dyDescent="0.25">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s="27">
        <v>4.3499999999999996</v>
      </c>
    </row>
    <row r="7896" spans="1:21" x14ac:dyDescent="0.25">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s="27">
        <v>40.375999999999998</v>
      </c>
    </row>
    <row r="7897" spans="1:21" x14ac:dyDescent="0.25">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s="27">
        <v>3.0575999999999999</v>
      </c>
    </row>
    <row r="7898" spans="1:21" x14ac:dyDescent="0.25">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s="27">
        <v>219.44159999999999</v>
      </c>
    </row>
    <row r="7899" spans="1:21" x14ac:dyDescent="0.25">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s="27">
        <v>30.605399999999999</v>
      </c>
    </row>
    <row r="7900" spans="1:21" x14ac:dyDescent="0.25">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s="27">
        <v>-1237.8462</v>
      </c>
    </row>
    <row r="7901" spans="1:21" x14ac:dyDescent="0.25">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s="27">
        <v>9.1199999999999992</v>
      </c>
    </row>
    <row r="7902" spans="1:21" x14ac:dyDescent="0.25">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s="27">
        <v>0.47520000000000001</v>
      </c>
    </row>
    <row r="7903" spans="1:21" x14ac:dyDescent="0.25">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s="27">
        <v>0</v>
      </c>
    </row>
    <row r="7904" spans="1:21" x14ac:dyDescent="0.25">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s="27">
        <v>4.7969999999999997</v>
      </c>
    </row>
    <row r="7905" spans="1:21" x14ac:dyDescent="0.25">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s="27">
        <v>47.660400000000003</v>
      </c>
    </row>
    <row r="7906" spans="1:21" x14ac:dyDescent="0.25">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s="27">
        <v>26.824000000000002</v>
      </c>
    </row>
    <row r="7907" spans="1:21" x14ac:dyDescent="0.25">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s="27">
        <v>1.6739999999999999</v>
      </c>
    </row>
    <row r="7908" spans="1:21" x14ac:dyDescent="0.25">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s="27">
        <v>-6.93</v>
      </c>
    </row>
    <row r="7909" spans="1:21" x14ac:dyDescent="0.25">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s="27">
        <v>178.91</v>
      </c>
    </row>
    <row r="7910" spans="1:21" x14ac:dyDescent="0.25">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s="27">
        <v>6.7176</v>
      </c>
    </row>
    <row r="7911" spans="1:21" x14ac:dyDescent="0.25">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s="27">
        <v>5.9184000000000001</v>
      </c>
    </row>
    <row r="7912" spans="1:21" x14ac:dyDescent="0.25">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s="27">
        <v>7.3079999999999998</v>
      </c>
    </row>
    <row r="7913" spans="1:21" x14ac:dyDescent="0.25">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s="27">
        <v>-12.098000000000001</v>
      </c>
    </row>
    <row r="7914" spans="1:21" x14ac:dyDescent="0.25">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s="27">
        <v>-31.8612</v>
      </c>
    </row>
    <row r="7915" spans="1:21" x14ac:dyDescent="0.25">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s="27">
        <v>1.9272</v>
      </c>
    </row>
    <row r="7916" spans="1:21" x14ac:dyDescent="0.25">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s="27">
        <v>1668.2049999999999</v>
      </c>
    </row>
    <row r="7917" spans="1:21" x14ac:dyDescent="0.25">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s="27">
        <v>8.1072000000000006</v>
      </c>
    </row>
    <row r="7918" spans="1:21" x14ac:dyDescent="0.25">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s="27">
        <v>-93.472399999999993</v>
      </c>
    </row>
    <row r="7919" spans="1:21" x14ac:dyDescent="0.25">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s="27">
        <v>3.798</v>
      </c>
    </row>
    <row r="7920" spans="1:21" x14ac:dyDescent="0.25">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s="27">
        <v>7.4256000000000002</v>
      </c>
    </row>
    <row r="7921" spans="1:21" x14ac:dyDescent="0.25">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s="27">
        <v>10.813599999999999</v>
      </c>
    </row>
    <row r="7922" spans="1:21" x14ac:dyDescent="0.25">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s="27">
        <v>10.7964</v>
      </c>
    </row>
    <row r="7923" spans="1:21" x14ac:dyDescent="0.25">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s="27">
        <v>81.921000000000006</v>
      </c>
    </row>
    <row r="7924" spans="1:21" x14ac:dyDescent="0.25">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s="27">
        <v>38.396000000000001</v>
      </c>
    </row>
    <row r="7925" spans="1:21" x14ac:dyDescent="0.25">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s="27">
        <v>-11.417999999999999</v>
      </c>
    </row>
    <row r="7926" spans="1:21" x14ac:dyDescent="0.25">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s="27">
        <v>10.7136</v>
      </c>
    </row>
    <row r="7927" spans="1:21" x14ac:dyDescent="0.25">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s="27">
        <v>51.8</v>
      </c>
    </row>
    <row r="7928" spans="1:21" x14ac:dyDescent="0.25">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s="27">
        <v>1.3365</v>
      </c>
    </row>
    <row r="7929" spans="1:21" x14ac:dyDescent="0.25">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s="27">
        <v>170.99700000000001</v>
      </c>
    </row>
    <row r="7930" spans="1:21" x14ac:dyDescent="0.25">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s="27">
        <v>9.1745999999999999</v>
      </c>
    </row>
    <row r="7931" spans="1:21" x14ac:dyDescent="0.25">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s="27">
        <v>-4.2587999999999999</v>
      </c>
    </row>
    <row r="7932" spans="1:21" x14ac:dyDescent="0.25">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s="27">
        <v>17.856000000000002</v>
      </c>
    </row>
    <row r="7933" spans="1:21" x14ac:dyDescent="0.25">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s="27">
        <v>23.027999999999999</v>
      </c>
    </row>
    <row r="7934" spans="1:21" x14ac:dyDescent="0.25">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s="27">
        <v>34.293999999999997</v>
      </c>
    </row>
    <row r="7935" spans="1:21" x14ac:dyDescent="0.25">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s="27">
        <v>11.68</v>
      </c>
    </row>
    <row r="7936" spans="1:21" x14ac:dyDescent="0.25">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s="27">
        <v>8.9969999999999999</v>
      </c>
    </row>
    <row r="7937" spans="1:21" x14ac:dyDescent="0.25">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s="27">
        <v>3.8519999999999999</v>
      </c>
    </row>
    <row r="7938" spans="1:21" x14ac:dyDescent="0.25">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s="27">
        <v>4.8719999999999999</v>
      </c>
    </row>
    <row r="7939" spans="1:21" x14ac:dyDescent="0.25">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s="27">
        <v>654.75540000000001</v>
      </c>
    </row>
    <row r="7940" spans="1:21" x14ac:dyDescent="0.25">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s="27">
        <v>140.54820000000001</v>
      </c>
    </row>
    <row r="7941" spans="1:21" x14ac:dyDescent="0.25">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s="27">
        <v>77.369600000000005</v>
      </c>
    </row>
    <row r="7942" spans="1:21" x14ac:dyDescent="0.25">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s="27">
        <v>-9.1601999999999997</v>
      </c>
    </row>
    <row r="7943" spans="1:21" x14ac:dyDescent="0.25">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s="27">
        <v>35.048000000000002</v>
      </c>
    </row>
    <row r="7944" spans="1:21" x14ac:dyDescent="0.25">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s="27">
        <v>-59.372999999999998</v>
      </c>
    </row>
    <row r="7945" spans="1:21" x14ac:dyDescent="0.25">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s="27">
        <v>5.0274000000000001</v>
      </c>
    </row>
    <row r="7946" spans="1:21" x14ac:dyDescent="0.25">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s="27">
        <v>2.3807999999999998</v>
      </c>
    </row>
    <row r="7947" spans="1:21" x14ac:dyDescent="0.25">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s="27">
        <v>-65.567999999999998</v>
      </c>
    </row>
    <row r="7948" spans="1:21" x14ac:dyDescent="0.25">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s="27">
        <v>-5.0688000000000004</v>
      </c>
    </row>
    <row r="7949" spans="1:21" x14ac:dyDescent="0.25">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s="27">
        <v>-3.5325000000000002</v>
      </c>
    </row>
    <row r="7950" spans="1:21" x14ac:dyDescent="0.25">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s="27">
        <v>0</v>
      </c>
    </row>
    <row r="7951" spans="1:21" x14ac:dyDescent="0.25">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s="27">
        <v>-34.953600000000002</v>
      </c>
    </row>
    <row r="7952" spans="1:21" x14ac:dyDescent="0.25">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s="27">
        <v>-22.671600000000002</v>
      </c>
    </row>
    <row r="7953" spans="1:21" x14ac:dyDescent="0.25">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s="27">
        <v>2.2440000000000002</v>
      </c>
    </row>
    <row r="7954" spans="1:21" x14ac:dyDescent="0.25">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s="27">
        <v>249.91040000000001</v>
      </c>
    </row>
    <row r="7955" spans="1:21" x14ac:dyDescent="0.25">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s="27">
        <v>2.6783999999999999</v>
      </c>
    </row>
    <row r="7956" spans="1:21" x14ac:dyDescent="0.25">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s="27">
        <v>3.0575999999999999</v>
      </c>
    </row>
    <row r="7957" spans="1:21" x14ac:dyDescent="0.25">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s="27">
        <v>-59.835599999999999</v>
      </c>
    </row>
    <row r="7958" spans="1:21" x14ac:dyDescent="0.25">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s="27">
        <v>6.8540000000000001</v>
      </c>
    </row>
    <row r="7959" spans="1:21" x14ac:dyDescent="0.25">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s="27">
        <v>4.1079999999999997</v>
      </c>
    </row>
    <row r="7960" spans="1:21" x14ac:dyDescent="0.25">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s="27">
        <v>26.972999999999999</v>
      </c>
    </row>
    <row r="7961" spans="1:21" x14ac:dyDescent="0.25">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s="27">
        <v>5.1588000000000003</v>
      </c>
    </row>
    <row r="7962" spans="1:21" x14ac:dyDescent="0.25">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s="27">
        <v>2.6972999999999998</v>
      </c>
    </row>
    <row r="7963" spans="1:21" x14ac:dyDescent="0.25">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s="27">
        <v>-19.323</v>
      </c>
    </row>
    <row r="7964" spans="1:21" x14ac:dyDescent="0.25">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s="27">
        <v>-16.185600000000001</v>
      </c>
    </row>
    <row r="7965" spans="1:21" x14ac:dyDescent="0.25">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s="27">
        <v>48.631999999999998</v>
      </c>
    </row>
    <row r="7966" spans="1:21" x14ac:dyDescent="0.25">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s="27">
        <v>7.2576000000000001</v>
      </c>
    </row>
    <row r="7967" spans="1:21" x14ac:dyDescent="0.25">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s="27">
        <v>14.5152</v>
      </c>
    </row>
    <row r="7968" spans="1:21" x14ac:dyDescent="0.25">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s="27">
        <v>16.68</v>
      </c>
    </row>
    <row r="7969" spans="1:21" x14ac:dyDescent="0.25">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s="27">
        <v>-190.85220000000001</v>
      </c>
    </row>
    <row r="7970" spans="1:21" x14ac:dyDescent="0.25">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s="27">
        <v>-2.9984999999999999</v>
      </c>
    </row>
    <row r="7971" spans="1:21" x14ac:dyDescent="0.25">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s="27">
        <v>13.588200000000001</v>
      </c>
    </row>
    <row r="7972" spans="1:21" x14ac:dyDescent="0.25">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s="27">
        <v>-112.6216</v>
      </c>
    </row>
    <row r="7973" spans="1:21" x14ac:dyDescent="0.25">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s="27">
        <v>-5.4558</v>
      </c>
    </row>
    <row r="7974" spans="1:21" x14ac:dyDescent="0.25">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s="27">
        <v>3.6288</v>
      </c>
    </row>
    <row r="7975" spans="1:21" x14ac:dyDescent="0.25">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s="27">
        <v>-1.9068000000000001</v>
      </c>
    </row>
    <row r="7976" spans="1:21" x14ac:dyDescent="0.25">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s="27">
        <v>0</v>
      </c>
    </row>
    <row r="7977" spans="1:21" x14ac:dyDescent="0.25">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s="27">
        <v>-2.7587999999999999</v>
      </c>
    </row>
    <row r="7978" spans="1:21" x14ac:dyDescent="0.25">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s="27">
        <v>3.21</v>
      </c>
    </row>
    <row r="7979" spans="1:21" x14ac:dyDescent="0.25">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s="27">
        <v>197.99100000000001</v>
      </c>
    </row>
    <row r="7980" spans="1:21" x14ac:dyDescent="0.25">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s="27">
        <v>32.981699999999996</v>
      </c>
    </row>
    <row r="7981" spans="1:21" x14ac:dyDescent="0.25">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s="27">
        <v>1.6588000000000001</v>
      </c>
    </row>
    <row r="7982" spans="1:21" x14ac:dyDescent="0.25">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s="27">
        <v>5.5511999999999997</v>
      </c>
    </row>
    <row r="7983" spans="1:21" x14ac:dyDescent="0.25">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s="27">
        <v>22.118400000000001</v>
      </c>
    </row>
    <row r="7984" spans="1:21" x14ac:dyDescent="0.25">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s="27">
        <v>76.47</v>
      </c>
    </row>
    <row r="7985" spans="1:21" x14ac:dyDescent="0.25">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s="27">
        <v>4.9139999999999997</v>
      </c>
    </row>
    <row r="7986" spans="1:21" x14ac:dyDescent="0.25">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s="27">
        <v>0.88560000000000005</v>
      </c>
    </row>
    <row r="7987" spans="1:21" x14ac:dyDescent="0.25">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s="27">
        <v>2.8079999999999998</v>
      </c>
    </row>
    <row r="7988" spans="1:21" x14ac:dyDescent="0.25">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s="27">
        <v>43.176000000000002</v>
      </c>
    </row>
    <row r="7989" spans="1:21" x14ac:dyDescent="0.25">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s="27">
        <v>11.592000000000001</v>
      </c>
    </row>
    <row r="7990" spans="1:21" x14ac:dyDescent="0.25">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s="27">
        <v>17.667300000000001</v>
      </c>
    </row>
    <row r="7991" spans="1:21" x14ac:dyDescent="0.25">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s="27">
        <v>4.1916000000000002</v>
      </c>
    </row>
    <row r="7992" spans="1:21" x14ac:dyDescent="0.25">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s="27">
        <v>0.89100000000000001</v>
      </c>
    </row>
    <row r="7993" spans="1:21" x14ac:dyDescent="0.25">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s="27">
        <v>-26.623999999999999</v>
      </c>
    </row>
    <row r="7994" spans="1:21" x14ac:dyDescent="0.25">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s="27">
        <v>2.3079999999999998</v>
      </c>
    </row>
    <row r="7995" spans="1:21" x14ac:dyDescent="0.25">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s="27">
        <v>-3.4272</v>
      </c>
    </row>
    <row r="7996" spans="1:21" x14ac:dyDescent="0.25">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s="27">
        <v>-247.7988</v>
      </c>
    </row>
    <row r="7997" spans="1:21" x14ac:dyDescent="0.25">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s="27">
        <v>-7.3692000000000002</v>
      </c>
    </row>
    <row r="7998" spans="1:21" x14ac:dyDescent="0.25">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s="27">
        <v>87.89</v>
      </c>
    </row>
    <row r="7999" spans="1:21" x14ac:dyDescent="0.25">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s="27">
        <v>20.9148</v>
      </c>
    </row>
    <row r="8000" spans="1:21" x14ac:dyDescent="0.25">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s="27">
        <v>3.8976000000000002</v>
      </c>
    </row>
    <row r="8001" spans="1:21" x14ac:dyDescent="0.25">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s="27">
        <v>19.034400000000002</v>
      </c>
    </row>
    <row r="8002" spans="1:21" x14ac:dyDescent="0.25">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s="27">
        <v>76.548400000000001</v>
      </c>
    </row>
    <row r="8003" spans="1:21" x14ac:dyDescent="0.25">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s="27">
        <v>128.9742</v>
      </c>
    </row>
    <row r="8004" spans="1:21" x14ac:dyDescent="0.25">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s="27">
        <v>0.51519999999999999</v>
      </c>
    </row>
    <row r="8005" spans="1:21" x14ac:dyDescent="0.25">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s="27">
        <v>78.850999999999999</v>
      </c>
    </row>
    <row r="8006" spans="1:21" x14ac:dyDescent="0.25">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s="27">
        <v>15.585599999999999</v>
      </c>
    </row>
    <row r="8007" spans="1:21" x14ac:dyDescent="0.25">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s="27">
        <v>3.2406000000000001</v>
      </c>
    </row>
    <row r="8008" spans="1:21" x14ac:dyDescent="0.25">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s="27">
        <v>0.93359999999999999</v>
      </c>
    </row>
    <row r="8009" spans="1:21" x14ac:dyDescent="0.25">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s="27">
        <v>5.4123999999999999</v>
      </c>
    </row>
    <row r="8010" spans="1:21" x14ac:dyDescent="0.25">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s="27">
        <v>49.970399999999998</v>
      </c>
    </row>
    <row r="8011" spans="1:21" x14ac:dyDescent="0.25">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s="27">
        <v>383.93099999999998</v>
      </c>
    </row>
    <row r="8012" spans="1:21" x14ac:dyDescent="0.25">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s="27">
        <v>41.152799999999999</v>
      </c>
    </row>
    <row r="8013" spans="1:21" x14ac:dyDescent="0.25">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s="27">
        <v>15.743</v>
      </c>
    </row>
    <row r="8014" spans="1:21" x14ac:dyDescent="0.25">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s="27">
        <v>207.47499999999999</v>
      </c>
    </row>
    <row r="8015" spans="1:21" x14ac:dyDescent="0.25">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s="27">
        <v>13.2</v>
      </c>
    </row>
    <row r="8016" spans="1:21" x14ac:dyDescent="0.25">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s="27">
        <v>1.4804999999999999</v>
      </c>
    </row>
    <row r="8017" spans="1:21" x14ac:dyDescent="0.25">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s="27">
        <v>6.0288000000000004</v>
      </c>
    </row>
    <row r="8018" spans="1:21" x14ac:dyDescent="0.25">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s="27">
        <v>12.892799999999999</v>
      </c>
    </row>
    <row r="8019" spans="1:21" x14ac:dyDescent="0.25">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s="27">
        <v>2.6964000000000001</v>
      </c>
    </row>
    <row r="8020" spans="1:21" x14ac:dyDescent="0.25">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s="27">
        <v>4.6193</v>
      </c>
    </row>
    <row r="8021" spans="1:21" x14ac:dyDescent="0.25">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s="27">
        <v>20.975000000000001</v>
      </c>
    </row>
    <row r="8022" spans="1:21" x14ac:dyDescent="0.25">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s="27">
        <v>5.7624000000000004</v>
      </c>
    </row>
    <row r="8023" spans="1:21" x14ac:dyDescent="0.25">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s="27">
        <v>-12.979200000000001</v>
      </c>
    </row>
    <row r="8024" spans="1:21" x14ac:dyDescent="0.25">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s="27">
        <v>29.672999999999998</v>
      </c>
    </row>
    <row r="8025" spans="1:21" x14ac:dyDescent="0.25">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s="27">
        <v>-93.99</v>
      </c>
    </row>
    <row r="8026" spans="1:21" x14ac:dyDescent="0.25">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s="27">
        <v>-1.827</v>
      </c>
    </row>
    <row r="8027" spans="1:21" x14ac:dyDescent="0.25">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s="27">
        <v>50.563200000000002</v>
      </c>
    </row>
    <row r="8028" spans="1:21" x14ac:dyDescent="0.25">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s="27">
        <v>1.5760000000000001</v>
      </c>
    </row>
    <row r="8029" spans="1:21" x14ac:dyDescent="0.25">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s="27">
        <v>6.7965999999999998</v>
      </c>
    </row>
    <row r="8030" spans="1:21" x14ac:dyDescent="0.25">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s="27">
        <v>108.1752</v>
      </c>
    </row>
    <row r="8031" spans="1:21" x14ac:dyDescent="0.25">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s="27">
        <v>-9.282</v>
      </c>
    </row>
    <row r="8032" spans="1:21" x14ac:dyDescent="0.25">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s="27">
        <v>-10.9611</v>
      </c>
    </row>
    <row r="8033" spans="1:21" x14ac:dyDescent="0.25">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s="27">
        <v>9.0719999999999992</v>
      </c>
    </row>
    <row r="8034" spans="1:21" x14ac:dyDescent="0.25">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s="27">
        <v>16.183800000000002</v>
      </c>
    </row>
    <row r="8035" spans="1:21" x14ac:dyDescent="0.25">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s="27">
        <v>-1.476</v>
      </c>
    </row>
    <row r="8036" spans="1:21" x14ac:dyDescent="0.25">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s="27">
        <v>-20.730599999999999</v>
      </c>
    </row>
    <row r="8037" spans="1:21" x14ac:dyDescent="0.25">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s="27">
        <v>1.6704000000000001</v>
      </c>
    </row>
    <row r="8038" spans="1:21" x14ac:dyDescent="0.25">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s="27">
        <v>16.956</v>
      </c>
    </row>
    <row r="8039" spans="1:21" x14ac:dyDescent="0.25">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s="27">
        <v>10.896599999999999</v>
      </c>
    </row>
    <row r="8040" spans="1:21" x14ac:dyDescent="0.25">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s="27">
        <v>5.1294000000000004</v>
      </c>
    </row>
    <row r="8041" spans="1:21" x14ac:dyDescent="0.25">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s="27">
        <v>38.870399999999997</v>
      </c>
    </row>
    <row r="8042" spans="1:21" x14ac:dyDescent="0.25">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s="27">
        <v>34.354799999999997</v>
      </c>
    </row>
    <row r="8043" spans="1:21" x14ac:dyDescent="0.25">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s="27">
        <v>11.613</v>
      </c>
    </row>
    <row r="8044" spans="1:21" x14ac:dyDescent="0.25">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s="27">
        <v>24.9132</v>
      </c>
    </row>
    <row r="8045" spans="1:21" x14ac:dyDescent="0.25">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s="27">
        <v>11.7568</v>
      </c>
    </row>
    <row r="8046" spans="1:21" x14ac:dyDescent="0.25">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s="27">
        <v>106.95780000000001</v>
      </c>
    </row>
    <row r="8047" spans="1:21" x14ac:dyDescent="0.25">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s="27">
        <v>129.77250000000001</v>
      </c>
    </row>
    <row r="8048" spans="1:21" x14ac:dyDescent="0.25">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s="27">
        <v>-1.476</v>
      </c>
    </row>
    <row r="8049" spans="1:21" x14ac:dyDescent="0.25">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s="27">
        <v>5.2884000000000002</v>
      </c>
    </row>
    <row r="8050" spans="1:21" x14ac:dyDescent="0.25">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s="27">
        <v>197.92080000000001</v>
      </c>
    </row>
    <row r="8051" spans="1:21" x14ac:dyDescent="0.25">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s="27">
        <v>-4.577</v>
      </c>
    </row>
    <row r="8052" spans="1:21" x14ac:dyDescent="0.25">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s="27">
        <v>4.7664</v>
      </c>
    </row>
    <row r="8053" spans="1:21" x14ac:dyDescent="0.25">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s="27">
        <v>3.1032000000000002</v>
      </c>
    </row>
    <row r="8054" spans="1:21" x14ac:dyDescent="0.25">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s="27">
        <v>4.4850000000000003</v>
      </c>
    </row>
    <row r="8055" spans="1:21" x14ac:dyDescent="0.25">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s="27">
        <v>-1.8585</v>
      </c>
    </row>
    <row r="8056" spans="1:21" x14ac:dyDescent="0.25">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s="27">
        <v>267.70499999999998</v>
      </c>
    </row>
    <row r="8057" spans="1:21" x14ac:dyDescent="0.25">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s="27">
        <v>28.956800000000001</v>
      </c>
    </row>
    <row r="8058" spans="1:21" x14ac:dyDescent="0.25">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s="27">
        <v>29.152799999999999</v>
      </c>
    </row>
    <row r="8059" spans="1:21" x14ac:dyDescent="0.25">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s="27">
        <v>13.959</v>
      </c>
    </row>
    <row r="8060" spans="1:21" x14ac:dyDescent="0.25">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s="27">
        <v>15.111599999999999</v>
      </c>
    </row>
    <row r="8061" spans="1:21" x14ac:dyDescent="0.25">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s="27">
        <v>1.7472000000000001</v>
      </c>
    </row>
    <row r="8062" spans="1:21" x14ac:dyDescent="0.25">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s="27">
        <v>28.858000000000001</v>
      </c>
    </row>
    <row r="8063" spans="1:21" x14ac:dyDescent="0.25">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s="27">
        <v>8.8623999999999992</v>
      </c>
    </row>
    <row r="8064" spans="1:21" x14ac:dyDescent="0.25">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s="27">
        <v>71.269199999999998</v>
      </c>
    </row>
    <row r="8065" spans="1:21" x14ac:dyDescent="0.25">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s="27">
        <v>100.7916</v>
      </c>
    </row>
    <row r="8066" spans="1:21" x14ac:dyDescent="0.25">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s="27">
        <v>6.2207999999999997</v>
      </c>
    </row>
    <row r="8067" spans="1:21" x14ac:dyDescent="0.25">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s="27">
        <v>5.8410000000000002</v>
      </c>
    </row>
    <row r="8068" spans="1:21" x14ac:dyDescent="0.25">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s="27">
        <v>89.954800000000006</v>
      </c>
    </row>
    <row r="8069" spans="1:21" x14ac:dyDescent="0.25">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s="27">
        <v>86.389200000000002</v>
      </c>
    </row>
    <row r="8070" spans="1:21" x14ac:dyDescent="0.25">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s="27">
        <v>6.0876000000000001</v>
      </c>
    </row>
    <row r="8071" spans="1:21" x14ac:dyDescent="0.25">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s="27">
        <v>-107.958</v>
      </c>
    </row>
    <row r="8072" spans="1:21" x14ac:dyDescent="0.25">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s="27">
        <v>-187.38149999999999</v>
      </c>
    </row>
    <row r="8073" spans="1:21" x14ac:dyDescent="0.25">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s="27">
        <v>-26.635200000000001</v>
      </c>
    </row>
    <row r="8074" spans="1:21" x14ac:dyDescent="0.25">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s="27">
        <v>2.2288000000000001</v>
      </c>
    </row>
    <row r="8075" spans="1:21" x14ac:dyDescent="0.25">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s="27">
        <v>-9.7050000000000001</v>
      </c>
    </row>
    <row r="8076" spans="1:21" x14ac:dyDescent="0.25">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s="27">
        <v>-22.684200000000001</v>
      </c>
    </row>
    <row r="8077" spans="1:21" x14ac:dyDescent="0.25">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s="27">
        <v>-38.821199999999997</v>
      </c>
    </row>
    <row r="8078" spans="1:21" x14ac:dyDescent="0.25">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s="27">
        <v>9.3228000000000009</v>
      </c>
    </row>
    <row r="8079" spans="1:21" x14ac:dyDescent="0.25">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s="27">
        <v>74.691000000000003</v>
      </c>
    </row>
    <row r="8080" spans="1:21" x14ac:dyDescent="0.25">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s="27">
        <v>18</v>
      </c>
    </row>
    <row r="8081" spans="1:21" x14ac:dyDescent="0.25">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s="27">
        <v>46.995199999999997</v>
      </c>
    </row>
    <row r="8082" spans="1:21" x14ac:dyDescent="0.25">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s="27">
        <v>47.626800000000003</v>
      </c>
    </row>
    <row r="8083" spans="1:21" x14ac:dyDescent="0.25">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s="27">
        <v>47.815199999999997</v>
      </c>
    </row>
    <row r="8084" spans="1:21" x14ac:dyDescent="0.25">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s="27">
        <v>20.388000000000002</v>
      </c>
    </row>
    <row r="8085" spans="1:21" x14ac:dyDescent="0.25">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s="27">
        <v>-10.487399999999999</v>
      </c>
    </row>
    <row r="8086" spans="1:21" x14ac:dyDescent="0.25">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s="27">
        <v>-161.69399999999999</v>
      </c>
    </row>
    <row r="8087" spans="1:21" x14ac:dyDescent="0.25">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s="27">
        <v>18.329999999999998</v>
      </c>
    </row>
    <row r="8088" spans="1:21" x14ac:dyDescent="0.25">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s="27">
        <v>5.2649999999999997</v>
      </c>
    </row>
    <row r="8089" spans="1:21" x14ac:dyDescent="0.25">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s="27">
        <v>1.1808000000000001</v>
      </c>
    </row>
    <row r="8090" spans="1:21" x14ac:dyDescent="0.25">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s="27">
        <v>12.974</v>
      </c>
    </row>
    <row r="8091" spans="1:21" x14ac:dyDescent="0.25">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s="27">
        <v>20.1708</v>
      </c>
    </row>
    <row r="8092" spans="1:21" x14ac:dyDescent="0.25">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s="27">
        <v>70.033600000000007</v>
      </c>
    </row>
    <row r="8093" spans="1:21" x14ac:dyDescent="0.25">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s="27">
        <v>2.8224</v>
      </c>
    </row>
    <row r="8094" spans="1:21" x14ac:dyDescent="0.25">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s="27">
        <v>32.97</v>
      </c>
    </row>
    <row r="8095" spans="1:21" x14ac:dyDescent="0.25">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s="27">
        <v>10.507199999999999</v>
      </c>
    </row>
    <row r="8096" spans="1:21" x14ac:dyDescent="0.25">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s="27">
        <v>12.052</v>
      </c>
    </row>
    <row r="8097" spans="1:21" x14ac:dyDescent="0.25">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s="27">
        <v>6.2207999999999997</v>
      </c>
    </row>
    <row r="8098" spans="1:21" x14ac:dyDescent="0.25">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s="27">
        <v>32.893000000000001</v>
      </c>
    </row>
    <row r="8099" spans="1:21" x14ac:dyDescent="0.25">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s="27">
        <v>34.292499999999997</v>
      </c>
    </row>
    <row r="8100" spans="1:21" x14ac:dyDescent="0.25">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s="27">
        <v>1.9259999999999999</v>
      </c>
    </row>
    <row r="8101" spans="1:21" x14ac:dyDescent="0.25">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s="27">
        <v>5.1014999999999997</v>
      </c>
    </row>
    <row r="8102" spans="1:21" x14ac:dyDescent="0.25">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s="27">
        <v>377.73</v>
      </c>
    </row>
    <row r="8103" spans="1:21" x14ac:dyDescent="0.25">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s="27">
        <v>3.7995999999999999</v>
      </c>
    </row>
    <row r="8104" spans="1:21" x14ac:dyDescent="0.25">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s="27">
        <v>334.49849999999998</v>
      </c>
    </row>
    <row r="8105" spans="1:21" x14ac:dyDescent="0.25">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s="27">
        <v>29.341200000000001</v>
      </c>
    </row>
    <row r="8106" spans="1:21" x14ac:dyDescent="0.25">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s="27">
        <v>58.179600000000001</v>
      </c>
    </row>
    <row r="8107" spans="1:21" x14ac:dyDescent="0.25">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s="27">
        <v>-17.0274</v>
      </c>
    </row>
    <row r="8108" spans="1:21" x14ac:dyDescent="0.25">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s="27">
        <v>52.631999999999998</v>
      </c>
    </row>
    <row r="8109" spans="1:21" x14ac:dyDescent="0.25">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s="27">
        <v>-87.667199999999994</v>
      </c>
    </row>
    <row r="8110" spans="1:21" x14ac:dyDescent="0.25">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s="27">
        <v>-58.504800000000003</v>
      </c>
    </row>
    <row r="8111" spans="1:21" x14ac:dyDescent="0.25">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s="27">
        <v>20.844000000000001</v>
      </c>
    </row>
    <row r="8112" spans="1:21" x14ac:dyDescent="0.25">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s="27">
        <v>-25.4772</v>
      </c>
    </row>
    <row r="8113" spans="1:21" x14ac:dyDescent="0.25">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s="27">
        <v>-17.745000000000001</v>
      </c>
    </row>
    <row r="8114" spans="1:21" x14ac:dyDescent="0.25">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s="27">
        <v>-30.8672</v>
      </c>
    </row>
    <row r="8115" spans="1:21" x14ac:dyDescent="0.25">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s="27">
        <v>-1.2178</v>
      </c>
    </row>
    <row r="8116" spans="1:21" x14ac:dyDescent="0.25">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s="27">
        <v>2.3220000000000001</v>
      </c>
    </row>
    <row r="8117" spans="1:21" x14ac:dyDescent="0.25">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s="27">
        <v>41.445599999999999</v>
      </c>
    </row>
    <row r="8118" spans="1:21" x14ac:dyDescent="0.25">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s="27">
        <v>7.9896000000000003</v>
      </c>
    </row>
    <row r="8119" spans="1:21" x14ac:dyDescent="0.25">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s="27">
        <v>100.4255</v>
      </c>
    </row>
    <row r="8120" spans="1:21" x14ac:dyDescent="0.25">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s="27">
        <v>-75.191999999999993</v>
      </c>
    </row>
    <row r="8121" spans="1:21" x14ac:dyDescent="0.25">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s="27">
        <v>10.909599999999999</v>
      </c>
    </row>
    <row r="8122" spans="1:21" x14ac:dyDescent="0.25">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s="27">
        <v>0</v>
      </c>
    </row>
    <row r="8123" spans="1:21" x14ac:dyDescent="0.25">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s="27">
        <v>11.026400000000001</v>
      </c>
    </row>
    <row r="8124" spans="1:21" x14ac:dyDescent="0.25">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s="27">
        <v>9.5850000000000009</v>
      </c>
    </row>
    <row r="8125" spans="1:21" x14ac:dyDescent="0.25">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s="27">
        <v>125.99720000000001</v>
      </c>
    </row>
    <row r="8126" spans="1:21" x14ac:dyDescent="0.25">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s="27">
        <v>-28.2744</v>
      </c>
    </row>
    <row r="8127" spans="1:21" x14ac:dyDescent="0.25">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s="27">
        <v>-4.9878</v>
      </c>
    </row>
    <row r="8128" spans="1:21" x14ac:dyDescent="0.25">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s="27">
        <v>4.4004000000000003</v>
      </c>
    </row>
    <row r="8129" spans="1:21" x14ac:dyDescent="0.25">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s="27">
        <v>-125.76600000000001</v>
      </c>
    </row>
    <row r="8130" spans="1:21" x14ac:dyDescent="0.25">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s="27">
        <v>-43.847999999999999</v>
      </c>
    </row>
    <row r="8131" spans="1:21" x14ac:dyDescent="0.25">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s="27">
        <v>15.0984</v>
      </c>
    </row>
    <row r="8132" spans="1:21" x14ac:dyDescent="0.25">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s="27">
        <v>5.8604000000000003</v>
      </c>
    </row>
    <row r="8133" spans="1:21" x14ac:dyDescent="0.25">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s="27">
        <v>3.8048000000000002</v>
      </c>
    </row>
    <row r="8134" spans="1:21" x14ac:dyDescent="0.25">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s="27">
        <v>160.62299999999999</v>
      </c>
    </row>
    <row r="8135" spans="1:21" x14ac:dyDescent="0.25">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s="27">
        <v>-70.960499999999996</v>
      </c>
    </row>
    <row r="8136" spans="1:21" x14ac:dyDescent="0.25">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s="27">
        <v>17.314800000000002</v>
      </c>
    </row>
    <row r="8137" spans="1:21" x14ac:dyDescent="0.25">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s="27">
        <v>41.223700000000001</v>
      </c>
    </row>
    <row r="8138" spans="1:21" x14ac:dyDescent="0.25">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s="27">
        <v>-255.58750000000001</v>
      </c>
    </row>
    <row r="8139" spans="1:21" x14ac:dyDescent="0.25">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s="27">
        <v>21.477599999999999</v>
      </c>
    </row>
    <row r="8140" spans="1:21" x14ac:dyDescent="0.25">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s="27">
        <v>1.2672000000000001</v>
      </c>
    </row>
    <row r="8141" spans="1:21" x14ac:dyDescent="0.25">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s="27">
        <v>24.856999999999999</v>
      </c>
    </row>
    <row r="8142" spans="1:21" x14ac:dyDescent="0.25">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s="27">
        <v>6.7047999999999996</v>
      </c>
    </row>
    <row r="8143" spans="1:21" x14ac:dyDescent="0.25">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s="27">
        <v>7.2176999999999998</v>
      </c>
    </row>
    <row r="8144" spans="1:21" x14ac:dyDescent="0.25">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s="27">
        <v>50.3658</v>
      </c>
    </row>
    <row r="8145" spans="1:21" x14ac:dyDescent="0.25">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s="27">
        <v>6.9715999999999996</v>
      </c>
    </row>
    <row r="8146" spans="1:21" x14ac:dyDescent="0.25">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s="27">
        <v>-31.993600000000001</v>
      </c>
    </row>
    <row r="8147" spans="1:21" x14ac:dyDescent="0.25">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s="27">
        <v>155.727</v>
      </c>
    </row>
    <row r="8148" spans="1:21" x14ac:dyDescent="0.25">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s="27">
        <v>1.6896</v>
      </c>
    </row>
    <row r="8149" spans="1:21" x14ac:dyDescent="0.25">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s="27">
        <v>23.086400000000001</v>
      </c>
    </row>
    <row r="8150" spans="1:21" x14ac:dyDescent="0.25">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s="27">
        <v>9.8783999999999992</v>
      </c>
    </row>
    <row r="8151" spans="1:21" x14ac:dyDescent="0.25">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s="27">
        <v>5.0195999999999996</v>
      </c>
    </row>
    <row r="8152" spans="1:21" x14ac:dyDescent="0.25">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s="27">
        <v>39.748800000000003</v>
      </c>
    </row>
    <row r="8153" spans="1:21" x14ac:dyDescent="0.25">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s="27">
        <v>4.8719999999999999</v>
      </c>
    </row>
    <row r="8154" spans="1:21" x14ac:dyDescent="0.25">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s="27">
        <v>9.6191999999999993</v>
      </c>
    </row>
    <row r="8155" spans="1:21" x14ac:dyDescent="0.25">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s="27">
        <v>6719.9808000000003</v>
      </c>
    </row>
    <row r="8156" spans="1:21" x14ac:dyDescent="0.25">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s="27">
        <v>38.08</v>
      </c>
    </row>
    <row r="8157" spans="1:21" x14ac:dyDescent="0.25">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s="27">
        <v>27.882000000000001</v>
      </c>
    </row>
    <row r="8158" spans="1:21" x14ac:dyDescent="0.25">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s="27">
        <v>-23.937200000000001</v>
      </c>
    </row>
    <row r="8159" spans="1:21" x14ac:dyDescent="0.25">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s="27">
        <v>95.2</v>
      </c>
    </row>
    <row r="8160" spans="1:21" x14ac:dyDescent="0.25">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s="27">
        <v>5.6112000000000002</v>
      </c>
    </row>
    <row r="8161" spans="1:21" x14ac:dyDescent="0.25">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s="27">
        <v>87.89</v>
      </c>
    </row>
    <row r="8162" spans="1:21" x14ac:dyDescent="0.25">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s="27">
        <v>36.473599999999998</v>
      </c>
    </row>
    <row r="8163" spans="1:21" x14ac:dyDescent="0.25">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s="27">
        <v>76.315200000000004</v>
      </c>
    </row>
    <row r="8164" spans="1:21" x14ac:dyDescent="0.25">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s="27">
        <v>89.3142</v>
      </c>
    </row>
    <row r="8165" spans="1:21" x14ac:dyDescent="0.25">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s="27">
        <v>33.936</v>
      </c>
    </row>
    <row r="8166" spans="1:21" x14ac:dyDescent="0.25">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s="27">
        <v>41.120800000000003</v>
      </c>
    </row>
    <row r="8167" spans="1:21" x14ac:dyDescent="0.25">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s="27">
        <v>4.1832000000000003</v>
      </c>
    </row>
    <row r="8168" spans="1:21" x14ac:dyDescent="0.25">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s="27">
        <v>-30.146999999999998</v>
      </c>
    </row>
    <row r="8169" spans="1:21" x14ac:dyDescent="0.25">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s="27">
        <v>-32.3673</v>
      </c>
    </row>
    <row r="8170" spans="1:21" x14ac:dyDescent="0.25">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s="27">
        <v>366.63479999999998</v>
      </c>
    </row>
    <row r="8171" spans="1:21" x14ac:dyDescent="0.25">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s="27">
        <v>-73.0548</v>
      </c>
    </row>
    <row r="8172" spans="1:21" x14ac:dyDescent="0.25">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s="27">
        <v>32.688000000000002</v>
      </c>
    </row>
    <row r="8173" spans="1:21" x14ac:dyDescent="0.25">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s="27">
        <v>68.686800000000005</v>
      </c>
    </row>
    <row r="8174" spans="1:21" x14ac:dyDescent="0.25">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s="27">
        <v>1.4112</v>
      </c>
    </row>
    <row r="8175" spans="1:21" x14ac:dyDescent="0.25">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s="27">
        <v>14.1426</v>
      </c>
    </row>
    <row r="8176" spans="1:21" x14ac:dyDescent="0.25">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s="27">
        <v>4.0663999999999998</v>
      </c>
    </row>
    <row r="8177" spans="1:21" x14ac:dyDescent="0.25">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s="27">
        <v>52.822800000000001</v>
      </c>
    </row>
    <row r="8178" spans="1:21" x14ac:dyDescent="0.25">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s="27">
        <v>37.218600000000002</v>
      </c>
    </row>
    <row r="8179" spans="1:21" x14ac:dyDescent="0.25">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s="27">
        <v>142.48500000000001</v>
      </c>
    </row>
    <row r="8180" spans="1:21" x14ac:dyDescent="0.25">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s="27">
        <v>449.99099999999999</v>
      </c>
    </row>
    <row r="8181" spans="1:21" x14ac:dyDescent="0.25">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s="27">
        <v>-188.7</v>
      </c>
    </row>
    <row r="8182" spans="1:21" x14ac:dyDescent="0.25">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s="27">
        <v>-480.20319999999998</v>
      </c>
    </row>
    <row r="8183" spans="1:21" x14ac:dyDescent="0.25">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s="27">
        <v>-24.043500000000002</v>
      </c>
    </row>
    <row r="8184" spans="1:21" x14ac:dyDescent="0.25">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s="27">
        <v>-10.1736</v>
      </c>
    </row>
    <row r="8185" spans="1:21" x14ac:dyDescent="0.25">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s="27">
        <v>-0.99329999999999996</v>
      </c>
    </row>
    <row r="8186" spans="1:21" x14ac:dyDescent="0.25">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s="27">
        <v>20.5764</v>
      </c>
    </row>
    <row r="8187" spans="1:21" x14ac:dyDescent="0.25">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s="27">
        <v>2.9340000000000002</v>
      </c>
    </row>
    <row r="8188" spans="1:21" x14ac:dyDescent="0.25">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s="27">
        <v>-12.148</v>
      </c>
    </row>
    <row r="8189" spans="1:21" x14ac:dyDescent="0.25">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s="27">
        <v>29.525400000000001</v>
      </c>
    </row>
    <row r="8190" spans="1:21" x14ac:dyDescent="0.25">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s="27">
        <v>9.3312000000000008</v>
      </c>
    </row>
    <row r="8191" spans="1:21" x14ac:dyDescent="0.25">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s="27">
        <v>3.6162000000000001</v>
      </c>
    </row>
    <row r="8192" spans="1:21" x14ac:dyDescent="0.25">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s="27">
        <v>18.662400000000002</v>
      </c>
    </row>
    <row r="8193" spans="1:21" x14ac:dyDescent="0.25">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s="27">
        <v>76.9816</v>
      </c>
    </row>
    <row r="8194" spans="1:21" x14ac:dyDescent="0.25">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s="27">
        <v>-4.2336</v>
      </c>
    </row>
    <row r="8195" spans="1:21" x14ac:dyDescent="0.25">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s="27">
        <v>9.8352000000000004</v>
      </c>
    </row>
    <row r="8196" spans="1:21" x14ac:dyDescent="0.25">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s="27">
        <v>25.180800000000001</v>
      </c>
    </row>
    <row r="8197" spans="1:21" x14ac:dyDescent="0.25">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s="27">
        <v>4.3903999999999996</v>
      </c>
    </row>
    <row r="8198" spans="1:21" x14ac:dyDescent="0.25">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s="27">
        <v>-1.1195999999999999</v>
      </c>
    </row>
    <row r="8199" spans="1:21" x14ac:dyDescent="0.25">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s="27">
        <v>7.1959999999999997</v>
      </c>
    </row>
    <row r="8200" spans="1:21" x14ac:dyDescent="0.25">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s="27">
        <v>5.4432</v>
      </c>
    </row>
    <row r="8201" spans="1:21" x14ac:dyDescent="0.25">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s="27">
        <v>-18.252500000000001</v>
      </c>
    </row>
    <row r="8202" spans="1:21" x14ac:dyDescent="0.25">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s="27">
        <v>-18.196000000000002</v>
      </c>
    </row>
    <row r="8203" spans="1:21" x14ac:dyDescent="0.25">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s="27">
        <v>16.787500000000001</v>
      </c>
    </row>
    <row r="8204" spans="1:21" x14ac:dyDescent="0.25">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s="27">
        <v>142.9948</v>
      </c>
    </row>
    <row r="8205" spans="1:21" x14ac:dyDescent="0.25">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s="27">
        <v>4.7279999999999998</v>
      </c>
    </row>
    <row r="8206" spans="1:21" x14ac:dyDescent="0.25">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s="27">
        <v>2229.0239999999999</v>
      </c>
    </row>
    <row r="8207" spans="1:21" x14ac:dyDescent="0.25">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s="27">
        <v>115.5528</v>
      </c>
    </row>
    <row r="8208" spans="1:21" x14ac:dyDescent="0.25">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s="27">
        <v>-76.606200000000001</v>
      </c>
    </row>
    <row r="8209" spans="1:21" x14ac:dyDescent="0.25">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s="27">
        <v>0.4264</v>
      </c>
    </row>
    <row r="8210" spans="1:21" x14ac:dyDescent="0.25">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s="27">
        <v>-913.17600000000004</v>
      </c>
    </row>
    <row r="8211" spans="1:21" x14ac:dyDescent="0.25">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s="27">
        <v>-58.873600000000003</v>
      </c>
    </row>
    <row r="8212" spans="1:21" x14ac:dyDescent="0.25">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s="27">
        <v>7.1372</v>
      </c>
    </row>
    <row r="8213" spans="1:21" x14ac:dyDescent="0.25">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s="27">
        <v>-17.783999999999999</v>
      </c>
    </row>
    <row r="8214" spans="1:21" x14ac:dyDescent="0.25">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s="27">
        <v>19.630500000000001</v>
      </c>
    </row>
    <row r="8215" spans="1:21" x14ac:dyDescent="0.25">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s="27">
        <v>-4.6463999999999999</v>
      </c>
    </row>
    <row r="8216" spans="1:21" x14ac:dyDescent="0.25">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s="27">
        <v>3.7989999999999999</v>
      </c>
    </row>
    <row r="8217" spans="1:21" x14ac:dyDescent="0.25">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s="27">
        <v>-1.8106</v>
      </c>
    </row>
    <row r="8218" spans="1:21" x14ac:dyDescent="0.25">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s="27">
        <v>-2.2848000000000002</v>
      </c>
    </row>
    <row r="8219" spans="1:21" x14ac:dyDescent="0.25">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s="27">
        <v>0.86880000000000002</v>
      </c>
    </row>
    <row r="8220" spans="1:21" x14ac:dyDescent="0.25">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s="27">
        <v>-19.0656</v>
      </c>
    </row>
    <row r="8221" spans="1:21" x14ac:dyDescent="0.25">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s="27">
        <v>1.7248000000000001</v>
      </c>
    </row>
    <row r="8222" spans="1:21" x14ac:dyDescent="0.25">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s="27">
        <v>-3.0396000000000001</v>
      </c>
    </row>
    <row r="8223" spans="1:21" x14ac:dyDescent="0.25">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s="27">
        <v>-3.7679999999999998</v>
      </c>
    </row>
    <row r="8224" spans="1:21" x14ac:dyDescent="0.25">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s="27">
        <v>-2.5247999999999999</v>
      </c>
    </row>
    <row r="8225" spans="1:21" x14ac:dyDescent="0.25">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s="27">
        <v>83.646000000000001</v>
      </c>
    </row>
    <row r="8226" spans="1:21" x14ac:dyDescent="0.25">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s="27">
        <v>6.2207999999999997</v>
      </c>
    </row>
    <row r="8227" spans="1:21" x14ac:dyDescent="0.25">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s="27">
        <v>91.055999999999997</v>
      </c>
    </row>
    <row r="8228" spans="1:21" x14ac:dyDescent="0.25">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s="27">
        <v>20.085100000000001</v>
      </c>
    </row>
    <row r="8229" spans="1:21" x14ac:dyDescent="0.25">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s="27">
        <v>7.4375999999999998</v>
      </c>
    </row>
    <row r="8230" spans="1:21" x14ac:dyDescent="0.25">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s="27">
        <v>8.0652000000000008</v>
      </c>
    </row>
    <row r="8231" spans="1:21" x14ac:dyDescent="0.25">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s="27">
        <v>37.787399999999998</v>
      </c>
    </row>
    <row r="8232" spans="1:21" x14ac:dyDescent="0.25">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s="27">
        <v>9.7119</v>
      </c>
    </row>
    <row r="8233" spans="1:21" x14ac:dyDescent="0.25">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s="27">
        <v>291.37779999999998</v>
      </c>
    </row>
    <row r="8234" spans="1:21" x14ac:dyDescent="0.25">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s="27">
        <v>42.362499999999997</v>
      </c>
    </row>
    <row r="8235" spans="1:21" x14ac:dyDescent="0.25">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s="27">
        <v>0.40679999999999999</v>
      </c>
    </row>
    <row r="8236" spans="1:21" x14ac:dyDescent="0.25">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s="27">
        <v>0.41599999999999998</v>
      </c>
    </row>
    <row r="8237" spans="1:21" x14ac:dyDescent="0.25">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s="27">
        <v>-458.14679999999998</v>
      </c>
    </row>
    <row r="8238" spans="1:21" x14ac:dyDescent="0.25">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s="27">
        <v>0</v>
      </c>
    </row>
    <row r="8239" spans="1:21" x14ac:dyDescent="0.25">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s="27">
        <v>-0.77480000000000004</v>
      </c>
    </row>
    <row r="8240" spans="1:21" x14ac:dyDescent="0.25">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s="27">
        <v>2.5019999999999998</v>
      </c>
    </row>
    <row r="8241" spans="1:21" x14ac:dyDescent="0.25">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s="27">
        <v>1.1120000000000001</v>
      </c>
    </row>
    <row r="8242" spans="1:21" x14ac:dyDescent="0.25">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s="27">
        <v>6.0411999999999999</v>
      </c>
    </row>
    <row r="8243" spans="1:21" x14ac:dyDescent="0.25">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s="27">
        <v>8.3103999999999996</v>
      </c>
    </row>
    <row r="8244" spans="1:21" x14ac:dyDescent="0.25">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s="27">
        <v>57.12</v>
      </c>
    </row>
    <row r="8245" spans="1:21" x14ac:dyDescent="0.25">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s="27">
        <v>50.396000000000001</v>
      </c>
    </row>
    <row r="8246" spans="1:21" x14ac:dyDescent="0.25">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s="27">
        <v>31.6128</v>
      </c>
    </row>
    <row r="8247" spans="1:21" x14ac:dyDescent="0.25">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s="27">
        <v>10.347300000000001</v>
      </c>
    </row>
    <row r="8248" spans="1:21" x14ac:dyDescent="0.25">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s="27">
        <v>-191.619</v>
      </c>
    </row>
    <row r="8249" spans="1:21" x14ac:dyDescent="0.25">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s="27">
        <v>3.6783999999999999</v>
      </c>
    </row>
    <row r="8250" spans="1:21" x14ac:dyDescent="0.25">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s="27">
        <v>-123.998</v>
      </c>
    </row>
    <row r="8251" spans="1:21" x14ac:dyDescent="0.25">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s="27">
        <v>-16.818000000000001</v>
      </c>
    </row>
    <row r="8252" spans="1:21" x14ac:dyDescent="0.25">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s="27">
        <v>-1.8848</v>
      </c>
    </row>
    <row r="8253" spans="1:21" x14ac:dyDescent="0.25">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s="27">
        <v>-470.548</v>
      </c>
    </row>
    <row r="8254" spans="1:21" x14ac:dyDescent="0.25">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s="27">
        <v>6.0415999999999999</v>
      </c>
    </row>
    <row r="8255" spans="1:21" x14ac:dyDescent="0.25">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s="27">
        <v>89.997</v>
      </c>
    </row>
    <row r="8256" spans="1:21" x14ac:dyDescent="0.25">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s="27">
        <v>92.236800000000002</v>
      </c>
    </row>
    <row r="8257" spans="1:21" x14ac:dyDescent="0.25">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s="27">
        <v>27.295200000000001</v>
      </c>
    </row>
    <row r="8258" spans="1:21" x14ac:dyDescent="0.25">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s="27">
        <v>11.685</v>
      </c>
    </row>
    <row r="8259" spans="1:21" x14ac:dyDescent="0.25">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s="27">
        <v>12.246499999999999</v>
      </c>
    </row>
    <row r="8260" spans="1:21" x14ac:dyDescent="0.25">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s="27">
        <v>37.764000000000003</v>
      </c>
    </row>
    <row r="8261" spans="1:21" x14ac:dyDescent="0.25">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s="27">
        <v>180.76589999999999</v>
      </c>
    </row>
    <row r="8262" spans="1:21" x14ac:dyDescent="0.25">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s="27">
        <v>3.7694000000000001</v>
      </c>
    </row>
    <row r="8263" spans="1:21" x14ac:dyDescent="0.25">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s="27">
        <v>44.470399999999998</v>
      </c>
    </row>
    <row r="8264" spans="1:21" x14ac:dyDescent="0.25">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s="27">
        <v>9.3312000000000008</v>
      </c>
    </row>
    <row r="8265" spans="1:21" x14ac:dyDescent="0.25">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s="27">
        <v>-10.0372</v>
      </c>
    </row>
    <row r="8266" spans="1:21" x14ac:dyDescent="0.25">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s="27">
        <v>30.734999999999999</v>
      </c>
    </row>
    <row r="8267" spans="1:21" x14ac:dyDescent="0.25">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s="27">
        <v>12.8499</v>
      </c>
    </row>
    <row r="8268" spans="1:21" x14ac:dyDescent="0.25">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s="27">
        <v>5.1947999999999999</v>
      </c>
    </row>
    <row r="8269" spans="1:21" x14ac:dyDescent="0.25">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s="27">
        <v>-47.174999999999997</v>
      </c>
    </row>
    <row r="8270" spans="1:21" x14ac:dyDescent="0.25">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s="27">
        <v>2.7719999999999998</v>
      </c>
    </row>
    <row r="8271" spans="1:21" x14ac:dyDescent="0.25">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s="27">
        <v>250.39599999999999</v>
      </c>
    </row>
    <row r="8272" spans="1:21" x14ac:dyDescent="0.25">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s="27">
        <v>3.1536</v>
      </c>
    </row>
    <row r="8273" spans="1:21" x14ac:dyDescent="0.25">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s="27">
        <v>313.26240000000001</v>
      </c>
    </row>
    <row r="8274" spans="1:21" x14ac:dyDescent="0.25">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s="27">
        <v>4.8391999999999999</v>
      </c>
    </row>
    <row r="8275" spans="1:21" x14ac:dyDescent="0.25">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s="27">
        <v>0.29959999999999998</v>
      </c>
    </row>
    <row r="8276" spans="1:21" x14ac:dyDescent="0.25">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s="27">
        <v>282.20920000000001</v>
      </c>
    </row>
    <row r="8277" spans="1:21" x14ac:dyDescent="0.25">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s="27">
        <v>15.607799999999999</v>
      </c>
    </row>
    <row r="8278" spans="1:21" x14ac:dyDescent="0.25">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s="27">
        <v>-2.7587999999999999</v>
      </c>
    </row>
    <row r="8279" spans="1:21" x14ac:dyDescent="0.25">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s="27">
        <v>-26.725999999999999</v>
      </c>
    </row>
    <row r="8280" spans="1:21" x14ac:dyDescent="0.25">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s="27">
        <v>32.434199999999997</v>
      </c>
    </row>
    <row r="8281" spans="1:21" x14ac:dyDescent="0.25">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s="27">
        <v>87.757800000000003</v>
      </c>
    </row>
    <row r="8282" spans="1:21" x14ac:dyDescent="0.25">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s="27">
        <v>22.015799999999999</v>
      </c>
    </row>
    <row r="8283" spans="1:21" x14ac:dyDescent="0.25">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s="27">
        <v>25.875</v>
      </c>
    </row>
    <row r="8284" spans="1:21" x14ac:dyDescent="0.25">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s="27">
        <v>137.26400000000001</v>
      </c>
    </row>
    <row r="8285" spans="1:21" x14ac:dyDescent="0.25">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s="27">
        <v>14.2272</v>
      </c>
    </row>
    <row r="8286" spans="1:21" x14ac:dyDescent="0.25">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s="27">
        <v>135.45599999999999</v>
      </c>
    </row>
    <row r="8287" spans="1:21" x14ac:dyDescent="0.25">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s="27">
        <v>-33.641399999999997</v>
      </c>
    </row>
    <row r="8288" spans="1:21" x14ac:dyDescent="0.25">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s="27">
        <v>10.8864</v>
      </c>
    </row>
    <row r="8289" spans="1:21" x14ac:dyDescent="0.25">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s="27">
        <v>4.1965000000000003</v>
      </c>
    </row>
    <row r="8290" spans="1:21" x14ac:dyDescent="0.25">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s="27">
        <v>41.718600000000002</v>
      </c>
    </row>
    <row r="8291" spans="1:21" x14ac:dyDescent="0.25">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s="27">
        <v>15.8436</v>
      </c>
    </row>
    <row r="8292" spans="1:21" x14ac:dyDescent="0.25">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s="27">
        <v>-1.0409999999999999</v>
      </c>
    </row>
    <row r="8293" spans="1:21" x14ac:dyDescent="0.25">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s="27">
        <v>0.99629999999999996</v>
      </c>
    </row>
    <row r="8294" spans="1:21" x14ac:dyDescent="0.25">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s="27">
        <v>-7.5768000000000004</v>
      </c>
    </row>
    <row r="8295" spans="1:21" x14ac:dyDescent="0.25">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s="27">
        <v>5.9695999999999998</v>
      </c>
    </row>
    <row r="8296" spans="1:21" x14ac:dyDescent="0.25">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s="27">
        <v>74.974999999999994</v>
      </c>
    </row>
    <row r="8297" spans="1:21" x14ac:dyDescent="0.25">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s="27">
        <v>12.744</v>
      </c>
    </row>
    <row r="8298" spans="1:21" x14ac:dyDescent="0.25">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s="27">
        <v>26.8752</v>
      </c>
    </row>
    <row r="8299" spans="1:21" x14ac:dyDescent="0.25">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s="27">
        <v>0.73919999999999997</v>
      </c>
    </row>
    <row r="8300" spans="1:21" x14ac:dyDescent="0.25">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s="27">
        <v>4.2717000000000001</v>
      </c>
    </row>
    <row r="8301" spans="1:21" x14ac:dyDescent="0.25">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s="27">
        <v>2.0748000000000002</v>
      </c>
    </row>
    <row r="8302" spans="1:21" x14ac:dyDescent="0.25">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s="27">
        <v>81.432000000000002</v>
      </c>
    </row>
    <row r="8303" spans="1:21" x14ac:dyDescent="0.25">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s="27">
        <v>659.98</v>
      </c>
    </row>
    <row r="8304" spans="1:21" x14ac:dyDescent="0.25">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s="27">
        <v>45.293999999999997</v>
      </c>
    </row>
    <row r="8305" spans="1:21" x14ac:dyDescent="0.25">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s="27">
        <v>8.2782</v>
      </c>
    </row>
    <row r="8306" spans="1:21" x14ac:dyDescent="0.25">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s="27">
        <v>36.477600000000002</v>
      </c>
    </row>
    <row r="8307" spans="1:21" x14ac:dyDescent="0.25">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s="27">
        <v>15.552</v>
      </c>
    </row>
    <row r="8308" spans="1:21" x14ac:dyDescent="0.25">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s="27">
        <v>19.255600000000001</v>
      </c>
    </row>
    <row r="8309" spans="1:21" x14ac:dyDescent="0.25">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s="27">
        <v>35.677599999999998</v>
      </c>
    </row>
    <row r="8310" spans="1:21" x14ac:dyDescent="0.25">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s="27">
        <v>11.151</v>
      </c>
    </row>
    <row r="8311" spans="1:21" x14ac:dyDescent="0.25">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s="27">
        <v>8.5845000000000002</v>
      </c>
    </row>
    <row r="8312" spans="1:21" x14ac:dyDescent="0.25">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s="27">
        <v>-43.029600000000002</v>
      </c>
    </row>
    <row r="8313" spans="1:21" x14ac:dyDescent="0.25">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s="27">
        <v>24.460799999999999</v>
      </c>
    </row>
    <row r="8314" spans="1:21" x14ac:dyDescent="0.25">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s="27">
        <v>764.3818</v>
      </c>
    </row>
    <row r="8315" spans="1:21" x14ac:dyDescent="0.25">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s="27">
        <v>-14.6388</v>
      </c>
    </row>
    <row r="8316" spans="1:21" x14ac:dyDescent="0.25">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s="27">
        <v>0.56679999999999997</v>
      </c>
    </row>
    <row r="8317" spans="1:21" x14ac:dyDescent="0.25">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s="27">
        <v>3.9003999999999999</v>
      </c>
    </row>
    <row r="8318" spans="1:21" x14ac:dyDescent="0.25">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s="27">
        <v>5.6112000000000002</v>
      </c>
    </row>
    <row r="8319" spans="1:21" x14ac:dyDescent="0.25">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s="27">
        <v>0.15329999999999999</v>
      </c>
    </row>
    <row r="8320" spans="1:21" x14ac:dyDescent="0.25">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s="27">
        <v>2.3616000000000001</v>
      </c>
    </row>
    <row r="8321" spans="1:21" x14ac:dyDescent="0.25">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s="27">
        <v>3.363</v>
      </c>
    </row>
    <row r="8322" spans="1:21" x14ac:dyDescent="0.25">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s="27">
        <v>4.5039999999999996</v>
      </c>
    </row>
    <row r="8323" spans="1:21" x14ac:dyDescent="0.25">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s="27">
        <v>-24.9984</v>
      </c>
    </row>
    <row r="8324" spans="1:21" x14ac:dyDescent="0.25">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s="27">
        <v>2.2724000000000002</v>
      </c>
    </row>
    <row r="8325" spans="1:21" x14ac:dyDescent="0.25">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s="27">
        <v>20.585000000000001</v>
      </c>
    </row>
    <row r="8326" spans="1:21" x14ac:dyDescent="0.25">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s="27">
        <v>5.3970000000000002</v>
      </c>
    </row>
    <row r="8327" spans="1:21" x14ac:dyDescent="0.25">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s="27">
        <v>13.857900000000001</v>
      </c>
    </row>
    <row r="8328" spans="1:21" x14ac:dyDescent="0.25">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s="27">
        <v>-4.5823999999999998</v>
      </c>
    </row>
    <row r="8329" spans="1:21" x14ac:dyDescent="0.25">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s="27">
        <v>-164.83600000000001</v>
      </c>
    </row>
    <row r="8330" spans="1:21" x14ac:dyDescent="0.25">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s="27">
        <v>68.975999999999999</v>
      </c>
    </row>
    <row r="8331" spans="1:21" x14ac:dyDescent="0.25">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s="27">
        <v>3.1103999999999998</v>
      </c>
    </row>
    <row r="8332" spans="1:21" x14ac:dyDescent="0.25">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s="27">
        <v>2.5215999999999998</v>
      </c>
    </row>
    <row r="8333" spans="1:21" x14ac:dyDescent="0.25">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s="27">
        <v>3.363</v>
      </c>
    </row>
    <row r="8334" spans="1:21" x14ac:dyDescent="0.25">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s="27">
        <v>88.724999999999994</v>
      </c>
    </row>
    <row r="8335" spans="1:21" x14ac:dyDescent="0.25">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s="27">
        <v>8.7905999999999995</v>
      </c>
    </row>
    <row r="8336" spans="1:21" x14ac:dyDescent="0.25">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s="27">
        <v>23.31</v>
      </c>
    </row>
    <row r="8337" spans="1:21" x14ac:dyDescent="0.25">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s="27">
        <v>149.76</v>
      </c>
    </row>
    <row r="8338" spans="1:21" x14ac:dyDescent="0.25">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s="27">
        <v>3.157</v>
      </c>
    </row>
    <row r="8339" spans="1:21" x14ac:dyDescent="0.25">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s="27">
        <v>11.720800000000001</v>
      </c>
    </row>
    <row r="8340" spans="1:21" x14ac:dyDescent="0.25">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s="27">
        <v>184.26</v>
      </c>
    </row>
    <row r="8341" spans="1:21" x14ac:dyDescent="0.25">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s="27">
        <v>-38.211599999999997</v>
      </c>
    </row>
    <row r="8342" spans="1:21" x14ac:dyDescent="0.25">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s="27">
        <v>15.552</v>
      </c>
    </row>
    <row r="8343" spans="1:21" x14ac:dyDescent="0.25">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s="27">
        <v>16.588799999999999</v>
      </c>
    </row>
    <row r="8344" spans="1:21" x14ac:dyDescent="0.25">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s="27">
        <v>19.807200000000002</v>
      </c>
    </row>
    <row r="8345" spans="1:21" x14ac:dyDescent="0.25">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s="27">
        <v>22.2</v>
      </c>
    </row>
    <row r="8346" spans="1:21" x14ac:dyDescent="0.25">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s="27">
        <v>6.5903999999999998</v>
      </c>
    </row>
    <row r="8347" spans="1:21" x14ac:dyDescent="0.25">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s="27">
        <v>-10.918799999999999</v>
      </c>
    </row>
    <row r="8348" spans="1:21" x14ac:dyDescent="0.25">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s="27">
        <v>13.188000000000001</v>
      </c>
    </row>
    <row r="8349" spans="1:21" x14ac:dyDescent="0.25">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s="27">
        <v>3.7919999999999998</v>
      </c>
    </row>
    <row r="8350" spans="1:21" x14ac:dyDescent="0.25">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s="27">
        <v>58.66</v>
      </c>
    </row>
    <row r="8351" spans="1:21" x14ac:dyDescent="0.25">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s="27">
        <v>10.449</v>
      </c>
    </row>
    <row r="8352" spans="1:21" x14ac:dyDescent="0.25">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s="27">
        <v>3.1103999999999998</v>
      </c>
    </row>
    <row r="8353" spans="1:21" x14ac:dyDescent="0.25">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s="27">
        <v>7.3007999999999997</v>
      </c>
    </row>
    <row r="8354" spans="1:21" x14ac:dyDescent="0.25">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s="27">
        <v>-17.591999999999999</v>
      </c>
    </row>
    <row r="8355" spans="1:21" x14ac:dyDescent="0.25">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s="27">
        <v>-112.041</v>
      </c>
    </row>
    <row r="8356" spans="1:21" x14ac:dyDescent="0.25">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s="27">
        <v>-44.94</v>
      </c>
    </row>
    <row r="8357" spans="1:21" x14ac:dyDescent="0.25">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s="27">
        <v>2.8</v>
      </c>
    </row>
    <row r="8358" spans="1:21" x14ac:dyDescent="0.25">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s="27">
        <v>41.038800000000002</v>
      </c>
    </row>
    <row r="8359" spans="1:21" x14ac:dyDescent="0.25">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s="27">
        <v>24.382400000000001</v>
      </c>
    </row>
    <row r="8360" spans="1:21" x14ac:dyDescent="0.25">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s="27">
        <v>9.2385999999999999</v>
      </c>
    </row>
    <row r="8361" spans="1:21" x14ac:dyDescent="0.25">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s="27">
        <v>91.324799999999996</v>
      </c>
    </row>
    <row r="8362" spans="1:21" x14ac:dyDescent="0.25">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s="27">
        <v>3.968</v>
      </c>
    </row>
    <row r="8363" spans="1:21" x14ac:dyDescent="0.25">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s="27">
        <v>-13.58</v>
      </c>
    </row>
    <row r="8364" spans="1:21" x14ac:dyDescent="0.25">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s="27">
        <v>-169.637</v>
      </c>
    </row>
    <row r="8365" spans="1:21" x14ac:dyDescent="0.25">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s="27">
        <v>27.910799999999998</v>
      </c>
    </row>
    <row r="8366" spans="1:21" x14ac:dyDescent="0.25">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s="27">
        <v>84.598200000000006</v>
      </c>
    </row>
    <row r="8367" spans="1:21" x14ac:dyDescent="0.25">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s="27">
        <v>60.476799999999997</v>
      </c>
    </row>
    <row r="8368" spans="1:21" x14ac:dyDescent="0.25">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s="27">
        <v>7.3872</v>
      </c>
    </row>
    <row r="8369" spans="1:21" x14ac:dyDescent="0.25">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s="27">
        <v>9.6631999999999998</v>
      </c>
    </row>
    <row r="8370" spans="1:21" x14ac:dyDescent="0.25">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s="27">
        <v>31.47</v>
      </c>
    </row>
    <row r="8371" spans="1:21" x14ac:dyDescent="0.25">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s="27">
        <v>33.851700000000001</v>
      </c>
    </row>
    <row r="8372" spans="1:21" x14ac:dyDescent="0.25">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s="27">
        <v>21.294</v>
      </c>
    </row>
    <row r="8373" spans="1:21" x14ac:dyDescent="0.25">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s="27">
        <v>-8.4727999999999994</v>
      </c>
    </row>
    <row r="8374" spans="1:21" x14ac:dyDescent="0.25">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s="27">
        <v>33.726599999999998</v>
      </c>
    </row>
    <row r="8375" spans="1:21" x14ac:dyDescent="0.25">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s="27">
        <v>4.4610000000000003</v>
      </c>
    </row>
    <row r="8376" spans="1:21" x14ac:dyDescent="0.25">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s="27">
        <v>23.587199999999999</v>
      </c>
    </row>
    <row r="8377" spans="1:21" x14ac:dyDescent="0.25">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s="27">
        <v>17.55</v>
      </c>
    </row>
    <row r="8378" spans="1:21" x14ac:dyDescent="0.25">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s="27">
        <v>8.048</v>
      </c>
    </row>
    <row r="8379" spans="1:21" x14ac:dyDescent="0.25">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s="27">
        <v>-14.5764</v>
      </c>
    </row>
    <row r="8380" spans="1:21" x14ac:dyDescent="0.25">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s="27">
        <v>5.6375999999999999</v>
      </c>
    </row>
    <row r="8381" spans="1:21" x14ac:dyDescent="0.25">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s="27">
        <v>69.965000000000003</v>
      </c>
    </row>
    <row r="8382" spans="1:21" x14ac:dyDescent="0.25">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s="27">
        <v>3.4049999999999998</v>
      </c>
    </row>
    <row r="8383" spans="1:21" x14ac:dyDescent="0.25">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s="27">
        <v>-20.136199999999999</v>
      </c>
    </row>
    <row r="8384" spans="1:21" x14ac:dyDescent="0.25">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s="27">
        <v>0</v>
      </c>
    </row>
    <row r="8385" spans="1:21" x14ac:dyDescent="0.25">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s="27">
        <v>14.9925</v>
      </c>
    </row>
    <row r="8386" spans="1:21" x14ac:dyDescent="0.25">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s="27">
        <v>6.4127999999999998</v>
      </c>
    </row>
    <row r="8387" spans="1:21" x14ac:dyDescent="0.25">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s="27">
        <v>4.1327999999999996</v>
      </c>
    </row>
    <row r="8388" spans="1:21" x14ac:dyDescent="0.25">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s="27">
        <v>2.4359999999999999</v>
      </c>
    </row>
    <row r="8389" spans="1:21" x14ac:dyDescent="0.25">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s="27">
        <v>21.713999999999999</v>
      </c>
    </row>
    <row r="8390" spans="1:21" x14ac:dyDescent="0.25">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s="27">
        <v>22.0748</v>
      </c>
    </row>
    <row r="8391" spans="1:21" x14ac:dyDescent="0.25">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s="27">
        <v>6.2291999999999996</v>
      </c>
    </row>
    <row r="8392" spans="1:21" x14ac:dyDescent="0.25">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s="27">
        <v>5.7624000000000004</v>
      </c>
    </row>
    <row r="8393" spans="1:21" x14ac:dyDescent="0.25">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s="27">
        <v>9.8856000000000002</v>
      </c>
    </row>
    <row r="8394" spans="1:21" x14ac:dyDescent="0.25">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s="27">
        <v>35.864400000000003</v>
      </c>
    </row>
    <row r="8395" spans="1:21" x14ac:dyDescent="0.25">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s="27">
        <v>48.905999999999999</v>
      </c>
    </row>
    <row r="8396" spans="1:21" x14ac:dyDescent="0.25">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s="27">
        <v>297.64350000000002</v>
      </c>
    </row>
    <row r="8397" spans="1:21" x14ac:dyDescent="0.25">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s="27">
        <v>-47.058300000000003</v>
      </c>
    </row>
    <row r="8398" spans="1:21" x14ac:dyDescent="0.25">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s="27">
        <v>108.74079999999999</v>
      </c>
    </row>
    <row r="8399" spans="1:21" x14ac:dyDescent="0.25">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s="27">
        <v>-11.52</v>
      </c>
    </row>
    <row r="8400" spans="1:21" x14ac:dyDescent="0.25">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s="27">
        <v>-35.513599999999997</v>
      </c>
    </row>
    <row r="8401" spans="1:21" x14ac:dyDescent="0.25">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s="27">
        <v>0.80579999999999996</v>
      </c>
    </row>
    <row r="8402" spans="1:21" x14ac:dyDescent="0.25">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s="27">
        <v>78.435000000000002</v>
      </c>
    </row>
    <row r="8403" spans="1:21" x14ac:dyDescent="0.25">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s="27">
        <v>12.8058</v>
      </c>
    </row>
    <row r="8404" spans="1:21" x14ac:dyDescent="0.25">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s="27">
        <v>11.113200000000001</v>
      </c>
    </row>
    <row r="8405" spans="1:21" x14ac:dyDescent="0.25">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s="27">
        <v>48.539200000000001</v>
      </c>
    </row>
    <row r="8406" spans="1:21" x14ac:dyDescent="0.25">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s="27">
        <v>5.8743999999999996</v>
      </c>
    </row>
    <row r="8407" spans="1:21" x14ac:dyDescent="0.25">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s="27">
        <v>58.179000000000002</v>
      </c>
    </row>
    <row r="8408" spans="1:21" x14ac:dyDescent="0.25">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s="27">
        <v>9.1953999999999994</v>
      </c>
    </row>
    <row r="8409" spans="1:21" x14ac:dyDescent="0.25">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s="27">
        <v>8.673</v>
      </c>
    </row>
    <row r="8410" spans="1:21" x14ac:dyDescent="0.25">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s="27">
        <v>45.487000000000002</v>
      </c>
    </row>
    <row r="8411" spans="1:21" x14ac:dyDescent="0.25">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s="27">
        <v>38.684800000000003</v>
      </c>
    </row>
    <row r="8412" spans="1:21" x14ac:dyDescent="0.25">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s="27">
        <v>-199.5076</v>
      </c>
    </row>
    <row r="8413" spans="1:21" x14ac:dyDescent="0.25">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s="27">
        <v>9.1937999999999995</v>
      </c>
    </row>
    <row r="8414" spans="1:21" x14ac:dyDescent="0.25">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s="27">
        <v>-173.34719999999999</v>
      </c>
    </row>
    <row r="8415" spans="1:21" x14ac:dyDescent="0.25">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s="27">
        <v>18.143999999999998</v>
      </c>
    </row>
    <row r="8416" spans="1:21" x14ac:dyDescent="0.25">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s="27">
        <v>-6.21</v>
      </c>
    </row>
    <row r="8417" spans="1:21" x14ac:dyDescent="0.25">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s="27">
        <v>49.970399999999998</v>
      </c>
    </row>
    <row r="8418" spans="1:21" x14ac:dyDescent="0.25">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s="27">
        <v>46.225000000000001</v>
      </c>
    </row>
    <row r="8419" spans="1:21" x14ac:dyDescent="0.25">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s="27">
        <v>26.07</v>
      </c>
    </row>
    <row r="8420" spans="1:21" x14ac:dyDescent="0.25">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s="27">
        <v>63.106999999999999</v>
      </c>
    </row>
    <row r="8421" spans="1:21" x14ac:dyDescent="0.25">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s="27">
        <v>2.6783999999999999</v>
      </c>
    </row>
    <row r="8422" spans="1:21" x14ac:dyDescent="0.25">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s="27">
        <v>87.991200000000006</v>
      </c>
    </row>
    <row r="8423" spans="1:21" x14ac:dyDescent="0.25">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s="27">
        <v>4.95</v>
      </c>
    </row>
    <row r="8424" spans="1:21" x14ac:dyDescent="0.25">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s="27">
        <v>8.7710000000000008</v>
      </c>
    </row>
    <row r="8425" spans="1:21" x14ac:dyDescent="0.25">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s="27">
        <v>17.406400000000001</v>
      </c>
    </row>
    <row r="8426" spans="1:21" x14ac:dyDescent="0.25">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s="27">
        <v>129.29400000000001</v>
      </c>
    </row>
    <row r="8427" spans="1:21" x14ac:dyDescent="0.25">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s="27">
        <v>-12.288</v>
      </c>
    </row>
    <row r="8428" spans="1:21" x14ac:dyDescent="0.25">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s="27">
        <v>0.95760000000000001</v>
      </c>
    </row>
    <row r="8429" spans="1:21" x14ac:dyDescent="0.25">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s="27">
        <v>0.1744</v>
      </c>
    </row>
    <row r="8430" spans="1:21" x14ac:dyDescent="0.25">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s="27">
        <v>-10.9116</v>
      </c>
    </row>
    <row r="8431" spans="1:21" x14ac:dyDescent="0.25">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s="27">
        <v>-30.391999999999999</v>
      </c>
    </row>
    <row r="8432" spans="1:21" x14ac:dyDescent="0.25">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s="27">
        <v>6.4649999999999999</v>
      </c>
    </row>
    <row r="8433" spans="1:21" x14ac:dyDescent="0.25">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s="27">
        <v>112.422</v>
      </c>
    </row>
    <row r="8434" spans="1:21" x14ac:dyDescent="0.25">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s="27">
        <v>-1.3608</v>
      </c>
    </row>
    <row r="8435" spans="1:21" x14ac:dyDescent="0.25">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s="27">
        <v>2.14</v>
      </c>
    </row>
    <row r="8436" spans="1:21" x14ac:dyDescent="0.25">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s="27">
        <v>-6.7229999999999999</v>
      </c>
    </row>
    <row r="8437" spans="1:21" x14ac:dyDescent="0.25">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s="27">
        <v>-13.683199999999999</v>
      </c>
    </row>
    <row r="8438" spans="1:21" x14ac:dyDescent="0.25">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s="27">
        <v>16.5242</v>
      </c>
    </row>
    <row r="8439" spans="1:21" x14ac:dyDescent="0.25">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s="27">
        <v>4.4603999999999999</v>
      </c>
    </row>
    <row r="8440" spans="1:21" x14ac:dyDescent="0.25">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s="27">
        <v>51.36</v>
      </c>
    </row>
    <row r="8441" spans="1:21" x14ac:dyDescent="0.25">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s="27">
        <v>4.9615999999999998</v>
      </c>
    </row>
    <row r="8442" spans="1:21" x14ac:dyDescent="0.25">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s="27">
        <v>3.4398</v>
      </c>
    </row>
    <row r="8443" spans="1:21" x14ac:dyDescent="0.25">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s="27">
        <v>27.435199999999998</v>
      </c>
    </row>
    <row r="8444" spans="1:21" x14ac:dyDescent="0.25">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s="27">
        <v>-71.989999999999995</v>
      </c>
    </row>
    <row r="8445" spans="1:21" x14ac:dyDescent="0.25">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s="27">
        <v>-1.4982</v>
      </c>
    </row>
    <row r="8446" spans="1:21" x14ac:dyDescent="0.25">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s="27">
        <v>-12.510300000000001</v>
      </c>
    </row>
    <row r="8447" spans="1:21" x14ac:dyDescent="0.25">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s="27">
        <v>-13.7568</v>
      </c>
    </row>
    <row r="8448" spans="1:21" x14ac:dyDescent="0.25">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s="27">
        <v>14.7</v>
      </c>
    </row>
    <row r="8449" spans="1:21" x14ac:dyDescent="0.25">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s="27">
        <v>50.563200000000002</v>
      </c>
    </row>
    <row r="8450" spans="1:21" x14ac:dyDescent="0.25">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s="27">
        <v>-127.5792</v>
      </c>
    </row>
    <row r="8451" spans="1:21" x14ac:dyDescent="0.25">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s="27">
        <v>21.285599999999999</v>
      </c>
    </row>
    <row r="8452" spans="1:21" x14ac:dyDescent="0.25">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s="27">
        <v>0.66600000000000004</v>
      </c>
    </row>
    <row r="8453" spans="1:21" x14ac:dyDescent="0.25">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s="27">
        <v>125.997</v>
      </c>
    </row>
    <row r="8454" spans="1:21" x14ac:dyDescent="0.25">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s="27">
        <v>-93.472399999999993</v>
      </c>
    </row>
    <row r="8455" spans="1:21" x14ac:dyDescent="0.25">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s="27">
        <v>77.746799999999993</v>
      </c>
    </row>
    <row r="8456" spans="1:21" x14ac:dyDescent="0.25">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s="27">
        <v>-67.137</v>
      </c>
    </row>
    <row r="8457" spans="1:21" x14ac:dyDescent="0.25">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s="27">
        <v>22.238399999999999</v>
      </c>
    </row>
    <row r="8458" spans="1:21" x14ac:dyDescent="0.25">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s="27">
        <v>-29.007300000000001</v>
      </c>
    </row>
    <row r="8459" spans="1:21" x14ac:dyDescent="0.25">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s="27">
        <v>-6.2370000000000001</v>
      </c>
    </row>
    <row r="8460" spans="1:21" x14ac:dyDescent="0.25">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s="27">
        <v>-39.804000000000002</v>
      </c>
    </row>
    <row r="8461" spans="1:21" x14ac:dyDescent="0.25">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s="27">
        <v>-19.814399999999999</v>
      </c>
    </row>
    <row r="8462" spans="1:21" x14ac:dyDescent="0.25">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s="27">
        <v>11.891</v>
      </c>
    </row>
    <row r="8463" spans="1:21" x14ac:dyDescent="0.25">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s="27">
        <v>9.5939999999999994</v>
      </c>
    </row>
    <row r="8464" spans="1:21" x14ac:dyDescent="0.25">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s="27">
        <v>3.6</v>
      </c>
    </row>
    <row r="8465" spans="1:21" x14ac:dyDescent="0.25">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s="27">
        <v>22.6782</v>
      </c>
    </row>
    <row r="8466" spans="1:21" x14ac:dyDescent="0.25">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s="27">
        <v>-2.9180000000000001</v>
      </c>
    </row>
    <row r="8467" spans="1:21" x14ac:dyDescent="0.25">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s="27">
        <v>3.0497999999999998</v>
      </c>
    </row>
    <row r="8468" spans="1:21" x14ac:dyDescent="0.25">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s="27">
        <v>144.3546</v>
      </c>
    </row>
    <row r="8469" spans="1:21" x14ac:dyDescent="0.25">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s="27">
        <v>3.1248</v>
      </c>
    </row>
    <row r="8470" spans="1:21" x14ac:dyDescent="0.25">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s="27">
        <v>241.1046</v>
      </c>
    </row>
    <row r="8471" spans="1:21" x14ac:dyDescent="0.25">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s="27">
        <v>-14.5176</v>
      </c>
    </row>
    <row r="8472" spans="1:21" x14ac:dyDescent="0.25">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s="27">
        <v>11.919600000000001</v>
      </c>
    </row>
    <row r="8473" spans="1:21" x14ac:dyDescent="0.25">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s="27">
        <v>-11.6928</v>
      </c>
    </row>
    <row r="8474" spans="1:21" x14ac:dyDescent="0.25">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s="27">
        <v>1.05</v>
      </c>
    </row>
    <row r="8475" spans="1:21" x14ac:dyDescent="0.25">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s="27">
        <v>0.99519999999999997</v>
      </c>
    </row>
    <row r="8476" spans="1:21" x14ac:dyDescent="0.25">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s="27">
        <v>-29.053599999999999</v>
      </c>
    </row>
    <row r="8477" spans="1:21" x14ac:dyDescent="0.25">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s="27">
        <v>23.7742</v>
      </c>
    </row>
    <row r="8478" spans="1:21" x14ac:dyDescent="0.25">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s="27">
        <v>16.234200000000001</v>
      </c>
    </row>
    <row r="8479" spans="1:21" x14ac:dyDescent="0.25">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s="27">
        <v>269.30799999999999</v>
      </c>
    </row>
    <row r="8480" spans="1:21" x14ac:dyDescent="0.25">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s="27">
        <v>1.6704000000000001</v>
      </c>
    </row>
    <row r="8481" spans="1:21" x14ac:dyDescent="0.25">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s="27">
        <v>8.9909999999999997</v>
      </c>
    </row>
    <row r="8482" spans="1:21" x14ac:dyDescent="0.25">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s="27">
        <v>10.074400000000001</v>
      </c>
    </row>
    <row r="8483" spans="1:21" x14ac:dyDescent="0.25">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s="27">
        <v>3.3311999999999999</v>
      </c>
    </row>
    <row r="8484" spans="1:21" x14ac:dyDescent="0.25">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s="27">
        <v>9.9359999999999999</v>
      </c>
    </row>
    <row r="8485" spans="1:21" x14ac:dyDescent="0.25">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s="27">
        <v>41.012999999999998</v>
      </c>
    </row>
    <row r="8486" spans="1:21" x14ac:dyDescent="0.25">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s="27">
        <v>71.927999999999997</v>
      </c>
    </row>
    <row r="8487" spans="1:21" x14ac:dyDescent="0.25">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s="27">
        <v>21.012799999999999</v>
      </c>
    </row>
    <row r="8488" spans="1:21" x14ac:dyDescent="0.25">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s="27">
        <v>53.260800000000003</v>
      </c>
    </row>
    <row r="8489" spans="1:21" x14ac:dyDescent="0.25">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s="27">
        <v>5.97</v>
      </c>
    </row>
    <row r="8490" spans="1:21" x14ac:dyDescent="0.25">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s="27">
        <v>2799.9839999999999</v>
      </c>
    </row>
    <row r="8491" spans="1:21" x14ac:dyDescent="0.25">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s="27">
        <v>18.2</v>
      </c>
    </row>
    <row r="8492" spans="1:21" x14ac:dyDescent="0.25">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s="27">
        <v>7.1021999999999998</v>
      </c>
    </row>
    <row r="8493" spans="1:21" x14ac:dyDescent="0.25">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s="27">
        <v>0.1188</v>
      </c>
    </row>
    <row r="8494" spans="1:21" x14ac:dyDescent="0.25">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s="27">
        <v>20.4984</v>
      </c>
    </row>
    <row r="8495" spans="1:21" x14ac:dyDescent="0.25">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s="27">
        <v>161.99189999999999</v>
      </c>
    </row>
    <row r="8496" spans="1:21" x14ac:dyDescent="0.25">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s="27">
        <v>-10.336</v>
      </c>
    </row>
    <row r="8497" spans="1:21" x14ac:dyDescent="0.25">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s="27">
        <v>-6.21</v>
      </c>
    </row>
    <row r="8498" spans="1:21" x14ac:dyDescent="0.25">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s="27">
        <v>15.475199999999999</v>
      </c>
    </row>
    <row r="8499" spans="1:21" x14ac:dyDescent="0.25">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s="27">
        <v>177.5889</v>
      </c>
    </row>
    <row r="8500" spans="1:21" x14ac:dyDescent="0.25">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s="27">
        <v>5.3997999999999999</v>
      </c>
    </row>
    <row r="8501" spans="1:21" x14ac:dyDescent="0.25">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s="27">
        <v>16.750800000000002</v>
      </c>
    </row>
    <row r="8502" spans="1:21" x14ac:dyDescent="0.25">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s="27">
        <v>45.9754</v>
      </c>
    </row>
    <row r="8503" spans="1:21" x14ac:dyDescent="0.25">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s="27">
        <v>1.1988000000000001</v>
      </c>
    </row>
    <row r="8504" spans="1:21" x14ac:dyDescent="0.25">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s="27">
        <v>-20.784600000000001</v>
      </c>
    </row>
    <row r="8505" spans="1:21" x14ac:dyDescent="0.25">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s="27">
        <v>6.2207999999999997</v>
      </c>
    </row>
    <row r="8506" spans="1:21" x14ac:dyDescent="0.25">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s="27">
        <v>-110.0232</v>
      </c>
    </row>
    <row r="8507" spans="1:21" x14ac:dyDescent="0.25">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s="27">
        <v>-14.169600000000001</v>
      </c>
    </row>
    <row r="8508" spans="1:21" x14ac:dyDescent="0.25">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s="27">
        <v>8.3879999999999999</v>
      </c>
    </row>
    <row r="8509" spans="1:21" x14ac:dyDescent="0.25">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s="27">
        <v>49.393799999999999</v>
      </c>
    </row>
    <row r="8510" spans="1:21" x14ac:dyDescent="0.25">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s="27">
        <v>61.330500000000001</v>
      </c>
    </row>
    <row r="8511" spans="1:21" x14ac:dyDescent="0.25">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s="27">
        <v>31.497499999999999</v>
      </c>
    </row>
    <row r="8512" spans="1:21" x14ac:dyDescent="0.25">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s="27">
        <v>10.35</v>
      </c>
    </row>
    <row r="8513" spans="1:21" x14ac:dyDescent="0.25">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s="27">
        <v>8.9543999999999997</v>
      </c>
    </row>
    <row r="8514" spans="1:21" x14ac:dyDescent="0.25">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s="27">
        <v>-77.473200000000006</v>
      </c>
    </row>
    <row r="8515" spans="1:21" x14ac:dyDescent="0.25">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s="27">
        <v>7.2576000000000001</v>
      </c>
    </row>
    <row r="8516" spans="1:21" x14ac:dyDescent="0.25">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s="27">
        <v>8.2344000000000008</v>
      </c>
    </row>
    <row r="8517" spans="1:21" x14ac:dyDescent="0.25">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s="27">
        <v>10.0128</v>
      </c>
    </row>
    <row r="8518" spans="1:21" x14ac:dyDescent="0.25">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s="27">
        <v>0.98280000000000001</v>
      </c>
    </row>
    <row r="8519" spans="1:21" x14ac:dyDescent="0.25">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s="27">
        <v>-17.443200000000001</v>
      </c>
    </row>
    <row r="8520" spans="1:21" x14ac:dyDescent="0.25">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s="27">
        <v>1.5588</v>
      </c>
    </row>
    <row r="8521" spans="1:21" x14ac:dyDescent="0.25">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s="27">
        <v>45.555</v>
      </c>
    </row>
    <row r="8522" spans="1:21" x14ac:dyDescent="0.25">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s="27">
        <v>18.176400000000001</v>
      </c>
    </row>
    <row r="8523" spans="1:21" x14ac:dyDescent="0.25">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s="27">
        <v>8.9361999999999995</v>
      </c>
    </row>
    <row r="8524" spans="1:21" x14ac:dyDescent="0.25">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s="27">
        <v>0.25979999999999998</v>
      </c>
    </row>
    <row r="8525" spans="1:21" x14ac:dyDescent="0.25">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s="27">
        <v>27.93</v>
      </c>
    </row>
    <row r="8526" spans="1:21" x14ac:dyDescent="0.25">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s="27">
        <v>-7.3959999999999999</v>
      </c>
    </row>
    <row r="8527" spans="1:21" x14ac:dyDescent="0.25">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s="27">
        <v>7.6896000000000004</v>
      </c>
    </row>
    <row r="8528" spans="1:21" x14ac:dyDescent="0.25">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s="27">
        <v>-3.4620000000000002</v>
      </c>
    </row>
    <row r="8529" spans="1:21" x14ac:dyDescent="0.25">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s="27">
        <v>43.995600000000003</v>
      </c>
    </row>
    <row r="8530" spans="1:21" x14ac:dyDescent="0.25">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s="27">
        <v>3.3889999999999998</v>
      </c>
    </row>
    <row r="8531" spans="1:21" x14ac:dyDescent="0.25">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s="27">
        <v>-36.2136</v>
      </c>
    </row>
    <row r="8532" spans="1:21" x14ac:dyDescent="0.25">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s="27">
        <v>16.68</v>
      </c>
    </row>
    <row r="8533" spans="1:21" x14ac:dyDescent="0.25">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s="27">
        <v>6.3296000000000001</v>
      </c>
    </row>
    <row r="8534" spans="1:21" x14ac:dyDescent="0.25">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s="27">
        <v>24.843</v>
      </c>
    </row>
    <row r="8535" spans="1:21" x14ac:dyDescent="0.25">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s="27">
        <v>35.097299999999997</v>
      </c>
    </row>
    <row r="8536" spans="1:21" x14ac:dyDescent="0.25">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s="27">
        <v>4.8117999999999999</v>
      </c>
    </row>
    <row r="8537" spans="1:21" x14ac:dyDescent="0.25">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s="27">
        <v>3.3839999999999999</v>
      </c>
    </row>
    <row r="8538" spans="1:21" x14ac:dyDescent="0.25">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s="27">
        <v>-12.208</v>
      </c>
    </row>
    <row r="8539" spans="1:21" x14ac:dyDescent="0.25">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s="27">
        <v>9.0719999999999992</v>
      </c>
    </row>
    <row r="8540" spans="1:21" x14ac:dyDescent="0.25">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s="27">
        <v>1.002</v>
      </c>
    </row>
    <row r="8541" spans="1:21" x14ac:dyDescent="0.25">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s="27">
        <v>59.997999999999998</v>
      </c>
    </row>
    <row r="8542" spans="1:21" x14ac:dyDescent="0.25">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s="27">
        <v>9.6374999999999993</v>
      </c>
    </row>
    <row r="8543" spans="1:21" x14ac:dyDescent="0.25">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s="27">
        <v>1.6783999999999999</v>
      </c>
    </row>
    <row r="8544" spans="1:21" x14ac:dyDescent="0.25">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s="27">
        <v>0</v>
      </c>
    </row>
    <row r="8545" spans="1:21" x14ac:dyDescent="0.25">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s="27">
        <v>83.991600000000005</v>
      </c>
    </row>
    <row r="8546" spans="1:21" x14ac:dyDescent="0.25">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s="27">
        <v>8.7032000000000007</v>
      </c>
    </row>
    <row r="8547" spans="1:21" x14ac:dyDescent="0.25">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s="27">
        <v>11.1776</v>
      </c>
    </row>
    <row r="8548" spans="1:21" x14ac:dyDescent="0.25">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s="27">
        <v>15.944599999999999</v>
      </c>
    </row>
    <row r="8549" spans="1:21" x14ac:dyDescent="0.25">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s="27">
        <v>17.55</v>
      </c>
    </row>
    <row r="8550" spans="1:21" x14ac:dyDescent="0.25">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s="27">
        <v>6.048</v>
      </c>
    </row>
    <row r="8551" spans="1:21" x14ac:dyDescent="0.25">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s="27">
        <v>4.0039999999999996</v>
      </c>
    </row>
    <row r="8552" spans="1:21" x14ac:dyDescent="0.25">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s="27">
        <v>2.0358000000000001</v>
      </c>
    </row>
    <row r="8553" spans="1:21" x14ac:dyDescent="0.25">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s="27">
        <v>3.4276</v>
      </c>
    </row>
    <row r="8554" spans="1:21" x14ac:dyDescent="0.25">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s="27">
        <v>134.99549999999999</v>
      </c>
    </row>
    <row r="8555" spans="1:21" x14ac:dyDescent="0.25">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s="27">
        <v>23.992000000000001</v>
      </c>
    </row>
    <row r="8556" spans="1:21" x14ac:dyDescent="0.25">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s="27">
        <v>158.529</v>
      </c>
    </row>
    <row r="8557" spans="1:21" x14ac:dyDescent="0.25">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s="27">
        <v>89.588800000000006</v>
      </c>
    </row>
    <row r="8558" spans="1:21" x14ac:dyDescent="0.25">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s="27">
        <v>-33.841799999999999</v>
      </c>
    </row>
    <row r="8559" spans="1:21" x14ac:dyDescent="0.25">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s="27">
        <v>39.687899999999999</v>
      </c>
    </row>
    <row r="8560" spans="1:21" x14ac:dyDescent="0.25">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s="27">
        <v>14.742000000000001</v>
      </c>
    </row>
    <row r="8561" spans="1:21" x14ac:dyDescent="0.25">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s="27">
        <v>35.984999999999999</v>
      </c>
    </row>
    <row r="8562" spans="1:21" x14ac:dyDescent="0.25">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s="27">
        <v>14.836499999999999</v>
      </c>
    </row>
    <row r="8563" spans="1:21" x14ac:dyDescent="0.25">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s="27">
        <v>-0.75660000000000005</v>
      </c>
    </row>
    <row r="8564" spans="1:21" x14ac:dyDescent="0.25">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s="27">
        <v>378.274</v>
      </c>
    </row>
    <row r="8565" spans="1:21" x14ac:dyDescent="0.25">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s="27">
        <v>-3.5508000000000002</v>
      </c>
    </row>
    <row r="8566" spans="1:21" x14ac:dyDescent="0.25">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s="27">
        <v>-8.2764000000000006</v>
      </c>
    </row>
    <row r="8567" spans="1:21" x14ac:dyDescent="0.25">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s="27">
        <v>6.7176</v>
      </c>
    </row>
    <row r="8568" spans="1:21" x14ac:dyDescent="0.25">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s="27">
        <v>5.5216000000000003</v>
      </c>
    </row>
    <row r="8569" spans="1:21" x14ac:dyDescent="0.25">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s="27">
        <v>10.8864</v>
      </c>
    </row>
    <row r="8570" spans="1:21" x14ac:dyDescent="0.25">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s="27">
        <v>314.84179999999998</v>
      </c>
    </row>
    <row r="8571" spans="1:21" x14ac:dyDescent="0.25">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s="27">
        <v>77.8232</v>
      </c>
    </row>
    <row r="8572" spans="1:21" x14ac:dyDescent="0.25">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s="27">
        <v>89.997</v>
      </c>
    </row>
    <row r="8573" spans="1:21" x14ac:dyDescent="0.25">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s="27">
        <v>3.21</v>
      </c>
    </row>
    <row r="8574" spans="1:21" x14ac:dyDescent="0.25">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s="27">
        <v>-199.77</v>
      </c>
    </row>
    <row r="8575" spans="1:21" x14ac:dyDescent="0.25">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s="27">
        <v>11.543200000000001</v>
      </c>
    </row>
    <row r="8576" spans="1:21" x14ac:dyDescent="0.25">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s="27">
        <v>0.1134</v>
      </c>
    </row>
    <row r="8577" spans="1:21" x14ac:dyDescent="0.25">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s="27">
        <v>0.89600000000000002</v>
      </c>
    </row>
    <row r="8578" spans="1:21" x14ac:dyDescent="0.25">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s="27">
        <v>26.597999999999999</v>
      </c>
    </row>
    <row r="8579" spans="1:21" x14ac:dyDescent="0.25">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s="27">
        <v>97.203199999999995</v>
      </c>
    </row>
    <row r="8580" spans="1:21" x14ac:dyDescent="0.25">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s="27">
        <v>7.79</v>
      </c>
    </row>
    <row r="8581" spans="1:21" x14ac:dyDescent="0.25">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s="27">
        <v>1.2005999999999999</v>
      </c>
    </row>
    <row r="8582" spans="1:21" x14ac:dyDescent="0.25">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s="27">
        <v>-5.9409000000000001</v>
      </c>
    </row>
    <row r="8583" spans="1:21" x14ac:dyDescent="0.25">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s="27">
        <v>3.6288</v>
      </c>
    </row>
    <row r="8584" spans="1:21" x14ac:dyDescent="0.25">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s="27">
        <v>-3.6372</v>
      </c>
    </row>
    <row r="8585" spans="1:21" x14ac:dyDescent="0.25">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s="27">
        <v>-13.391999999999999</v>
      </c>
    </row>
    <row r="8586" spans="1:21" x14ac:dyDescent="0.25">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s="27">
        <v>6.0368000000000004</v>
      </c>
    </row>
    <row r="8587" spans="1:21" x14ac:dyDescent="0.25">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s="27">
        <v>-8.1311999999999998</v>
      </c>
    </row>
    <row r="8588" spans="1:21" x14ac:dyDescent="0.25">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s="27">
        <v>244.6155</v>
      </c>
    </row>
    <row r="8589" spans="1:21" x14ac:dyDescent="0.25">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s="27">
        <v>43.706000000000003</v>
      </c>
    </row>
    <row r="8590" spans="1:21" x14ac:dyDescent="0.25">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s="27">
        <v>-10.393599999999999</v>
      </c>
    </row>
    <row r="8591" spans="1:21" x14ac:dyDescent="0.25">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s="27">
        <v>0.4768</v>
      </c>
    </row>
    <row r="8592" spans="1:21" x14ac:dyDescent="0.25">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s="27">
        <v>3.9102000000000001</v>
      </c>
    </row>
    <row r="8593" spans="1:21" x14ac:dyDescent="0.25">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s="27">
        <v>7.008</v>
      </c>
    </row>
    <row r="8594" spans="1:21" x14ac:dyDescent="0.25">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s="27">
        <v>3.3534000000000002</v>
      </c>
    </row>
    <row r="8595" spans="1:21" x14ac:dyDescent="0.25">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s="27">
        <v>38.395200000000003</v>
      </c>
    </row>
    <row r="8596" spans="1:21" x14ac:dyDescent="0.25">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s="27">
        <v>31.198</v>
      </c>
    </row>
    <row r="8597" spans="1:21" x14ac:dyDescent="0.25">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s="27">
        <v>5.3460000000000001</v>
      </c>
    </row>
    <row r="8598" spans="1:21" x14ac:dyDescent="0.25">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s="27">
        <v>16.6568</v>
      </c>
    </row>
    <row r="8599" spans="1:21" x14ac:dyDescent="0.25">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s="27">
        <v>25.175999999999998</v>
      </c>
    </row>
    <row r="8600" spans="1:21" x14ac:dyDescent="0.25">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s="27">
        <v>1.512</v>
      </c>
    </row>
    <row r="8601" spans="1:21" x14ac:dyDescent="0.25">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s="27">
        <v>7.0217999999999998</v>
      </c>
    </row>
    <row r="8602" spans="1:21" x14ac:dyDescent="0.25">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s="27">
        <v>11.3512</v>
      </c>
    </row>
    <row r="8603" spans="1:21" x14ac:dyDescent="0.25">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s="27">
        <v>2.5592000000000001</v>
      </c>
    </row>
    <row r="8604" spans="1:21" x14ac:dyDescent="0.25">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s="27">
        <v>59.493000000000002</v>
      </c>
    </row>
    <row r="8605" spans="1:21" x14ac:dyDescent="0.25">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s="27">
        <v>-5.2640000000000002</v>
      </c>
    </row>
    <row r="8606" spans="1:21" x14ac:dyDescent="0.25">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s="27">
        <v>-6.21</v>
      </c>
    </row>
    <row r="8607" spans="1:21" x14ac:dyDescent="0.25">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s="27">
        <v>13.571999999999999</v>
      </c>
    </row>
    <row r="8608" spans="1:21" x14ac:dyDescent="0.25">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s="27">
        <v>7.6494</v>
      </c>
    </row>
    <row r="8609" spans="1:21" x14ac:dyDescent="0.25">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s="27">
        <v>21.075199999999999</v>
      </c>
    </row>
    <row r="8610" spans="1:21" x14ac:dyDescent="0.25">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s="27">
        <v>4.0456000000000003</v>
      </c>
    </row>
    <row r="8611" spans="1:21" x14ac:dyDescent="0.25">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s="27">
        <v>-44.195999999999998</v>
      </c>
    </row>
    <row r="8612" spans="1:21" x14ac:dyDescent="0.25">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s="27">
        <v>6.7008000000000001</v>
      </c>
    </row>
    <row r="8613" spans="1:21" x14ac:dyDescent="0.25">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s="27">
        <v>29.032499999999999</v>
      </c>
    </row>
    <row r="8614" spans="1:21" x14ac:dyDescent="0.25">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s="27">
        <v>10.316800000000001</v>
      </c>
    </row>
    <row r="8615" spans="1:21" x14ac:dyDescent="0.25">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s="27">
        <v>177.5889</v>
      </c>
    </row>
    <row r="8616" spans="1:21" x14ac:dyDescent="0.25">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s="27">
        <v>3.4685999999999999</v>
      </c>
    </row>
    <row r="8617" spans="1:21" x14ac:dyDescent="0.25">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s="27">
        <v>4.4550000000000001</v>
      </c>
    </row>
    <row r="8618" spans="1:21" x14ac:dyDescent="0.25">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s="27">
        <v>40.170200000000001</v>
      </c>
    </row>
    <row r="8619" spans="1:21" x14ac:dyDescent="0.25">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s="27">
        <v>13.868399999999999</v>
      </c>
    </row>
    <row r="8620" spans="1:21" x14ac:dyDescent="0.25">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s="27">
        <v>-14.9877</v>
      </c>
    </row>
    <row r="8621" spans="1:21" x14ac:dyDescent="0.25">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s="27">
        <v>16.9312</v>
      </c>
    </row>
    <row r="8622" spans="1:21" x14ac:dyDescent="0.25">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s="27">
        <v>-19.864000000000001</v>
      </c>
    </row>
    <row r="8623" spans="1:21" x14ac:dyDescent="0.25">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s="27">
        <v>2.3363999999999998</v>
      </c>
    </row>
    <row r="8624" spans="1:21" x14ac:dyDescent="0.25">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s="27">
        <v>3.9807999999999999</v>
      </c>
    </row>
    <row r="8625" spans="1:21" x14ac:dyDescent="0.25">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s="27">
        <v>-100.92</v>
      </c>
    </row>
    <row r="8626" spans="1:21" x14ac:dyDescent="0.25">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s="27">
        <v>-1.3995</v>
      </c>
    </row>
    <row r="8627" spans="1:21" x14ac:dyDescent="0.25">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s="27">
        <v>5.1012000000000004</v>
      </c>
    </row>
    <row r="8628" spans="1:21" x14ac:dyDescent="0.25">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s="27">
        <v>18.970199999999998</v>
      </c>
    </row>
    <row r="8629" spans="1:21" x14ac:dyDescent="0.25">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s="27">
        <v>16.2</v>
      </c>
    </row>
    <row r="8630" spans="1:21" x14ac:dyDescent="0.25">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s="27">
        <v>2.0573999999999999</v>
      </c>
    </row>
    <row r="8631" spans="1:21" x14ac:dyDescent="0.25">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s="27">
        <v>-120.294</v>
      </c>
    </row>
    <row r="8632" spans="1:21" x14ac:dyDescent="0.25">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s="27">
        <v>2.3892000000000002</v>
      </c>
    </row>
    <row r="8633" spans="1:21" x14ac:dyDescent="0.25">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s="27">
        <v>-78.078000000000003</v>
      </c>
    </row>
    <row r="8634" spans="1:21" x14ac:dyDescent="0.25">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s="27">
        <v>-913.17600000000004</v>
      </c>
    </row>
    <row r="8635" spans="1:21" x14ac:dyDescent="0.25">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s="27">
        <v>0.71099999999999997</v>
      </c>
    </row>
    <row r="8636" spans="1:21" x14ac:dyDescent="0.25">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s="27">
        <v>-89.066400000000002</v>
      </c>
    </row>
    <row r="8637" spans="1:21" x14ac:dyDescent="0.25">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s="27">
        <v>45.487000000000002</v>
      </c>
    </row>
    <row r="8638" spans="1:21" x14ac:dyDescent="0.25">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s="27">
        <v>214.76</v>
      </c>
    </row>
    <row r="8639" spans="1:21" x14ac:dyDescent="0.25">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s="27">
        <v>39.0824</v>
      </c>
    </row>
    <row r="8640" spans="1:21" x14ac:dyDescent="0.25">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s="27">
        <v>143.982</v>
      </c>
    </row>
    <row r="8641" spans="1:21" x14ac:dyDescent="0.25">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s="27">
        <v>5.8232999999999997</v>
      </c>
    </row>
    <row r="8642" spans="1:21" x14ac:dyDescent="0.25">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s="27">
        <v>-1141.47</v>
      </c>
    </row>
    <row r="8643" spans="1:21" x14ac:dyDescent="0.25">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s="27">
        <v>-45.24</v>
      </c>
    </row>
    <row r="8644" spans="1:21" x14ac:dyDescent="0.25">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s="27">
        <v>11.814</v>
      </c>
    </row>
    <row r="8645" spans="1:21" x14ac:dyDescent="0.25">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s="27">
        <v>1.6379999999999999</v>
      </c>
    </row>
    <row r="8646" spans="1:21" x14ac:dyDescent="0.25">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s="27">
        <v>-29.244599999999998</v>
      </c>
    </row>
    <row r="8647" spans="1:21" x14ac:dyDescent="0.25">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s="27">
        <v>1.4136</v>
      </c>
    </row>
    <row r="8648" spans="1:21" x14ac:dyDescent="0.25">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s="27">
        <v>19.435199999999998</v>
      </c>
    </row>
    <row r="8649" spans="1:21" x14ac:dyDescent="0.25">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s="27">
        <v>10.9602</v>
      </c>
    </row>
    <row r="8650" spans="1:21" x14ac:dyDescent="0.25">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s="27">
        <v>26.4285</v>
      </c>
    </row>
    <row r="8651" spans="1:21" x14ac:dyDescent="0.25">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s="27">
        <v>-20.090399999999999</v>
      </c>
    </row>
    <row r="8652" spans="1:21" x14ac:dyDescent="0.25">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s="27">
        <v>2.6789999999999998</v>
      </c>
    </row>
    <row r="8653" spans="1:21" x14ac:dyDescent="0.25">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s="27">
        <v>5.5340999999999996</v>
      </c>
    </row>
    <row r="8654" spans="1:21" x14ac:dyDescent="0.25">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s="27">
        <v>2.19</v>
      </c>
    </row>
    <row r="8655" spans="1:21" x14ac:dyDescent="0.25">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s="27">
        <v>75.992400000000004</v>
      </c>
    </row>
    <row r="8656" spans="1:21" x14ac:dyDescent="0.25">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s="27">
        <v>60.883200000000002</v>
      </c>
    </row>
    <row r="8657" spans="1:21" x14ac:dyDescent="0.25">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s="27">
        <v>20.059999999999999</v>
      </c>
    </row>
    <row r="8658" spans="1:21" x14ac:dyDescent="0.25">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s="27">
        <v>24.47</v>
      </c>
    </row>
    <row r="8659" spans="1:21" x14ac:dyDescent="0.25">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s="27">
        <v>9.7438000000000002</v>
      </c>
    </row>
    <row r="8660" spans="1:21" x14ac:dyDescent="0.25">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s="27">
        <v>-1.3375999999999999</v>
      </c>
    </row>
    <row r="8661" spans="1:21" x14ac:dyDescent="0.25">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s="27">
        <v>11.223000000000001</v>
      </c>
    </row>
    <row r="8662" spans="1:21" x14ac:dyDescent="0.25">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s="27">
        <v>-81.441000000000003</v>
      </c>
    </row>
    <row r="8663" spans="1:21" x14ac:dyDescent="0.25">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s="27">
        <v>-15.9268</v>
      </c>
    </row>
    <row r="8664" spans="1:21" x14ac:dyDescent="0.25">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s="27">
        <v>69.654600000000002</v>
      </c>
    </row>
    <row r="8665" spans="1:21" x14ac:dyDescent="0.25">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s="27">
        <v>41.568800000000003</v>
      </c>
    </row>
    <row r="8666" spans="1:21" x14ac:dyDescent="0.25">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s="27">
        <v>39.564</v>
      </c>
    </row>
    <row r="8667" spans="1:21" x14ac:dyDescent="0.25">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s="27">
        <v>13.365</v>
      </c>
    </row>
    <row r="8668" spans="1:21" x14ac:dyDescent="0.25">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s="27">
        <v>1.6519999999999999</v>
      </c>
    </row>
    <row r="8669" spans="1:21" x14ac:dyDescent="0.25">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s="27">
        <v>19.376000000000001</v>
      </c>
    </row>
    <row r="8670" spans="1:21" x14ac:dyDescent="0.25">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s="27">
        <v>3.7570000000000001</v>
      </c>
    </row>
    <row r="8671" spans="1:21" x14ac:dyDescent="0.25">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s="27">
        <v>7.7039999999999997</v>
      </c>
    </row>
    <row r="8672" spans="1:21" x14ac:dyDescent="0.25">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s="27">
        <v>-18.235199999999999</v>
      </c>
    </row>
    <row r="8673" spans="1:21" x14ac:dyDescent="0.25">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s="27">
        <v>-25.109000000000002</v>
      </c>
    </row>
    <row r="8674" spans="1:21" x14ac:dyDescent="0.25">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s="27">
        <v>6.1992000000000003</v>
      </c>
    </row>
    <row r="8675" spans="1:21" x14ac:dyDescent="0.25">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s="27">
        <v>-8.5793999999999997</v>
      </c>
    </row>
    <row r="8676" spans="1:21" x14ac:dyDescent="0.25">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s="27">
        <v>-8.1821999999999999</v>
      </c>
    </row>
    <row r="8677" spans="1:21" x14ac:dyDescent="0.25">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s="27">
        <v>3.504</v>
      </c>
    </row>
    <row r="8678" spans="1:21" x14ac:dyDescent="0.25">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s="27">
        <v>-3.6537000000000002</v>
      </c>
    </row>
    <row r="8679" spans="1:21" x14ac:dyDescent="0.25">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s="27">
        <v>-81.3065</v>
      </c>
    </row>
    <row r="8680" spans="1:21" x14ac:dyDescent="0.25">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s="27">
        <v>-13.3424</v>
      </c>
    </row>
    <row r="8681" spans="1:21" x14ac:dyDescent="0.25">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s="27">
        <v>33.906500000000001</v>
      </c>
    </row>
    <row r="8682" spans="1:21" x14ac:dyDescent="0.25">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s="27">
        <v>694.50149999999996</v>
      </c>
    </row>
    <row r="8683" spans="1:21" x14ac:dyDescent="0.25">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s="27">
        <v>11.803000000000001</v>
      </c>
    </row>
    <row r="8684" spans="1:21" x14ac:dyDescent="0.25">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s="27">
        <v>16.2486</v>
      </c>
    </row>
    <row r="8685" spans="1:21" x14ac:dyDescent="0.25">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s="27">
        <v>1.3415999999999999</v>
      </c>
    </row>
    <row r="8686" spans="1:21" x14ac:dyDescent="0.25">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s="27">
        <v>4.4541000000000004</v>
      </c>
    </row>
    <row r="8687" spans="1:21" x14ac:dyDescent="0.25">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s="27">
        <v>25.053599999999999</v>
      </c>
    </row>
    <row r="8688" spans="1:21" x14ac:dyDescent="0.25">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s="27">
        <v>11.586</v>
      </c>
    </row>
    <row r="8689" spans="1:21" x14ac:dyDescent="0.25">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s="27">
        <v>8.9499999999999993</v>
      </c>
    </row>
    <row r="8690" spans="1:21" x14ac:dyDescent="0.25">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s="27">
        <v>5.6159999999999997</v>
      </c>
    </row>
    <row r="8691" spans="1:21" x14ac:dyDescent="0.25">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s="27">
        <v>1.1022000000000001</v>
      </c>
    </row>
    <row r="8692" spans="1:21" x14ac:dyDescent="0.25">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s="27">
        <v>-56.3108</v>
      </c>
    </row>
    <row r="8693" spans="1:21" x14ac:dyDescent="0.25">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s="27">
        <v>-49.437600000000003</v>
      </c>
    </row>
    <row r="8694" spans="1:21" x14ac:dyDescent="0.25">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s="27">
        <v>48.993000000000002</v>
      </c>
    </row>
    <row r="8695" spans="1:21" x14ac:dyDescent="0.25">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s="27">
        <v>162</v>
      </c>
    </row>
    <row r="8696" spans="1:21" x14ac:dyDescent="0.25">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s="27">
        <v>9.5256000000000007</v>
      </c>
    </row>
    <row r="8697" spans="1:21" x14ac:dyDescent="0.25">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s="27">
        <v>11.283899999999999</v>
      </c>
    </row>
    <row r="8698" spans="1:21" x14ac:dyDescent="0.25">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s="27">
        <v>26.997299999999999</v>
      </c>
    </row>
    <row r="8699" spans="1:21" x14ac:dyDescent="0.25">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s="27">
        <v>9.3504000000000005</v>
      </c>
    </row>
    <row r="8700" spans="1:21" x14ac:dyDescent="0.25">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s="27">
        <v>-28.224</v>
      </c>
    </row>
    <row r="8701" spans="1:21" x14ac:dyDescent="0.25">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s="27">
        <v>223.99359999999999</v>
      </c>
    </row>
    <row r="8702" spans="1:21" x14ac:dyDescent="0.25">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s="27">
        <v>6.7031999999999998</v>
      </c>
    </row>
    <row r="8703" spans="1:21" x14ac:dyDescent="0.25">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s="27">
        <v>17.847000000000001</v>
      </c>
    </row>
    <row r="8704" spans="1:21" x14ac:dyDescent="0.25">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s="27">
        <v>29.692</v>
      </c>
    </row>
    <row r="8705" spans="1:21" x14ac:dyDescent="0.25">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s="27">
        <v>0.44400000000000001</v>
      </c>
    </row>
    <row r="8706" spans="1:21" x14ac:dyDescent="0.25">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s="27">
        <v>11.5136</v>
      </c>
    </row>
    <row r="8707" spans="1:21" x14ac:dyDescent="0.25">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s="27">
        <v>0</v>
      </c>
    </row>
    <row r="8708" spans="1:21" x14ac:dyDescent="0.25">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s="27">
        <v>13.437200000000001</v>
      </c>
    </row>
    <row r="8709" spans="1:21" x14ac:dyDescent="0.25">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s="27">
        <v>1.6896</v>
      </c>
    </row>
    <row r="8710" spans="1:21" x14ac:dyDescent="0.25">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s="27">
        <v>-17.992799999999999</v>
      </c>
    </row>
    <row r="8711" spans="1:21" x14ac:dyDescent="0.25">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s="27">
        <v>25.197900000000001</v>
      </c>
    </row>
    <row r="8712" spans="1:21" x14ac:dyDescent="0.25">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s="27">
        <v>10.347300000000001</v>
      </c>
    </row>
    <row r="8713" spans="1:21" x14ac:dyDescent="0.25">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s="27">
        <v>-23.488199999999999</v>
      </c>
    </row>
    <row r="8714" spans="1:21" x14ac:dyDescent="0.25">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s="27">
        <v>-29.605799999999999</v>
      </c>
    </row>
    <row r="8715" spans="1:21" x14ac:dyDescent="0.25">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s="27">
        <v>5.3963999999999999</v>
      </c>
    </row>
    <row r="8716" spans="1:21" x14ac:dyDescent="0.25">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s="27">
        <v>9.3125</v>
      </c>
    </row>
    <row r="8717" spans="1:21" x14ac:dyDescent="0.25">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s="27">
        <v>-1.3984000000000001</v>
      </c>
    </row>
    <row r="8718" spans="1:21" x14ac:dyDescent="0.25">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s="27">
        <v>-160.96</v>
      </c>
    </row>
    <row r="8719" spans="1:21" x14ac:dyDescent="0.25">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s="27">
        <v>-4.5396000000000001</v>
      </c>
    </row>
    <row r="8720" spans="1:21" x14ac:dyDescent="0.25">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s="27">
        <v>3.9424000000000001</v>
      </c>
    </row>
    <row r="8721" spans="1:21" x14ac:dyDescent="0.25">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s="27">
        <v>5.6375999999999999</v>
      </c>
    </row>
    <row r="8722" spans="1:21" x14ac:dyDescent="0.25">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s="27">
        <v>-119.2312</v>
      </c>
    </row>
    <row r="8723" spans="1:21" x14ac:dyDescent="0.25">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s="27">
        <v>6.7535999999999996</v>
      </c>
    </row>
    <row r="8724" spans="1:21" x14ac:dyDescent="0.25">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s="27">
        <v>-2.6669999999999998</v>
      </c>
    </row>
    <row r="8725" spans="1:21" x14ac:dyDescent="0.25">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s="27">
        <v>13.0928</v>
      </c>
    </row>
    <row r="8726" spans="1:21" x14ac:dyDescent="0.25">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s="27">
        <v>8.8704000000000001</v>
      </c>
    </row>
    <row r="8727" spans="1:21" x14ac:dyDescent="0.25">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s="27">
        <v>21.251999999999999</v>
      </c>
    </row>
    <row r="8728" spans="1:21" x14ac:dyDescent="0.25">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s="27">
        <v>0.70920000000000005</v>
      </c>
    </row>
    <row r="8729" spans="1:21" x14ac:dyDescent="0.25">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s="27">
        <v>16.005600000000001</v>
      </c>
    </row>
    <row r="8730" spans="1:21" x14ac:dyDescent="0.25">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s="27">
        <v>8.1940000000000008</v>
      </c>
    </row>
    <row r="8731" spans="1:21" x14ac:dyDescent="0.25">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s="27">
        <v>2.2511999999999999</v>
      </c>
    </row>
    <row r="8732" spans="1:21" x14ac:dyDescent="0.25">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s="27">
        <v>-12.7302</v>
      </c>
    </row>
    <row r="8733" spans="1:21" x14ac:dyDescent="0.25">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s="27">
        <v>15.776999999999999</v>
      </c>
    </row>
    <row r="8734" spans="1:21" x14ac:dyDescent="0.25">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s="27">
        <v>9.3312000000000008</v>
      </c>
    </row>
    <row r="8735" spans="1:21" x14ac:dyDescent="0.25">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s="27">
        <v>40.415999999999997</v>
      </c>
    </row>
    <row r="8736" spans="1:21" x14ac:dyDescent="0.25">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s="27">
        <v>244.6155</v>
      </c>
    </row>
    <row r="8737" spans="1:21" x14ac:dyDescent="0.25">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s="27">
        <v>9.7439999999999998</v>
      </c>
    </row>
    <row r="8738" spans="1:21" x14ac:dyDescent="0.25">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s="27">
        <v>160.62299999999999</v>
      </c>
    </row>
    <row r="8739" spans="1:21" x14ac:dyDescent="0.25">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s="27">
        <v>-5.94</v>
      </c>
    </row>
    <row r="8740" spans="1:21" x14ac:dyDescent="0.25">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s="27">
        <v>3.6432000000000002</v>
      </c>
    </row>
    <row r="8741" spans="1:21" x14ac:dyDescent="0.25">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s="27">
        <v>-20.997</v>
      </c>
    </row>
    <row r="8742" spans="1:21" x14ac:dyDescent="0.25">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s="27">
        <v>21.228000000000002</v>
      </c>
    </row>
    <row r="8743" spans="1:21" x14ac:dyDescent="0.25">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s="27">
        <v>5.1551999999999998</v>
      </c>
    </row>
    <row r="8744" spans="1:21" x14ac:dyDescent="0.25">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s="27">
        <v>3.0337999999999998</v>
      </c>
    </row>
    <row r="8745" spans="1:21" x14ac:dyDescent="0.25">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s="27">
        <v>-4.641</v>
      </c>
    </row>
    <row r="8746" spans="1:21" x14ac:dyDescent="0.25">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s="27">
        <v>4.9648000000000003</v>
      </c>
    </row>
    <row r="8747" spans="1:21" x14ac:dyDescent="0.25">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s="27">
        <v>28.171800000000001</v>
      </c>
    </row>
    <row r="8748" spans="1:21" x14ac:dyDescent="0.25">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s="27">
        <v>12.6348</v>
      </c>
    </row>
    <row r="8749" spans="1:21" x14ac:dyDescent="0.25">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s="27">
        <v>10.061999999999999</v>
      </c>
    </row>
    <row r="8750" spans="1:21" x14ac:dyDescent="0.25">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s="27">
        <v>38.997399999999999</v>
      </c>
    </row>
    <row r="8751" spans="1:21" x14ac:dyDescent="0.25">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s="27">
        <v>1143.8910000000001</v>
      </c>
    </row>
    <row r="8752" spans="1:21" x14ac:dyDescent="0.25">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s="27">
        <v>33.494999999999997</v>
      </c>
    </row>
    <row r="8753" spans="1:21" x14ac:dyDescent="0.25">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s="27">
        <v>31.4712</v>
      </c>
    </row>
    <row r="8754" spans="1:21" x14ac:dyDescent="0.25">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s="27">
        <v>19.9665</v>
      </c>
    </row>
    <row r="8755" spans="1:21" x14ac:dyDescent="0.25">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s="27">
        <v>5.9778000000000002</v>
      </c>
    </row>
    <row r="8756" spans="1:21" x14ac:dyDescent="0.25">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s="27">
        <v>-3.5640000000000001</v>
      </c>
    </row>
    <row r="8757" spans="1:21" x14ac:dyDescent="0.25">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s="27">
        <v>-5.2149999999999999</v>
      </c>
    </row>
    <row r="8758" spans="1:21" x14ac:dyDescent="0.25">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s="27">
        <v>10.5504</v>
      </c>
    </row>
    <row r="8759" spans="1:21" x14ac:dyDescent="0.25">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s="27">
        <v>24.883199999999999</v>
      </c>
    </row>
    <row r="8760" spans="1:21" x14ac:dyDescent="0.25">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s="27">
        <v>9.3228000000000009</v>
      </c>
    </row>
    <row r="8761" spans="1:21" x14ac:dyDescent="0.25">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s="27">
        <v>2.5920000000000001</v>
      </c>
    </row>
    <row r="8762" spans="1:21" x14ac:dyDescent="0.25">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s="27">
        <v>635.495</v>
      </c>
    </row>
    <row r="8763" spans="1:21" x14ac:dyDescent="0.25">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s="27">
        <v>58.919199999999996</v>
      </c>
    </row>
    <row r="8764" spans="1:21" x14ac:dyDescent="0.25">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s="27">
        <v>4.0686999999999998</v>
      </c>
    </row>
    <row r="8765" spans="1:21" x14ac:dyDescent="0.25">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s="27">
        <v>7.2695999999999996</v>
      </c>
    </row>
    <row r="8766" spans="1:21" x14ac:dyDescent="0.25">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s="27">
        <v>0.73480000000000001</v>
      </c>
    </row>
    <row r="8767" spans="1:21" x14ac:dyDescent="0.25">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s="27">
        <v>-2.544</v>
      </c>
    </row>
    <row r="8768" spans="1:21" x14ac:dyDescent="0.25">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s="27">
        <v>-67.617000000000004</v>
      </c>
    </row>
    <row r="8769" spans="1:21" x14ac:dyDescent="0.25">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s="27">
        <v>-13.167</v>
      </c>
    </row>
    <row r="8770" spans="1:21" x14ac:dyDescent="0.25">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s="27">
        <v>57.6</v>
      </c>
    </row>
    <row r="8771" spans="1:21" x14ac:dyDescent="0.25">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s="27">
        <v>9.1844999999999999</v>
      </c>
    </row>
    <row r="8772" spans="1:21" x14ac:dyDescent="0.25">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s="27">
        <v>5.1959999999999997</v>
      </c>
    </row>
    <row r="8773" spans="1:21" x14ac:dyDescent="0.25">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s="27">
        <v>94.278400000000005</v>
      </c>
    </row>
    <row r="8774" spans="1:21" x14ac:dyDescent="0.25">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s="27">
        <v>23.234999999999999</v>
      </c>
    </row>
    <row r="8775" spans="1:21" x14ac:dyDescent="0.25">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s="27">
        <v>6.72</v>
      </c>
    </row>
    <row r="8776" spans="1:21" x14ac:dyDescent="0.25">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s="27">
        <v>3.8136000000000001</v>
      </c>
    </row>
    <row r="8777" spans="1:21" x14ac:dyDescent="0.25">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s="27">
        <v>0.30940000000000001</v>
      </c>
    </row>
    <row r="8778" spans="1:21" x14ac:dyDescent="0.25">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s="27">
        <v>0</v>
      </c>
    </row>
    <row r="8779" spans="1:21" x14ac:dyDescent="0.25">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s="27">
        <v>14.5152</v>
      </c>
    </row>
    <row r="8780" spans="1:21" x14ac:dyDescent="0.25">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s="27">
        <v>7.1993999999999998</v>
      </c>
    </row>
    <row r="8781" spans="1:21" x14ac:dyDescent="0.25">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s="27">
        <v>2.5640999999999998</v>
      </c>
    </row>
    <row r="8782" spans="1:21" x14ac:dyDescent="0.25">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s="27">
        <v>6.2244000000000002</v>
      </c>
    </row>
    <row r="8783" spans="1:21" x14ac:dyDescent="0.25">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s="27">
        <v>-36.117600000000003</v>
      </c>
    </row>
    <row r="8784" spans="1:21" x14ac:dyDescent="0.25">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s="27">
        <v>6.6352000000000002</v>
      </c>
    </row>
    <row r="8785" spans="1:21" x14ac:dyDescent="0.25">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s="27">
        <v>259.52969999999999</v>
      </c>
    </row>
    <row r="8786" spans="1:21" x14ac:dyDescent="0.25">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s="27">
        <v>1.6704000000000001</v>
      </c>
    </row>
    <row r="8787" spans="1:21" x14ac:dyDescent="0.25">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s="27">
        <v>19.596</v>
      </c>
    </row>
    <row r="8788" spans="1:21" x14ac:dyDescent="0.25">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s="27">
        <v>5.4432</v>
      </c>
    </row>
    <row r="8789" spans="1:21" x14ac:dyDescent="0.25">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s="27">
        <v>54.393599999999999</v>
      </c>
    </row>
    <row r="8790" spans="1:21" x14ac:dyDescent="0.25">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s="27">
        <v>52.376399999999997</v>
      </c>
    </row>
    <row r="8791" spans="1:21" x14ac:dyDescent="0.25">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s="27">
        <v>-3.8864000000000001</v>
      </c>
    </row>
    <row r="8792" spans="1:21" x14ac:dyDescent="0.25">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s="27">
        <v>21.4452</v>
      </c>
    </row>
    <row r="8793" spans="1:21" x14ac:dyDescent="0.25">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s="27">
        <v>47.0351</v>
      </c>
    </row>
    <row r="8794" spans="1:21" x14ac:dyDescent="0.25">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s="27">
        <v>6.8714000000000004</v>
      </c>
    </row>
    <row r="8795" spans="1:21" x14ac:dyDescent="0.25">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s="27">
        <v>8.7944999999999993</v>
      </c>
    </row>
    <row r="8796" spans="1:21" x14ac:dyDescent="0.25">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s="27">
        <v>72.974999999999994</v>
      </c>
    </row>
    <row r="8797" spans="1:21" x14ac:dyDescent="0.25">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s="27">
        <v>15.8376</v>
      </c>
    </row>
    <row r="8798" spans="1:21" x14ac:dyDescent="0.25">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s="27">
        <v>6.2207999999999997</v>
      </c>
    </row>
    <row r="8799" spans="1:21" x14ac:dyDescent="0.25">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s="27">
        <v>12.8744</v>
      </c>
    </row>
    <row r="8800" spans="1:21" x14ac:dyDescent="0.25">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s="27">
        <v>336.63499999999999</v>
      </c>
    </row>
    <row r="8801" spans="1:21" x14ac:dyDescent="0.25">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s="27">
        <v>239.99600000000001</v>
      </c>
    </row>
    <row r="8802" spans="1:21" x14ac:dyDescent="0.25">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s="27">
        <v>3.7408000000000001</v>
      </c>
    </row>
    <row r="8803" spans="1:21" x14ac:dyDescent="0.25">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s="27">
        <v>62.154400000000003</v>
      </c>
    </row>
    <row r="8804" spans="1:21" x14ac:dyDescent="0.25">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s="27">
        <v>54.7136</v>
      </c>
    </row>
    <row r="8805" spans="1:21" x14ac:dyDescent="0.25">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s="27">
        <v>11.4741</v>
      </c>
    </row>
    <row r="8806" spans="1:21" x14ac:dyDescent="0.25">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s="27">
        <v>8.6940000000000008</v>
      </c>
    </row>
    <row r="8807" spans="1:21" x14ac:dyDescent="0.25">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s="27">
        <v>37.235999999999997</v>
      </c>
    </row>
    <row r="8808" spans="1:21" x14ac:dyDescent="0.25">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s="27">
        <v>14.572800000000001</v>
      </c>
    </row>
    <row r="8809" spans="1:21" x14ac:dyDescent="0.25">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s="27">
        <v>-27.734999999999999</v>
      </c>
    </row>
    <row r="8810" spans="1:21" x14ac:dyDescent="0.25">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s="27">
        <v>19.774999999999999</v>
      </c>
    </row>
    <row r="8811" spans="1:21" x14ac:dyDescent="0.25">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s="27">
        <v>4.9814999999999996</v>
      </c>
    </row>
    <row r="8812" spans="1:21" x14ac:dyDescent="0.25">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s="27">
        <v>18.009599999999999</v>
      </c>
    </row>
    <row r="8813" spans="1:21" x14ac:dyDescent="0.25">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s="27">
        <v>48.333599999999997</v>
      </c>
    </row>
    <row r="8814" spans="1:21" x14ac:dyDescent="0.25">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s="27">
        <v>3.7530000000000001</v>
      </c>
    </row>
    <row r="8815" spans="1:21" x14ac:dyDescent="0.25">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s="27">
        <v>13.317600000000001</v>
      </c>
    </row>
    <row r="8816" spans="1:21" x14ac:dyDescent="0.25">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s="27">
        <v>89.3142</v>
      </c>
    </row>
    <row r="8817" spans="1:21" x14ac:dyDescent="0.25">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s="27">
        <v>20.727</v>
      </c>
    </row>
    <row r="8818" spans="1:21" x14ac:dyDescent="0.25">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s="27">
        <v>5.6416000000000004</v>
      </c>
    </row>
    <row r="8819" spans="1:21" x14ac:dyDescent="0.25">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s="27">
        <v>7.7831999999999999</v>
      </c>
    </row>
    <row r="8820" spans="1:21" x14ac:dyDescent="0.25">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s="27">
        <v>18.662400000000002</v>
      </c>
    </row>
    <row r="8821" spans="1:21" x14ac:dyDescent="0.25">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s="27">
        <v>117.432</v>
      </c>
    </row>
    <row r="8822" spans="1:21" x14ac:dyDescent="0.25">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s="27">
        <v>311.9948</v>
      </c>
    </row>
    <row r="8823" spans="1:21" x14ac:dyDescent="0.25">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s="27">
        <v>-2.9964</v>
      </c>
    </row>
    <row r="8824" spans="1:21" x14ac:dyDescent="0.25">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s="27">
        <v>4.1988000000000003</v>
      </c>
    </row>
    <row r="8825" spans="1:21" x14ac:dyDescent="0.25">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s="27">
        <v>3.7408000000000001</v>
      </c>
    </row>
    <row r="8826" spans="1:21" x14ac:dyDescent="0.25">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s="27">
        <v>2.8782000000000001</v>
      </c>
    </row>
    <row r="8827" spans="1:21" x14ac:dyDescent="0.25">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s="27">
        <v>2.5055999999999998</v>
      </c>
    </row>
    <row r="8828" spans="1:21" x14ac:dyDescent="0.25">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s="27">
        <v>9.3520000000000003</v>
      </c>
    </row>
    <row r="8829" spans="1:21" x14ac:dyDescent="0.25">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s="27">
        <v>10.465</v>
      </c>
    </row>
    <row r="8830" spans="1:21" x14ac:dyDescent="0.25">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s="27">
        <v>4.7519999999999998</v>
      </c>
    </row>
    <row r="8831" spans="1:21" x14ac:dyDescent="0.25">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s="27">
        <v>54.087600000000002</v>
      </c>
    </row>
    <row r="8832" spans="1:21" x14ac:dyDescent="0.25">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s="27">
        <v>11.704000000000001</v>
      </c>
    </row>
    <row r="8833" spans="1:21" x14ac:dyDescent="0.25">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s="27">
        <v>14.3856</v>
      </c>
    </row>
    <row r="8834" spans="1:21" x14ac:dyDescent="0.25">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s="27">
        <v>456.58800000000002</v>
      </c>
    </row>
    <row r="8835" spans="1:21" x14ac:dyDescent="0.25">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s="27">
        <v>3.8774999999999999</v>
      </c>
    </row>
    <row r="8836" spans="1:21" x14ac:dyDescent="0.25">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s="27">
        <v>25.172000000000001</v>
      </c>
    </row>
    <row r="8837" spans="1:21" x14ac:dyDescent="0.25">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s="27">
        <v>3.7128000000000001</v>
      </c>
    </row>
    <row r="8838" spans="1:21" x14ac:dyDescent="0.25">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s="27">
        <v>4.9607999999999999</v>
      </c>
    </row>
    <row r="8839" spans="1:21" x14ac:dyDescent="0.25">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s="27">
        <v>7.56</v>
      </c>
    </row>
    <row r="8840" spans="1:21" x14ac:dyDescent="0.25">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s="27">
        <v>18.446999999999999</v>
      </c>
    </row>
    <row r="8841" spans="1:21" x14ac:dyDescent="0.25">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s="27">
        <v>23.7684</v>
      </c>
    </row>
    <row r="8842" spans="1:21" x14ac:dyDescent="0.25">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s="27">
        <v>131.98679999999999</v>
      </c>
    </row>
    <row r="8843" spans="1:21" x14ac:dyDescent="0.25">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s="27">
        <v>39.586799999999997</v>
      </c>
    </row>
    <row r="8844" spans="1:21" x14ac:dyDescent="0.25">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s="27">
        <v>11.151</v>
      </c>
    </row>
    <row r="8845" spans="1:21" x14ac:dyDescent="0.25">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s="27">
        <v>16.787500000000001</v>
      </c>
    </row>
    <row r="8846" spans="1:21" x14ac:dyDescent="0.25">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s="27">
        <v>-6.03</v>
      </c>
    </row>
    <row r="8847" spans="1:21" x14ac:dyDescent="0.25">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s="27">
        <v>1.7486999999999999</v>
      </c>
    </row>
    <row r="8848" spans="1:21" x14ac:dyDescent="0.25">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s="27">
        <v>29.692</v>
      </c>
    </row>
    <row r="8849" spans="1:21" x14ac:dyDescent="0.25">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s="27">
        <v>13.011200000000001</v>
      </c>
    </row>
    <row r="8850" spans="1:21" x14ac:dyDescent="0.25">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s="27">
        <v>8.3520000000000003</v>
      </c>
    </row>
    <row r="8851" spans="1:21" x14ac:dyDescent="0.25">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s="27">
        <v>45.954000000000001</v>
      </c>
    </row>
    <row r="8852" spans="1:21" x14ac:dyDescent="0.25">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s="27">
        <v>-2.3136000000000001</v>
      </c>
    </row>
    <row r="8853" spans="1:21" x14ac:dyDescent="0.25">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s="27">
        <v>3.2871999999999999</v>
      </c>
    </row>
    <row r="8854" spans="1:21" x14ac:dyDescent="0.25">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s="27">
        <v>55.764000000000003</v>
      </c>
    </row>
    <row r="8855" spans="1:21" x14ac:dyDescent="0.25">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s="27">
        <v>6.2549999999999999</v>
      </c>
    </row>
    <row r="8856" spans="1:21" x14ac:dyDescent="0.25">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s="27">
        <v>-7.7247000000000003</v>
      </c>
    </row>
    <row r="8857" spans="1:21" x14ac:dyDescent="0.25">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s="27">
        <v>7.992</v>
      </c>
    </row>
    <row r="8858" spans="1:21" x14ac:dyDescent="0.25">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s="27">
        <v>39.888599999999997</v>
      </c>
    </row>
    <row r="8859" spans="1:21" x14ac:dyDescent="0.25">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s="27">
        <v>-7.9960000000000004</v>
      </c>
    </row>
    <row r="8860" spans="1:21" x14ac:dyDescent="0.25">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s="27">
        <v>1906.4849999999999</v>
      </c>
    </row>
    <row r="8861" spans="1:21" x14ac:dyDescent="0.25">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s="27">
        <v>3.5960000000000001</v>
      </c>
    </row>
    <row r="8862" spans="1:21" x14ac:dyDescent="0.25">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s="27">
        <v>14.904</v>
      </c>
    </row>
    <row r="8863" spans="1:21" x14ac:dyDescent="0.25">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s="27">
        <v>3.9247999999999998</v>
      </c>
    </row>
    <row r="8864" spans="1:21" x14ac:dyDescent="0.25">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s="27">
        <v>96.415999999999997</v>
      </c>
    </row>
    <row r="8865" spans="1:21" x14ac:dyDescent="0.25">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s="27">
        <v>29.980799999999999</v>
      </c>
    </row>
    <row r="8866" spans="1:21" x14ac:dyDescent="0.25">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s="27">
        <v>18.662400000000002</v>
      </c>
    </row>
    <row r="8867" spans="1:21" x14ac:dyDescent="0.25">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s="27">
        <v>10.881</v>
      </c>
    </row>
    <row r="8868" spans="1:21" x14ac:dyDescent="0.25">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s="27">
        <v>-70.489999999999995</v>
      </c>
    </row>
    <row r="8869" spans="1:21" x14ac:dyDescent="0.25">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s="27">
        <v>3.4750000000000001</v>
      </c>
    </row>
    <row r="8870" spans="1:21" x14ac:dyDescent="0.25">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s="27">
        <v>77.22</v>
      </c>
    </row>
    <row r="8871" spans="1:21" x14ac:dyDescent="0.25">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s="27">
        <v>5.3730000000000002</v>
      </c>
    </row>
    <row r="8872" spans="1:21" x14ac:dyDescent="0.25">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s="27">
        <v>31.0992</v>
      </c>
    </row>
    <row r="8873" spans="1:21" x14ac:dyDescent="0.25">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s="27">
        <v>5.4123999999999999</v>
      </c>
    </row>
    <row r="8874" spans="1:21" x14ac:dyDescent="0.25">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s="27">
        <v>-71.395799999999994</v>
      </c>
    </row>
    <row r="8875" spans="1:21" x14ac:dyDescent="0.25">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s="27">
        <v>-13.393599999999999</v>
      </c>
    </row>
    <row r="8876" spans="1:21" x14ac:dyDescent="0.25">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s="27">
        <v>-32.984999999999999</v>
      </c>
    </row>
    <row r="8877" spans="1:21" x14ac:dyDescent="0.25">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s="27">
        <v>-34.758000000000003</v>
      </c>
    </row>
    <row r="8878" spans="1:21" x14ac:dyDescent="0.25">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s="27">
        <v>-153.20240000000001</v>
      </c>
    </row>
    <row r="8879" spans="1:21" x14ac:dyDescent="0.25">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s="27">
        <v>225.6</v>
      </c>
    </row>
    <row r="8880" spans="1:21" x14ac:dyDescent="0.25">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s="27">
        <v>9.5340000000000007</v>
      </c>
    </row>
    <row r="8881" spans="1:21" x14ac:dyDescent="0.25">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s="27">
        <v>92.505600000000001</v>
      </c>
    </row>
    <row r="8882" spans="1:21" x14ac:dyDescent="0.25">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s="27">
        <v>86.389200000000002</v>
      </c>
    </row>
    <row r="8883" spans="1:21" x14ac:dyDescent="0.25">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s="27">
        <v>-0.62649999999999995</v>
      </c>
    </row>
    <row r="8884" spans="1:21" x14ac:dyDescent="0.25">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s="27">
        <v>1.3986000000000001</v>
      </c>
    </row>
    <row r="8885" spans="1:21" x14ac:dyDescent="0.25">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s="27">
        <v>4.4850000000000003</v>
      </c>
    </row>
    <row r="8886" spans="1:21" x14ac:dyDescent="0.25">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s="27">
        <v>-4.5696000000000003</v>
      </c>
    </row>
    <row r="8887" spans="1:21" x14ac:dyDescent="0.25">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s="27">
        <v>-2.2896000000000001</v>
      </c>
    </row>
    <row r="8888" spans="1:21" x14ac:dyDescent="0.25">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s="27">
        <v>-16.684799999999999</v>
      </c>
    </row>
    <row r="8889" spans="1:21" x14ac:dyDescent="0.25">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s="27">
        <v>0</v>
      </c>
    </row>
    <row r="8890" spans="1:21" x14ac:dyDescent="0.25">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s="27">
        <v>107.03879999999999</v>
      </c>
    </row>
    <row r="8891" spans="1:21" x14ac:dyDescent="0.25">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s="27">
        <v>220.4853</v>
      </c>
    </row>
    <row r="8892" spans="1:21" x14ac:dyDescent="0.25">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s="27">
        <v>751.76009999999997</v>
      </c>
    </row>
    <row r="8893" spans="1:21" x14ac:dyDescent="0.25">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s="27">
        <v>30.445</v>
      </c>
    </row>
    <row r="8894" spans="1:21" x14ac:dyDescent="0.25">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s="27">
        <v>267.66719999999998</v>
      </c>
    </row>
    <row r="8895" spans="1:21" x14ac:dyDescent="0.25">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s="27">
        <v>41.933999999999997</v>
      </c>
    </row>
    <row r="8896" spans="1:21" x14ac:dyDescent="0.25">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s="27">
        <v>43.684199999999997</v>
      </c>
    </row>
    <row r="8897" spans="1:21" x14ac:dyDescent="0.25">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s="27">
        <v>3.0497999999999998</v>
      </c>
    </row>
    <row r="8898" spans="1:21" x14ac:dyDescent="0.25">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s="27">
        <v>10.35</v>
      </c>
    </row>
    <row r="8899" spans="1:21" x14ac:dyDescent="0.25">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s="27">
        <v>18.009599999999999</v>
      </c>
    </row>
    <row r="8900" spans="1:21" x14ac:dyDescent="0.25">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s="27">
        <v>148.49100000000001</v>
      </c>
    </row>
    <row r="8901" spans="1:21" x14ac:dyDescent="0.25">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s="27">
        <v>11.7782</v>
      </c>
    </row>
    <row r="8902" spans="1:21" x14ac:dyDescent="0.25">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s="27">
        <v>-12.8256</v>
      </c>
    </row>
    <row r="8903" spans="1:21" x14ac:dyDescent="0.25">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s="27">
        <v>6.7047999999999996</v>
      </c>
    </row>
    <row r="8904" spans="1:21" x14ac:dyDescent="0.25">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s="27">
        <v>-38.215800000000002</v>
      </c>
    </row>
    <row r="8905" spans="1:21" x14ac:dyDescent="0.25">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s="27">
        <v>3.6288</v>
      </c>
    </row>
    <row r="8906" spans="1:21" x14ac:dyDescent="0.25">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s="27">
        <v>14.043799999999999</v>
      </c>
    </row>
    <row r="8907" spans="1:21" x14ac:dyDescent="0.25">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s="27">
        <v>6.1680000000000001</v>
      </c>
    </row>
    <row r="8908" spans="1:21" x14ac:dyDescent="0.25">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s="27">
        <v>33.777000000000001</v>
      </c>
    </row>
    <row r="8909" spans="1:21" x14ac:dyDescent="0.25">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s="27">
        <v>6.6976000000000004</v>
      </c>
    </row>
    <row r="8910" spans="1:21" x14ac:dyDescent="0.25">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s="27">
        <v>84.051199999999994</v>
      </c>
    </row>
    <row r="8911" spans="1:21" x14ac:dyDescent="0.25">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s="27">
        <v>10.3071</v>
      </c>
    </row>
    <row r="8912" spans="1:21" x14ac:dyDescent="0.25">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s="27">
        <v>15.5961</v>
      </c>
    </row>
    <row r="8913" spans="1:21" x14ac:dyDescent="0.25">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s="27">
        <v>-32.383800000000001</v>
      </c>
    </row>
    <row r="8914" spans="1:21" x14ac:dyDescent="0.25">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s="27">
        <v>-2.97</v>
      </c>
    </row>
    <row r="8915" spans="1:21" x14ac:dyDescent="0.25">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s="27">
        <v>1.7248000000000001</v>
      </c>
    </row>
    <row r="8916" spans="1:21" x14ac:dyDescent="0.25">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s="27">
        <v>107.08199999999999</v>
      </c>
    </row>
    <row r="8917" spans="1:21" x14ac:dyDescent="0.25">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s="27">
        <v>-20.435199999999998</v>
      </c>
    </row>
    <row r="8918" spans="1:21" x14ac:dyDescent="0.25">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s="27">
        <v>-131.71680000000001</v>
      </c>
    </row>
    <row r="8919" spans="1:21" x14ac:dyDescent="0.25">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s="27">
        <v>26.824000000000002</v>
      </c>
    </row>
    <row r="8920" spans="1:21" x14ac:dyDescent="0.25">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s="27">
        <v>-27.792000000000002</v>
      </c>
    </row>
    <row r="8921" spans="1:21" x14ac:dyDescent="0.25">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s="27">
        <v>46.196800000000003</v>
      </c>
    </row>
    <row r="8922" spans="1:21" x14ac:dyDescent="0.25">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s="27">
        <v>57.592799999999997</v>
      </c>
    </row>
    <row r="8923" spans="1:21" x14ac:dyDescent="0.25">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s="27">
        <v>19.754999999999999</v>
      </c>
    </row>
    <row r="8924" spans="1:21" x14ac:dyDescent="0.25">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s="27">
        <v>2.6027999999999998</v>
      </c>
    </row>
    <row r="8925" spans="1:21" x14ac:dyDescent="0.25">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s="27">
        <v>-3.81</v>
      </c>
    </row>
    <row r="8926" spans="1:21" x14ac:dyDescent="0.25">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s="27">
        <v>143.99680000000001</v>
      </c>
    </row>
    <row r="8927" spans="1:21" x14ac:dyDescent="0.25">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s="27">
        <v>-2.6783999999999999</v>
      </c>
    </row>
    <row r="8928" spans="1:21" x14ac:dyDescent="0.25">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s="27">
        <v>-538.44600000000003</v>
      </c>
    </row>
    <row r="8929" spans="1:21" x14ac:dyDescent="0.25">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s="27">
        <v>25.792000000000002</v>
      </c>
    </row>
    <row r="8930" spans="1:21" x14ac:dyDescent="0.25">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s="27">
        <v>-113.282</v>
      </c>
    </row>
    <row r="8931" spans="1:21" x14ac:dyDescent="0.25">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s="27">
        <v>-45.293999999999997</v>
      </c>
    </row>
    <row r="8932" spans="1:21" x14ac:dyDescent="0.25">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s="27">
        <v>17.998200000000001</v>
      </c>
    </row>
    <row r="8933" spans="1:21" x14ac:dyDescent="0.25">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s="27">
        <v>22.988499999999998</v>
      </c>
    </row>
    <row r="8934" spans="1:21" x14ac:dyDescent="0.25">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s="27">
        <v>10.8558</v>
      </c>
    </row>
    <row r="8935" spans="1:21" x14ac:dyDescent="0.25">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s="27">
        <v>4.3524000000000003</v>
      </c>
    </row>
    <row r="8936" spans="1:21" x14ac:dyDescent="0.25">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s="27">
        <v>3.96</v>
      </c>
    </row>
    <row r="8937" spans="1:21" x14ac:dyDescent="0.25">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s="27">
        <v>209.97900000000001</v>
      </c>
    </row>
    <row r="8938" spans="1:21" x14ac:dyDescent="0.25">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s="27">
        <v>53.261000000000003</v>
      </c>
    </row>
    <row r="8939" spans="1:21" x14ac:dyDescent="0.25">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s="27">
        <v>16.998000000000001</v>
      </c>
    </row>
    <row r="8940" spans="1:21" x14ac:dyDescent="0.25">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s="27">
        <v>7.0519999999999996</v>
      </c>
    </row>
    <row r="8941" spans="1:21" x14ac:dyDescent="0.25">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s="27">
        <v>31.373999999999999</v>
      </c>
    </row>
    <row r="8942" spans="1:21" x14ac:dyDescent="0.25">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s="27">
        <v>-1.8126</v>
      </c>
    </row>
    <row r="8943" spans="1:21" x14ac:dyDescent="0.25">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s="27">
        <v>-3.4649999999999999</v>
      </c>
    </row>
    <row r="8944" spans="1:21" x14ac:dyDescent="0.25">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s="27">
        <v>-251.98740000000001</v>
      </c>
    </row>
    <row r="8945" spans="1:21" x14ac:dyDescent="0.25">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s="27">
        <v>-47.871600000000001</v>
      </c>
    </row>
    <row r="8946" spans="1:21" x14ac:dyDescent="0.25">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s="27">
        <v>80.791200000000003</v>
      </c>
    </row>
    <row r="8947" spans="1:21" x14ac:dyDescent="0.25">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s="27">
        <v>3.2850000000000001</v>
      </c>
    </row>
    <row r="8948" spans="1:21" x14ac:dyDescent="0.25">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s="27">
        <v>9.3312000000000008</v>
      </c>
    </row>
    <row r="8949" spans="1:21" x14ac:dyDescent="0.25">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s="27">
        <v>6.15</v>
      </c>
    </row>
    <row r="8950" spans="1:21" x14ac:dyDescent="0.25">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s="27">
        <v>3.6322000000000001</v>
      </c>
    </row>
    <row r="8951" spans="1:21" x14ac:dyDescent="0.25">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s="27">
        <v>-249.32159999999999</v>
      </c>
    </row>
    <row r="8952" spans="1:21" x14ac:dyDescent="0.25">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s="27">
        <v>7.6154000000000002</v>
      </c>
    </row>
    <row r="8953" spans="1:21" x14ac:dyDescent="0.25">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s="27">
        <v>1.962</v>
      </c>
    </row>
    <row r="8954" spans="1:21" x14ac:dyDescent="0.25">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s="27">
        <v>2.891</v>
      </c>
    </row>
    <row r="8955" spans="1:21" x14ac:dyDescent="0.25">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s="27">
        <v>16.291</v>
      </c>
    </row>
    <row r="8956" spans="1:21" x14ac:dyDescent="0.25">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s="27">
        <v>-7.7728000000000002</v>
      </c>
    </row>
    <row r="8957" spans="1:21" x14ac:dyDescent="0.25">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s="27">
        <v>3.8519999999999999</v>
      </c>
    </row>
    <row r="8958" spans="1:21" x14ac:dyDescent="0.25">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s="27">
        <v>5.7750000000000004</v>
      </c>
    </row>
    <row r="8959" spans="1:21" x14ac:dyDescent="0.25">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s="27">
        <v>-7.2</v>
      </c>
    </row>
    <row r="8960" spans="1:21" x14ac:dyDescent="0.25">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s="27">
        <v>37.494999999999997</v>
      </c>
    </row>
    <row r="8961" spans="1:21" x14ac:dyDescent="0.25">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s="27">
        <v>-179.77600000000001</v>
      </c>
    </row>
    <row r="8962" spans="1:21" x14ac:dyDescent="0.25">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s="27">
        <v>-24.398</v>
      </c>
    </row>
    <row r="8963" spans="1:21" x14ac:dyDescent="0.25">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s="27">
        <v>3.7376</v>
      </c>
    </row>
    <row r="8964" spans="1:21" x14ac:dyDescent="0.25">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s="27">
        <v>71.229600000000005</v>
      </c>
    </row>
    <row r="8965" spans="1:21" x14ac:dyDescent="0.25">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s="27">
        <v>18.893699999999999</v>
      </c>
    </row>
    <row r="8966" spans="1:21" x14ac:dyDescent="0.25">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s="27">
        <v>75.680000000000007</v>
      </c>
    </row>
    <row r="8967" spans="1:21" x14ac:dyDescent="0.25">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s="27">
        <v>-1.9343999999999999</v>
      </c>
    </row>
    <row r="8968" spans="1:21" x14ac:dyDescent="0.25">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s="27">
        <v>14.4</v>
      </c>
    </row>
    <row r="8969" spans="1:21" x14ac:dyDescent="0.25">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s="27">
        <v>-13.433</v>
      </c>
    </row>
    <row r="8970" spans="1:21" x14ac:dyDescent="0.25">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s="27">
        <v>-8.8038000000000007</v>
      </c>
    </row>
    <row r="8971" spans="1:21" x14ac:dyDescent="0.25">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s="27">
        <v>1.7262</v>
      </c>
    </row>
    <row r="8972" spans="1:21" x14ac:dyDescent="0.25">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s="27">
        <v>-25.198</v>
      </c>
    </row>
    <row r="8973" spans="1:21" x14ac:dyDescent="0.25">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s="27">
        <v>60.392000000000003</v>
      </c>
    </row>
    <row r="8974" spans="1:21" x14ac:dyDescent="0.25">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s="27">
        <v>-1.1874</v>
      </c>
    </row>
    <row r="8975" spans="1:21" x14ac:dyDescent="0.25">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s="27">
        <v>28.4102</v>
      </c>
    </row>
    <row r="8976" spans="1:21" x14ac:dyDescent="0.25">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s="27">
        <v>12.700799999999999</v>
      </c>
    </row>
    <row r="8977" spans="1:21" x14ac:dyDescent="0.25">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s="27">
        <v>29.364000000000001</v>
      </c>
    </row>
    <row r="8978" spans="1:21" x14ac:dyDescent="0.25">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s="27">
        <v>-31.0335</v>
      </c>
    </row>
    <row r="8979" spans="1:21" x14ac:dyDescent="0.25">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s="27">
        <v>-9.1560000000000006</v>
      </c>
    </row>
    <row r="8980" spans="1:21" x14ac:dyDescent="0.25">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s="27">
        <v>2.8224</v>
      </c>
    </row>
    <row r="8981" spans="1:21" x14ac:dyDescent="0.25">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s="27">
        <v>-2.8380000000000001</v>
      </c>
    </row>
    <row r="8982" spans="1:21" x14ac:dyDescent="0.25">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s="27">
        <v>-14.770799999999999</v>
      </c>
    </row>
    <row r="8983" spans="1:21" x14ac:dyDescent="0.25">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s="27">
        <v>-6.3018000000000001</v>
      </c>
    </row>
    <row r="8984" spans="1:21" x14ac:dyDescent="0.25">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s="27">
        <v>-2.7648000000000001</v>
      </c>
    </row>
    <row r="8985" spans="1:21" x14ac:dyDescent="0.25">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s="27">
        <v>-194.82400000000001</v>
      </c>
    </row>
    <row r="8986" spans="1:21" x14ac:dyDescent="0.25">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s="27">
        <v>-99.266400000000004</v>
      </c>
    </row>
    <row r="8987" spans="1:21" x14ac:dyDescent="0.25">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s="27">
        <v>12.667199999999999</v>
      </c>
    </row>
    <row r="8988" spans="1:21" x14ac:dyDescent="0.25">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s="27">
        <v>-73.576999999999998</v>
      </c>
    </row>
    <row r="8989" spans="1:21" x14ac:dyDescent="0.25">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s="27">
        <v>9.2385999999999999</v>
      </c>
    </row>
    <row r="8990" spans="1:21" x14ac:dyDescent="0.25">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s="27">
        <v>1.1679999999999999</v>
      </c>
    </row>
    <row r="8991" spans="1:21" x14ac:dyDescent="0.25">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s="27">
        <v>3.7751999999999999</v>
      </c>
    </row>
    <row r="8992" spans="1:21" x14ac:dyDescent="0.25">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s="27">
        <v>2302.9670999999998</v>
      </c>
    </row>
    <row r="8993" spans="1:21" x14ac:dyDescent="0.25">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s="27">
        <v>21.997499999999999</v>
      </c>
    </row>
    <row r="8994" spans="1:21" x14ac:dyDescent="0.25">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s="27">
        <v>4.4004000000000003</v>
      </c>
    </row>
    <row r="8995" spans="1:21" x14ac:dyDescent="0.25">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s="27">
        <v>-968.88329999999996</v>
      </c>
    </row>
    <row r="8996" spans="1:21" x14ac:dyDescent="0.25">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s="27">
        <v>29.692</v>
      </c>
    </row>
    <row r="8997" spans="1:21" x14ac:dyDescent="0.25">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s="27">
        <v>17.126999999999999</v>
      </c>
    </row>
    <row r="8998" spans="1:21" x14ac:dyDescent="0.25">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s="27">
        <v>12.314399999999999</v>
      </c>
    </row>
    <row r="8999" spans="1:21" x14ac:dyDescent="0.25">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s="27">
        <v>19.137599999999999</v>
      </c>
    </row>
    <row r="9000" spans="1:21" x14ac:dyDescent="0.25">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s="27">
        <v>102.774</v>
      </c>
    </row>
    <row r="9001" spans="1:21" x14ac:dyDescent="0.25">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s="27">
        <v>-124.431</v>
      </c>
    </row>
    <row r="9002" spans="1:21" x14ac:dyDescent="0.25">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s="27">
        <v>-6.0324</v>
      </c>
    </row>
    <row r="9003" spans="1:21" x14ac:dyDescent="0.25">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s="27">
        <v>0.83299999999999996</v>
      </c>
    </row>
    <row r="9004" spans="1:21" x14ac:dyDescent="0.25">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s="27">
        <v>7.1627999999999998</v>
      </c>
    </row>
    <row r="9005" spans="1:21" x14ac:dyDescent="0.25">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s="27">
        <v>26.3934</v>
      </c>
    </row>
    <row r="9006" spans="1:21" x14ac:dyDescent="0.25">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s="27">
        <v>6.4367999999999999</v>
      </c>
    </row>
    <row r="9007" spans="1:21" x14ac:dyDescent="0.25">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s="27">
        <v>24.980399999999999</v>
      </c>
    </row>
    <row r="9008" spans="1:21" x14ac:dyDescent="0.25">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s="27">
        <v>10.572800000000001</v>
      </c>
    </row>
    <row r="9009" spans="1:21" x14ac:dyDescent="0.25">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s="27">
        <v>3.4685999999999999</v>
      </c>
    </row>
    <row r="9010" spans="1:21" x14ac:dyDescent="0.25">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s="27">
        <v>2.7353999999999998</v>
      </c>
    </row>
    <row r="9011" spans="1:21" x14ac:dyDescent="0.25">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s="27">
        <v>1.1924999999999999</v>
      </c>
    </row>
    <row r="9012" spans="1:21" x14ac:dyDescent="0.25">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s="27">
        <v>12.8184</v>
      </c>
    </row>
    <row r="9013" spans="1:21" x14ac:dyDescent="0.25">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s="27">
        <v>21.42</v>
      </c>
    </row>
    <row r="9014" spans="1:21" x14ac:dyDescent="0.25">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s="27">
        <v>66.542000000000002</v>
      </c>
    </row>
    <row r="9015" spans="1:21" x14ac:dyDescent="0.25">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s="27">
        <v>3.7530000000000001</v>
      </c>
    </row>
    <row r="9016" spans="1:21" x14ac:dyDescent="0.25">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s="27">
        <v>9.3119999999999994</v>
      </c>
    </row>
    <row r="9017" spans="1:21" x14ac:dyDescent="0.25">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s="27">
        <v>4.3836000000000004</v>
      </c>
    </row>
    <row r="9018" spans="1:21" x14ac:dyDescent="0.25">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s="27">
        <v>3.8529</v>
      </c>
    </row>
    <row r="9019" spans="1:21" x14ac:dyDescent="0.25">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s="27">
        <v>8.6435999999999993</v>
      </c>
    </row>
    <row r="9020" spans="1:21" x14ac:dyDescent="0.25">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s="27">
        <v>5.5380000000000003</v>
      </c>
    </row>
    <row r="9021" spans="1:21" x14ac:dyDescent="0.25">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s="27">
        <v>7.9984000000000002</v>
      </c>
    </row>
    <row r="9022" spans="1:21" x14ac:dyDescent="0.25">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s="27">
        <v>9.7218</v>
      </c>
    </row>
    <row r="9023" spans="1:21" x14ac:dyDescent="0.25">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s="27">
        <v>-116.84399999999999</v>
      </c>
    </row>
    <row r="9024" spans="1:21" x14ac:dyDescent="0.25">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s="27">
        <v>9.8328000000000007</v>
      </c>
    </row>
    <row r="9025" spans="1:21" x14ac:dyDescent="0.25">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s="27">
        <v>1.3098000000000001</v>
      </c>
    </row>
    <row r="9026" spans="1:21" x14ac:dyDescent="0.25">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s="27">
        <v>9.0170999999999992</v>
      </c>
    </row>
    <row r="9027" spans="1:21" x14ac:dyDescent="0.25">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s="27">
        <v>9.7972000000000001</v>
      </c>
    </row>
    <row r="9028" spans="1:21" x14ac:dyDescent="0.25">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s="27">
        <v>12.8316</v>
      </c>
    </row>
    <row r="9029" spans="1:21" x14ac:dyDescent="0.25">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s="27">
        <v>6.2244000000000002</v>
      </c>
    </row>
    <row r="9030" spans="1:21" x14ac:dyDescent="0.25">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s="27">
        <v>61.382399999999997</v>
      </c>
    </row>
    <row r="9031" spans="1:21" x14ac:dyDescent="0.25">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s="27">
        <v>4.5187999999999997</v>
      </c>
    </row>
    <row r="9032" spans="1:21" x14ac:dyDescent="0.25">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s="27">
        <v>103.818</v>
      </c>
    </row>
    <row r="9033" spans="1:21" x14ac:dyDescent="0.25">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s="27">
        <v>45.369599999999998</v>
      </c>
    </row>
    <row r="9034" spans="1:21" x14ac:dyDescent="0.25">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s="27">
        <v>146.38800000000001</v>
      </c>
    </row>
    <row r="9035" spans="1:21" x14ac:dyDescent="0.25">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s="27">
        <v>843.17060000000004</v>
      </c>
    </row>
    <row r="9036" spans="1:21" x14ac:dyDescent="0.25">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s="27">
        <v>-4.4880000000000004</v>
      </c>
    </row>
    <row r="9037" spans="1:21" x14ac:dyDescent="0.25">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s="27">
        <v>2.7191999999999998</v>
      </c>
    </row>
    <row r="9038" spans="1:21" x14ac:dyDescent="0.25">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s="27">
        <v>12.441599999999999</v>
      </c>
    </row>
    <row r="9039" spans="1:21" x14ac:dyDescent="0.25">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s="27">
        <v>5.8708</v>
      </c>
    </row>
    <row r="9040" spans="1:21" x14ac:dyDescent="0.25">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s="27">
        <v>-12.4146</v>
      </c>
    </row>
    <row r="9041" spans="1:21" x14ac:dyDescent="0.25">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s="27">
        <v>4946.37</v>
      </c>
    </row>
    <row r="9042" spans="1:21" x14ac:dyDescent="0.25">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s="27">
        <v>-45.827300000000001</v>
      </c>
    </row>
    <row r="9043" spans="1:21" x14ac:dyDescent="0.25">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s="27">
        <v>16.854399999999998</v>
      </c>
    </row>
    <row r="9044" spans="1:21" x14ac:dyDescent="0.25">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s="27">
        <v>16.588799999999999</v>
      </c>
    </row>
    <row r="9045" spans="1:21" x14ac:dyDescent="0.25">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s="27">
        <v>163.18979999999999</v>
      </c>
    </row>
    <row r="9046" spans="1:21" x14ac:dyDescent="0.25">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s="27">
        <v>2.2440000000000002</v>
      </c>
    </row>
    <row r="9047" spans="1:21" x14ac:dyDescent="0.25">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s="27">
        <v>45.588000000000001</v>
      </c>
    </row>
    <row r="9048" spans="1:21" x14ac:dyDescent="0.25">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s="27">
        <v>31.4895</v>
      </c>
    </row>
    <row r="9049" spans="1:21" x14ac:dyDescent="0.25">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s="27">
        <v>8.6854999999999993</v>
      </c>
    </row>
    <row r="9050" spans="1:21" x14ac:dyDescent="0.25">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s="27">
        <v>22.2</v>
      </c>
    </row>
    <row r="9051" spans="1:21" x14ac:dyDescent="0.25">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s="27">
        <v>17.1678</v>
      </c>
    </row>
    <row r="9052" spans="1:21" x14ac:dyDescent="0.25">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s="27">
        <v>5.3213999999999997</v>
      </c>
    </row>
    <row r="9053" spans="1:21" x14ac:dyDescent="0.25">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s="27">
        <v>0.84</v>
      </c>
    </row>
    <row r="9054" spans="1:21" x14ac:dyDescent="0.25">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s="27">
        <v>9.4283999999999999</v>
      </c>
    </row>
    <row r="9055" spans="1:21" x14ac:dyDescent="0.25">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s="27">
        <v>2.8784000000000001</v>
      </c>
    </row>
    <row r="9056" spans="1:21" x14ac:dyDescent="0.25">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s="27">
        <v>6.1487999999999996</v>
      </c>
    </row>
    <row r="9057" spans="1:21" x14ac:dyDescent="0.25">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s="27">
        <v>8.5722000000000005</v>
      </c>
    </row>
    <row r="9058" spans="1:21" x14ac:dyDescent="0.25">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s="27">
        <v>553.39020000000005</v>
      </c>
    </row>
    <row r="9059" spans="1:21" x14ac:dyDescent="0.25">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s="27">
        <v>23.923200000000001</v>
      </c>
    </row>
    <row r="9060" spans="1:21" x14ac:dyDescent="0.25">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s="27">
        <v>27.3582</v>
      </c>
    </row>
    <row r="9061" spans="1:21" x14ac:dyDescent="0.25">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s="27">
        <v>334.55099999999999</v>
      </c>
    </row>
    <row r="9062" spans="1:21" x14ac:dyDescent="0.25">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s="27">
        <v>33.636000000000003</v>
      </c>
    </row>
    <row r="9063" spans="1:21" x14ac:dyDescent="0.25">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s="27">
        <v>23.5564</v>
      </c>
    </row>
    <row r="9064" spans="1:21" x14ac:dyDescent="0.25">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s="27">
        <v>18.239999999999998</v>
      </c>
    </row>
    <row r="9065" spans="1:21" x14ac:dyDescent="0.25">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s="27">
        <v>100.685</v>
      </c>
    </row>
    <row r="9066" spans="1:21" x14ac:dyDescent="0.25">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s="27">
        <v>-4.8609</v>
      </c>
    </row>
    <row r="9067" spans="1:21" x14ac:dyDescent="0.25">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s="27">
        <v>6.9367999999999999</v>
      </c>
    </row>
    <row r="9068" spans="1:21" x14ac:dyDescent="0.25">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s="27">
        <v>6.9240000000000004</v>
      </c>
    </row>
    <row r="9069" spans="1:21" x14ac:dyDescent="0.25">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s="27">
        <v>23.524799999999999</v>
      </c>
    </row>
    <row r="9070" spans="1:21" x14ac:dyDescent="0.25">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s="27">
        <v>-2.6997</v>
      </c>
    </row>
    <row r="9071" spans="1:21" x14ac:dyDescent="0.25">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s="27">
        <v>30.991800000000001</v>
      </c>
    </row>
    <row r="9072" spans="1:21" x14ac:dyDescent="0.25">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s="27">
        <v>2.6960999999999999</v>
      </c>
    </row>
    <row r="9073" spans="1:21" x14ac:dyDescent="0.25">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s="27">
        <v>6.8768000000000002</v>
      </c>
    </row>
    <row r="9074" spans="1:21" x14ac:dyDescent="0.25">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s="27">
        <v>7.7831999999999999</v>
      </c>
    </row>
    <row r="9075" spans="1:21" x14ac:dyDescent="0.25">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s="27">
        <v>67.188000000000002</v>
      </c>
    </row>
    <row r="9076" spans="1:21" x14ac:dyDescent="0.25">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s="27">
        <v>0</v>
      </c>
    </row>
    <row r="9077" spans="1:21" x14ac:dyDescent="0.25">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s="27">
        <v>-5.5338000000000003</v>
      </c>
    </row>
    <row r="9078" spans="1:21" x14ac:dyDescent="0.25">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s="27">
        <v>2.04</v>
      </c>
    </row>
    <row r="9079" spans="1:21" x14ac:dyDescent="0.25">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s="27">
        <v>18.893699999999999</v>
      </c>
    </row>
    <row r="9080" spans="1:21" x14ac:dyDescent="0.25">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s="27">
        <v>34.988799999999998</v>
      </c>
    </row>
    <row r="9081" spans="1:21" x14ac:dyDescent="0.25">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s="27">
        <v>2.61</v>
      </c>
    </row>
    <row r="9082" spans="1:21" x14ac:dyDescent="0.25">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s="27">
        <v>17.994</v>
      </c>
    </row>
    <row r="9083" spans="1:21" x14ac:dyDescent="0.25">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s="27">
        <v>9.3312000000000008</v>
      </c>
    </row>
    <row r="9084" spans="1:21" x14ac:dyDescent="0.25">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s="27">
        <v>1.4456</v>
      </c>
    </row>
    <row r="9085" spans="1:21" x14ac:dyDescent="0.25">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s="27">
        <v>2.9346000000000001</v>
      </c>
    </row>
    <row r="9086" spans="1:21" x14ac:dyDescent="0.25">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s="27">
        <v>13.455</v>
      </c>
    </row>
    <row r="9087" spans="1:21" x14ac:dyDescent="0.25">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s="27">
        <v>89.954800000000006</v>
      </c>
    </row>
    <row r="9088" spans="1:21" x14ac:dyDescent="0.25">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s="27">
        <v>-251.18639999999999</v>
      </c>
    </row>
    <row r="9089" spans="1:21" x14ac:dyDescent="0.25">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s="27">
        <v>-136.48949999999999</v>
      </c>
    </row>
    <row r="9090" spans="1:21" x14ac:dyDescent="0.25">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s="27">
        <v>21.5397</v>
      </c>
    </row>
    <row r="9091" spans="1:21" x14ac:dyDescent="0.25">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s="27">
        <v>-62.772500000000001</v>
      </c>
    </row>
    <row r="9092" spans="1:21" x14ac:dyDescent="0.25">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s="27">
        <v>104.568</v>
      </c>
    </row>
    <row r="9093" spans="1:21" x14ac:dyDescent="0.25">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s="27">
        <v>5.4432</v>
      </c>
    </row>
    <row r="9094" spans="1:21" x14ac:dyDescent="0.25">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s="27">
        <v>-376.69319999999999</v>
      </c>
    </row>
    <row r="9095" spans="1:21" x14ac:dyDescent="0.25">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s="27">
        <v>83.994399999999999</v>
      </c>
    </row>
    <row r="9096" spans="1:21" x14ac:dyDescent="0.25">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s="27">
        <v>181.65600000000001</v>
      </c>
    </row>
    <row r="9097" spans="1:21" x14ac:dyDescent="0.25">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s="27">
        <v>11.731999999999999</v>
      </c>
    </row>
    <row r="9098" spans="1:21" x14ac:dyDescent="0.25">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s="27">
        <v>13.2986</v>
      </c>
    </row>
    <row r="9099" spans="1:21" x14ac:dyDescent="0.25">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s="27">
        <v>15.552</v>
      </c>
    </row>
    <row r="9100" spans="1:21" x14ac:dyDescent="0.25">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s="27">
        <v>27.715800000000002</v>
      </c>
    </row>
    <row r="9101" spans="1:21" x14ac:dyDescent="0.25">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s="27">
        <v>3.7584</v>
      </c>
    </row>
    <row r="9102" spans="1:21" x14ac:dyDescent="0.25">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s="27">
        <v>128.68049999999999</v>
      </c>
    </row>
    <row r="9103" spans="1:21" x14ac:dyDescent="0.25">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s="27">
        <v>5.319</v>
      </c>
    </row>
    <row r="9104" spans="1:21" x14ac:dyDescent="0.25">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s="27">
        <v>-16.956800000000001</v>
      </c>
    </row>
    <row r="9105" spans="1:21" x14ac:dyDescent="0.25">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s="27">
        <v>-84.447999999999993</v>
      </c>
    </row>
    <row r="9106" spans="1:21" x14ac:dyDescent="0.25">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s="27">
        <v>-51.295999999999999</v>
      </c>
    </row>
    <row r="9107" spans="1:21" x14ac:dyDescent="0.25">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s="27">
        <v>-28.867799999999999</v>
      </c>
    </row>
    <row r="9108" spans="1:21" x14ac:dyDescent="0.25">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s="27">
        <v>33.589500000000001</v>
      </c>
    </row>
    <row r="9109" spans="1:21" x14ac:dyDescent="0.25">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s="27">
        <v>1.6776</v>
      </c>
    </row>
    <row r="9110" spans="1:21" x14ac:dyDescent="0.25">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s="27">
        <v>11.7334</v>
      </c>
    </row>
    <row r="9111" spans="1:21" x14ac:dyDescent="0.25">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s="27">
        <v>36.397199999999998</v>
      </c>
    </row>
    <row r="9112" spans="1:21" x14ac:dyDescent="0.25">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s="27">
        <v>17.472000000000001</v>
      </c>
    </row>
    <row r="9113" spans="1:21" x14ac:dyDescent="0.25">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s="27">
        <v>4.3624000000000001</v>
      </c>
    </row>
    <row r="9114" spans="1:21" x14ac:dyDescent="0.25">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s="27">
        <v>6.3040000000000003</v>
      </c>
    </row>
    <row r="9115" spans="1:21" x14ac:dyDescent="0.25">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s="27">
        <v>7.1345999999999998</v>
      </c>
    </row>
    <row r="9116" spans="1:21" x14ac:dyDescent="0.25">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s="27">
        <v>38.997500000000002</v>
      </c>
    </row>
    <row r="9117" spans="1:21" x14ac:dyDescent="0.25">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s="27">
        <v>-93.08</v>
      </c>
    </row>
    <row r="9118" spans="1:21" x14ac:dyDescent="0.25">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s="27">
        <v>6.3936000000000002</v>
      </c>
    </row>
    <row r="9119" spans="1:21" x14ac:dyDescent="0.25">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s="27">
        <v>-63.3765</v>
      </c>
    </row>
    <row r="9120" spans="1:21" x14ac:dyDescent="0.25">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s="27">
        <v>7.0511999999999997</v>
      </c>
    </row>
    <row r="9121" spans="1:21" x14ac:dyDescent="0.25">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s="27">
        <v>10.584</v>
      </c>
    </row>
    <row r="9122" spans="1:21" x14ac:dyDescent="0.25">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s="27">
        <v>46.953000000000003</v>
      </c>
    </row>
    <row r="9123" spans="1:21" x14ac:dyDescent="0.25">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s="27">
        <v>26.349399999999999</v>
      </c>
    </row>
    <row r="9124" spans="1:21" x14ac:dyDescent="0.25">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s="27">
        <v>3.5009999999999999</v>
      </c>
    </row>
    <row r="9125" spans="1:21" x14ac:dyDescent="0.25">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s="27">
        <v>-57.756599999999999</v>
      </c>
    </row>
    <row r="9126" spans="1:21" x14ac:dyDescent="0.25">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s="27">
        <v>-3.8208000000000002</v>
      </c>
    </row>
    <row r="9127" spans="1:21" x14ac:dyDescent="0.25">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s="27">
        <v>-2.1375999999999999</v>
      </c>
    </row>
    <row r="9128" spans="1:21" x14ac:dyDescent="0.25">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s="27">
        <v>3.4775999999999998</v>
      </c>
    </row>
    <row r="9129" spans="1:21" x14ac:dyDescent="0.25">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s="27">
        <v>-11.2806</v>
      </c>
    </row>
    <row r="9130" spans="1:21" x14ac:dyDescent="0.25">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s="27">
        <v>-58.716000000000001</v>
      </c>
    </row>
    <row r="9131" spans="1:21" x14ac:dyDescent="0.25">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s="27">
        <v>-241.17599999999999</v>
      </c>
    </row>
    <row r="9132" spans="1:21" x14ac:dyDescent="0.25">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s="27">
        <v>1.6324000000000001</v>
      </c>
    </row>
    <row r="9133" spans="1:21" x14ac:dyDescent="0.25">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s="27">
        <v>9.8856000000000002</v>
      </c>
    </row>
    <row r="9134" spans="1:21" x14ac:dyDescent="0.25">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s="27">
        <v>36.287700000000001</v>
      </c>
    </row>
    <row r="9135" spans="1:21" x14ac:dyDescent="0.25">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s="27">
        <v>41.697000000000003</v>
      </c>
    </row>
    <row r="9136" spans="1:21" x14ac:dyDescent="0.25">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s="27">
        <v>-22.671600000000002</v>
      </c>
    </row>
    <row r="9137" spans="1:21" x14ac:dyDescent="0.25">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s="27">
        <v>-5.1984000000000004</v>
      </c>
    </row>
    <row r="9138" spans="1:21" x14ac:dyDescent="0.25">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s="27">
        <v>3.4668000000000001</v>
      </c>
    </row>
    <row r="9139" spans="1:21" x14ac:dyDescent="0.25">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s="27">
        <v>-12.224</v>
      </c>
    </row>
    <row r="9140" spans="1:21" x14ac:dyDescent="0.25">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s="27">
        <v>13.571999999999999</v>
      </c>
    </row>
    <row r="9141" spans="1:21" x14ac:dyDescent="0.25">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s="27">
        <v>95.188800000000001</v>
      </c>
    </row>
    <row r="9142" spans="1:21" x14ac:dyDescent="0.25">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s="27">
        <v>47.994</v>
      </c>
    </row>
    <row r="9143" spans="1:21" x14ac:dyDescent="0.25">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s="27">
        <v>12.208</v>
      </c>
    </row>
    <row r="9144" spans="1:21" x14ac:dyDescent="0.25">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s="27">
        <v>3.0044</v>
      </c>
    </row>
    <row r="9145" spans="1:21" x14ac:dyDescent="0.25">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s="27">
        <v>70.195499999999996</v>
      </c>
    </row>
    <row r="9146" spans="1:21" x14ac:dyDescent="0.25">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s="27">
        <v>18.821000000000002</v>
      </c>
    </row>
    <row r="9147" spans="1:21" x14ac:dyDescent="0.25">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s="27">
        <v>-4.4927999999999999</v>
      </c>
    </row>
    <row r="9148" spans="1:21" x14ac:dyDescent="0.25">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s="27">
        <v>42.991399999999999</v>
      </c>
    </row>
    <row r="9149" spans="1:21" x14ac:dyDescent="0.25">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s="27">
        <v>2.7336</v>
      </c>
    </row>
    <row r="9150" spans="1:21" x14ac:dyDescent="0.25">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s="27">
        <v>406.71539999999999</v>
      </c>
    </row>
    <row r="9151" spans="1:21" x14ac:dyDescent="0.25">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s="27">
        <v>66.508799999999994</v>
      </c>
    </row>
    <row r="9152" spans="1:21" x14ac:dyDescent="0.25">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s="27">
        <v>12.375999999999999</v>
      </c>
    </row>
    <row r="9153" spans="1:21" x14ac:dyDescent="0.25">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s="27">
        <v>2.3685999999999998</v>
      </c>
    </row>
    <row r="9154" spans="1:21" x14ac:dyDescent="0.25">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s="27">
        <v>1.45</v>
      </c>
    </row>
    <row r="9155" spans="1:21" x14ac:dyDescent="0.25">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s="27">
        <v>1.8522000000000001</v>
      </c>
    </row>
    <row r="9156" spans="1:21" x14ac:dyDescent="0.25">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s="27">
        <v>3.1381999999999999</v>
      </c>
    </row>
    <row r="9157" spans="1:21" x14ac:dyDescent="0.25">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s="27">
        <v>19.238399999999999</v>
      </c>
    </row>
    <row r="9158" spans="1:21" x14ac:dyDescent="0.25">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s="27">
        <v>27.529199999999999</v>
      </c>
    </row>
    <row r="9159" spans="1:21" x14ac:dyDescent="0.25">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s="27">
        <v>124.6752</v>
      </c>
    </row>
    <row r="9160" spans="1:21" x14ac:dyDescent="0.25">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s="27">
        <v>104.7222</v>
      </c>
    </row>
    <row r="9161" spans="1:21" x14ac:dyDescent="0.25">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s="27">
        <v>-3.0366</v>
      </c>
    </row>
    <row r="9162" spans="1:21" x14ac:dyDescent="0.25">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s="27">
        <v>-7.92</v>
      </c>
    </row>
    <row r="9163" spans="1:21" x14ac:dyDescent="0.25">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s="27">
        <v>32.468800000000002</v>
      </c>
    </row>
    <row r="9164" spans="1:21" x14ac:dyDescent="0.25">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s="27">
        <v>176.80260000000001</v>
      </c>
    </row>
    <row r="9165" spans="1:21" x14ac:dyDescent="0.25">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s="27">
        <v>0.74250000000000005</v>
      </c>
    </row>
    <row r="9166" spans="1:21" x14ac:dyDescent="0.25">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s="27">
        <v>-393.60199999999998</v>
      </c>
    </row>
    <row r="9167" spans="1:21" x14ac:dyDescent="0.25">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s="27">
        <v>503.64</v>
      </c>
    </row>
    <row r="9168" spans="1:21" x14ac:dyDescent="0.25">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s="27">
        <v>50.328000000000003</v>
      </c>
    </row>
    <row r="9169" spans="1:21" x14ac:dyDescent="0.25">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s="27">
        <v>72.432000000000002</v>
      </c>
    </row>
    <row r="9170" spans="1:21" x14ac:dyDescent="0.25">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s="27">
        <v>147.08959999999999</v>
      </c>
    </row>
    <row r="9171" spans="1:21" x14ac:dyDescent="0.25">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s="27">
        <v>21.012799999999999</v>
      </c>
    </row>
    <row r="9172" spans="1:21" x14ac:dyDescent="0.25">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s="27">
        <v>1.5980000000000001</v>
      </c>
    </row>
    <row r="9173" spans="1:21" x14ac:dyDescent="0.25">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s="27">
        <v>22.992000000000001</v>
      </c>
    </row>
    <row r="9174" spans="1:21" x14ac:dyDescent="0.25">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s="27">
        <v>222.58799999999999</v>
      </c>
    </row>
    <row r="9175" spans="1:21" x14ac:dyDescent="0.25">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s="27">
        <v>11.2308</v>
      </c>
    </row>
    <row r="9176" spans="1:21" x14ac:dyDescent="0.25">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s="27">
        <v>8.9969999999999999</v>
      </c>
    </row>
    <row r="9177" spans="1:21" x14ac:dyDescent="0.25">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s="27">
        <v>9.3312000000000008</v>
      </c>
    </row>
    <row r="9178" spans="1:21" x14ac:dyDescent="0.25">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s="27">
        <v>-20.724</v>
      </c>
    </row>
    <row r="9179" spans="1:21" x14ac:dyDescent="0.25">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s="27">
        <v>3.9144000000000001</v>
      </c>
    </row>
    <row r="9180" spans="1:21" x14ac:dyDescent="0.25">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s="27">
        <v>6.149</v>
      </c>
    </row>
    <row r="9181" spans="1:21" x14ac:dyDescent="0.25">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s="27">
        <v>44.2425</v>
      </c>
    </row>
    <row r="9182" spans="1:21" x14ac:dyDescent="0.25">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s="27">
        <v>4.1832000000000003</v>
      </c>
    </row>
    <row r="9183" spans="1:21" x14ac:dyDescent="0.25">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s="27">
        <v>11.673</v>
      </c>
    </row>
    <row r="9184" spans="1:21" x14ac:dyDescent="0.25">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s="27">
        <v>7.8064</v>
      </c>
    </row>
    <row r="9185" spans="1:21" x14ac:dyDescent="0.25">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s="27">
        <v>11.543200000000001</v>
      </c>
    </row>
    <row r="9186" spans="1:21" x14ac:dyDescent="0.25">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s="27">
        <v>15.525</v>
      </c>
    </row>
    <row r="9187" spans="1:21" x14ac:dyDescent="0.25">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s="27">
        <v>25.898</v>
      </c>
    </row>
    <row r="9188" spans="1:21" x14ac:dyDescent="0.25">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s="27">
        <v>412.46800000000002</v>
      </c>
    </row>
    <row r="9189" spans="1:21" x14ac:dyDescent="0.25">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s="27">
        <v>-0.6976</v>
      </c>
    </row>
    <row r="9190" spans="1:21" x14ac:dyDescent="0.25">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s="27">
        <v>3.8024</v>
      </c>
    </row>
    <row r="9191" spans="1:21" x14ac:dyDescent="0.25">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s="27">
        <v>-165.768</v>
      </c>
    </row>
    <row r="9192" spans="1:21" x14ac:dyDescent="0.25">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s="27">
        <v>-82.99</v>
      </c>
    </row>
    <row r="9193" spans="1:21" x14ac:dyDescent="0.25">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s="27">
        <v>15.49</v>
      </c>
    </row>
    <row r="9194" spans="1:21" x14ac:dyDescent="0.25">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s="27">
        <v>-46.995199999999997</v>
      </c>
    </row>
    <row r="9195" spans="1:21" x14ac:dyDescent="0.25">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s="27">
        <v>38.779200000000003</v>
      </c>
    </row>
    <row r="9196" spans="1:21" x14ac:dyDescent="0.25">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s="27">
        <v>3.5994000000000002</v>
      </c>
    </row>
    <row r="9197" spans="1:21" x14ac:dyDescent="0.25">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s="27">
        <v>-16.614000000000001</v>
      </c>
    </row>
    <row r="9198" spans="1:21" x14ac:dyDescent="0.25">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s="27">
        <v>19.180800000000001</v>
      </c>
    </row>
    <row r="9199" spans="1:21" x14ac:dyDescent="0.25">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s="27">
        <v>125.3</v>
      </c>
    </row>
    <row r="9200" spans="1:21" x14ac:dyDescent="0.25">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s="27">
        <v>11.0808</v>
      </c>
    </row>
    <row r="9201" spans="1:21" x14ac:dyDescent="0.25">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s="27">
        <v>32.097999999999999</v>
      </c>
    </row>
    <row r="9202" spans="1:21" x14ac:dyDescent="0.25">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s="27">
        <v>12.098000000000001</v>
      </c>
    </row>
    <row r="9203" spans="1:21" x14ac:dyDescent="0.25">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s="27">
        <v>148.51060000000001</v>
      </c>
    </row>
    <row r="9204" spans="1:21" x14ac:dyDescent="0.25">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s="27">
        <v>10.0632</v>
      </c>
    </row>
    <row r="9205" spans="1:21" x14ac:dyDescent="0.25">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s="27">
        <v>32.186</v>
      </c>
    </row>
    <row r="9206" spans="1:21" x14ac:dyDescent="0.25">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s="27">
        <v>6.9119999999999999</v>
      </c>
    </row>
    <row r="9207" spans="1:21" x14ac:dyDescent="0.25">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s="27">
        <v>4.4892000000000003</v>
      </c>
    </row>
    <row r="9208" spans="1:21" x14ac:dyDescent="0.25">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s="27">
        <v>24.883199999999999</v>
      </c>
    </row>
    <row r="9209" spans="1:21" x14ac:dyDescent="0.25">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s="27">
        <v>7.4654999999999996</v>
      </c>
    </row>
    <row r="9210" spans="1:21" x14ac:dyDescent="0.25">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s="27">
        <v>4.1756000000000002</v>
      </c>
    </row>
    <row r="9211" spans="1:21" x14ac:dyDescent="0.25">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s="27">
        <v>3.4944000000000002</v>
      </c>
    </row>
    <row r="9212" spans="1:21" x14ac:dyDescent="0.25">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s="27">
        <v>2.5920000000000001</v>
      </c>
    </row>
    <row r="9213" spans="1:21" x14ac:dyDescent="0.25">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s="27">
        <v>9.3312000000000008</v>
      </c>
    </row>
    <row r="9214" spans="1:21" x14ac:dyDescent="0.25">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s="27">
        <v>11.166399999999999</v>
      </c>
    </row>
    <row r="9215" spans="1:21" x14ac:dyDescent="0.25">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s="27">
        <v>28.598400000000002</v>
      </c>
    </row>
    <row r="9216" spans="1:21" x14ac:dyDescent="0.25">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s="27">
        <v>6.9741</v>
      </c>
    </row>
    <row r="9217" spans="1:21" x14ac:dyDescent="0.25">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s="27">
        <v>15.552</v>
      </c>
    </row>
    <row r="9218" spans="1:21" x14ac:dyDescent="0.25">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s="27">
        <v>-24.771599999999999</v>
      </c>
    </row>
    <row r="9219" spans="1:21" x14ac:dyDescent="0.25">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s="27">
        <v>7.4871999999999996</v>
      </c>
    </row>
    <row r="9220" spans="1:21" x14ac:dyDescent="0.25">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s="27">
        <v>3.3515999999999999</v>
      </c>
    </row>
    <row r="9221" spans="1:21" x14ac:dyDescent="0.25">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s="27">
        <v>-204.99959999999999</v>
      </c>
    </row>
    <row r="9222" spans="1:21" x14ac:dyDescent="0.25">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s="27">
        <v>5.2028999999999996</v>
      </c>
    </row>
    <row r="9223" spans="1:21" x14ac:dyDescent="0.25">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s="27">
        <v>346.03960000000001</v>
      </c>
    </row>
    <row r="9224" spans="1:21" x14ac:dyDescent="0.25">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s="27">
        <v>12.441599999999999</v>
      </c>
    </row>
    <row r="9225" spans="1:21" x14ac:dyDescent="0.25">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s="27">
        <v>-13.188000000000001</v>
      </c>
    </row>
    <row r="9226" spans="1:21" x14ac:dyDescent="0.25">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s="27">
        <v>-2.3231999999999999</v>
      </c>
    </row>
    <row r="9227" spans="1:21" x14ac:dyDescent="0.25">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s="27">
        <v>-6.4231999999999996</v>
      </c>
    </row>
    <row r="9228" spans="1:21" x14ac:dyDescent="0.25">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s="27">
        <v>-12.528600000000001</v>
      </c>
    </row>
    <row r="9229" spans="1:21" x14ac:dyDescent="0.25">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s="27">
        <v>106.7808</v>
      </c>
    </row>
    <row r="9230" spans="1:21" x14ac:dyDescent="0.25">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s="27">
        <v>3.36</v>
      </c>
    </row>
    <row r="9231" spans="1:21" x14ac:dyDescent="0.25">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s="27">
        <v>5.5071000000000003</v>
      </c>
    </row>
    <row r="9232" spans="1:21" x14ac:dyDescent="0.25">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s="27">
        <v>27.993600000000001</v>
      </c>
    </row>
    <row r="9233" spans="1:21" x14ac:dyDescent="0.25">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s="27">
        <v>-694.29359999999997</v>
      </c>
    </row>
    <row r="9234" spans="1:21" x14ac:dyDescent="0.25">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s="27">
        <v>31.244399999999999</v>
      </c>
    </row>
    <row r="9235" spans="1:21" x14ac:dyDescent="0.25">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s="27">
        <v>0.94679999999999997</v>
      </c>
    </row>
    <row r="9236" spans="1:21" x14ac:dyDescent="0.25">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s="27">
        <v>68.197999999999993</v>
      </c>
    </row>
    <row r="9237" spans="1:21" x14ac:dyDescent="0.25">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s="27">
        <v>5.2332000000000001</v>
      </c>
    </row>
    <row r="9238" spans="1:21" x14ac:dyDescent="0.25">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s="27">
        <v>28.436399999999999</v>
      </c>
    </row>
    <row r="9239" spans="1:21" x14ac:dyDescent="0.25">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s="27">
        <v>2.5592000000000001</v>
      </c>
    </row>
    <row r="9240" spans="1:21" x14ac:dyDescent="0.25">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s="27">
        <v>-3.6892</v>
      </c>
    </row>
    <row r="9241" spans="1:21" x14ac:dyDescent="0.25">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s="27">
        <v>20.584199999999999</v>
      </c>
    </row>
    <row r="9242" spans="1:21" x14ac:dyDescent="0.25">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s="27">
        <v>-3.9249000000000001</v>
      </c>
    </row>
    <row r="9243" spans="1:21" x14ac:dyDescent="0.25">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s="27">
        <v>0.57540000000000002</v>
      </c>
    </row>
    <row r="9244" spans="1:21" x14ac:dyDescent="0.25">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s="27">
        <v>4.6487999999999996</v>
      </c>
    </row>
    <row r="9245" spans="1:21" x14ac:dyDescent="0.25">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s="27">
        <v>7.0490000000000004</v>
      </c>
    </row>
    <row r="9246" spans="1:21" x14ac:dyDescent="0.25">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s="27">
        <v>2.2240000000000002</v>
      </c>
    </row>
    <row r="9247" spans="1:21" x14ac:dyDescent="0.25">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s="27">
        <v>15.552</v>
      </c>
    </row>
    <row r="9248" spans="1:21" x14ac:dyDescent="0.25">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s="27">
        <v>2.8536000000000001</v>
      </c>
    </row>
    <row r="9249" spans="1:21" x14ac:dyDescent="0.25">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s="27">
        <v>0.7228</v>
      </c>
    </row>
    <row r="9250" spans="1:21" x14ac:dyDescent="0.25">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s="27">
        <v>1.365</v>
      </c>
    </row>
    <row r="9251" spans="1:21" x14ac:dyDescent="0.25">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s="27">
        <v>220.48249999999999</v>
      </c>
    </row>
    <row r="9252" spans="1:21" x14ac:dyDescent="0.25">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s="27">
        <v>54.444800000000001</v>
      </c>
    </row>
    <row r="9253" spans="1:21" x14ac:dyDescent="0.25">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s="27">
        <v>33.64</v>
      </c>
    </row>
    <row r="9254" spans="1:21" x14ac:dyDescent="0.25">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s="27">
        <v>63.984000000000002</v>
      </c>
    </row>
    <row r="9255" spans="1:21" x14ac:dyDescent="0.25">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s="27">
        <v>6.2207999999999997</v>
      </c>
    </row>
    <row r="9256" spans="1:21" x14ac:dyDescent="0.25">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s="27">
        <v>15.2225</v>
      </c>
    </row>
    <row r="9257" spans="1:21" x14ac:dyDescent="0.25">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s="27">
        <v>6.8723999999999998</v>
      </c>
    </row>
    <row r="9258" spans="1:21" x14ac:dyDescent="0.25">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s="27">
        <v>4.4344000000000001</v>
      </c>
    </row>
    <row r="9259" spans="1:21" x14ac:dyDescent="0.25">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s="27">
        <v>53.270400000000002</v>
      </c>
    </row>
    <row r="9260" spans="1:21" x14ac:dyDescent="0.25">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s="27">
        <v>24.393000000000001</v>
      </c>
    </row>
    <row r="9261" spans="1:21" x14ac:dyDescent="0.25">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s="27">
        <v>2.5983999999999998</v>
      </c>
    </row>
    <row r="9262" spans="1:21" x14ac:dyDescent="0.25">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s="27">
        <v>6.63</v>
      </c>
    </row>
    <row r="9263" spans="1:21" x14ac:dyDescent="0.25">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s="27">
        <v>-2.6997</v>
      </c>
    </row>
    <row r="9264" spans="1:21" x14ac:dyDescent="0.25">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s="27">
        <v>35.097299999999997</v>
      </c>
    </row>
    <row r="9265" spans="1:21" x14ac:dyDescent="0.25">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s="27">
        <v>53.981999999999999</v>
      </c>
    </row>
    <row r="9266" spans="1:21" x14ac:dyDescent="0.25">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s="27">
        <v>-7.782</v>
      </c>
    </row>
    <row r="9267" spans="1:21" x14ac:dyDescent="0.25">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s="27">
        <v>24.318000000000001</v>
      </c>
    </row>
    <row r="9268" spans="1:21" x14ac:dyDescent="0.25">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s="27">
        <v>5.5327999999999999</v>
      </c>
    </row>
    <row r="9269" spans="1:21" x14ac:dyDescent="0.25">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s="27">
        <v>6.8388</v>
      </c>
    </row>
    <row r="9270" spans="1:21" x14ac:dyDescent="0.25">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s="27">
        <v>9.6191999999999993</v>
      </c>
    </row>
    <row r="9271" spans="1:21" x14ac:dyDescent="0.25">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s="27">
        <v>11.2308</v>
      </c>
    </row>
    <row r="9272" spans="1:21" x14ac:dyDescent="0.25">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s="27">
        <v>1453.1238000000001</v>
      </c>
    </row>
    <row r="9273" spans="1:21" x14ac:dyDescent="0.25">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s="27">
        <v>4.4088000000000003</v>
      </c>
    </row>
    <row r="9274" spans="1:21" x14ac:dyDescent="0.25">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s="27">
        <v>303.3408</v>
      </c>
    </row>
    <row r="9275" spans="1:21" x14ac:dyDescent="0.25">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s="27">
        <v>757.41120000000001</v>
      </c>
    </row>
    <row r="9276" spans="1:21" x14ac:dyDescent="0.25">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s="27">
        <v>112.574</v>
      </c>
    </row>
    <row r="9277" spans="1:21" x14ac:dyDescent="0.25">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s="27">
        <v>13.8528</v>
      </c>
    </row>
    <row r="9278" spans="1:21" x14ac:dyDescent="0.25">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s="27">
        <v>11.98</v>
      </c>
    </row>
    <row r="9279" spans="1:21" x14ac:dyDescent="0.25">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s="27">
        <v>5.1791999999999998</v>
      </c>
    </row>
    <row r="9280" spans="1:21" x14ac:dyDescent="0.25">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s="27">
        <v>-5.6006999999999998</v>
      </c>
    </row>
    <row r="9281" spans="1:21" x14ac:dyDescent="0.25">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s="27">
        <v>-28.498000000000001</v>
      </c>
    </row>
    <row r="9282" spans="1:21" x14ac:dyDescent="0.25">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s="27">
        <v>40.97</v>
      </c>
    </row>
    <row r="9283" spans="1:21" x14ac:dyDescent="0.25">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s="27">
        <v>20.37</v>
      </c>
    </row>
    <row r="9284" spans="1:21" x14ac:dyDescent="0.25">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s="27">
        <v>25.278400000000001</v>
      </c>
    </row>
    <row r="9285" spans="1:21" x14ac:dyDescent="0.25">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s="27">
        <v>3.9474</v>
      </c>
    </row>
    <row r="9286" spans="1:21" x14ac:dyDescent="0.25">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s="27">
        <v>43.223399999999998</v>
      </c>
    </row>
    <row r="9287" spans="1:21" x14ac:dyDescent="0.25">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s="27">
        <v>4.7712000000000003</v>
      </c>
    </row>
    <row r="9288" spans="1:21" x14ac:dyDescent="0.25">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s="27">
        <v>-11.020799999999999</v>
      </c>
    </row>
    <row r="9289" spans="1:21" x14ac:dyDescent="0.25">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s="27">
        <v>-84.961500000000001</v>
      </c>
    </row>
    <row r="9290" spans="1:21" x14ac:dyDescent="0.25">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s="27">
        <v>-15.418799999999999</v>
      </c>
    </row>
    <row r="9291" spans="1:21" x14ac:dyDescent="0.25">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s="27">
        <v>22.9877</v>
      </c>
    </row>
    <row r="9292" spans="1:21" x14ac:dyDescent="0.25">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s="27">
        <v>2.8536000000000001</v>
      </c>
    </row>
    <row r="9293" spans="1:21" x14ac:dyDescent="0.25">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s="27">
        <v>15.525</v>
      </c>
    </row>
    <row r="9294" spans="1:21" x14ac:dyDescent="0.25">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s="27">
        <v>-0.94520000000000004</v>
      </c>
    </row>
    <row r="9295" spans="1:21" x14ac:dyDescent="0.25">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s="27">
        <v>20.585999999999999</v>
      </c>
    </row>
    <row r="9296" spans="1:21" x14ac:dyDescent="0.25">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s="27">
        <v>5.0286</v>
      </c>
    </row>
    <row r="9297" spans="1:21" x14ac:dyDescent="0.25">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s="27">
        <v>-64.937600000000003</v>
      </c>
    </row>
    <row r="9298" spans="1:21" x14ac:dyDescent="0.25">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s="27">
        <v>8.2848000000000006</v>
      </c>
    </row>
    <row r="9299" spans="1:21" x14ac:dyDescent="0.25">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s="27">
        <v>24.476800000000001</v>
      </c>
    </row>
    <row r="9300" spans="1:21" x14ac:dyDescent="0.25">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s="27">
        <v>6.5057999999999998</v>
      </c>
    </row>
    <row r="9301" spans="1:21" x14ac:dyDescent="0.25">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s="27">
        <v>-6.8992000000000004</v>
      </c>
    </row>
    <row r="9302" spans="1:21" x14ac:dyDescent="0.25">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s="27">
        <v>-20.245000000000001</v>
      </c>
    </row>
    <row r="9303" spans="1:21" x14ac:dyDescent="0.25">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s="27">
        <v>6.1230000000000002</v>
      </c>
    </row>
    <row r="9304" spans="1:21" x14ac:dyDescent="0.25">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s="27">
        <v>0.88560000000000005</v>
      </c>
    </row>
    <row r="9305" spans="1:21" x14ac:dyDescent="0.25">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s="27">
        <v>5.4432</v>
      </c>
    </row>
    <row r="9306" spans="1:21" x14ac:dyDescent="0.25">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s="27">
        <v>-2.2877999999999998</v>
      </c>
    </row>
    <row r="9307" spans="1:21" x14ac:dyDescent="0.25">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s="27">
        <v>2.1840000000000002</v>
      </c>
    </row>
    <row r="9308" spans="1:21" x14ac:dyDescent="0.25">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s="27">
        <v>1.9024000000000001</v>
      </c>
    </row>
    <row r="9309" spans="1:21" x14ac:dyDescent="0.25">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s="27">
        <v>3.72</v>
      </c>
    </row>
    <row r="9310" spans="1:21" x14ac:dyDescent="0.25">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s="27">
        <v>15.917999999999999</v>
      </c>
    </row>
    <row r="9311" spans="1:21" x14ac:dyDescent="0.25">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s="27">
        <v>9.9215999999999998</v>
      </c>
    </row>
    <row r="9312" spans="1:21" x14ac:dyDescent="0.25">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s="27">
        <v>45.84</v>
      </c>
    </row>
    <row r="9313" spans="1:21" x14ac:dyDescent="0.25">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s="27">
        <v>1.7248000000000001</v>
      </c>
    </row>
    <row r="9314" spans="1:21" x14ac:dyDescent="0.25">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s="27">
        <v>4.7615999999999996</v>
      </c>
    </row>
    <row r="9315" spans="1:21" x14ac:dyDescent="0.25">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s="27">
        <v>117.1296</v>
      </c>
    </row>
    <row r="9316" spans="1:21" x14ac:dyDescent="0.25">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s="27">
        <v>46.790799999999997</v>
      </c>
    </row>
    <row r="9317" spans="1:21" x14ac:dyDescent="0.25">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s="27">
        <v>-27.715800000000002</v>
      </c>
    </row>
    <row r="9318" spans="1:21" x14ac:dyDescent="0.25">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s="27">
        <v>-163.45160000000001</v>
      </c>
    </row>
    <row r="9319" spans="1:21" x14ac:dyDescent="0.25">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s="27">
        <v>-2.9940000000000002</v>
      </c>
    </row>
    <row r="9320" spans="1:21" x14ac:dyDescent="0.25">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s="27">
        <v>6.4127999999999998</v>
      </c>
    </row>
    <row r="9321" spans="1:21" x14ac:dyDescent="0.25">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s="27">
        <v>25.474399999999999</v>
      </c>
    </row>
    <row r="9322" spans="1:21" x14ac:dyDescent="0.25">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s="27">
        <v>31.266400000000001</v>
      </c>
    </row>
    <row r="9323" spans="1:21" x14ac:dyDescent="0.25">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s="27">
        <v>-5.6879999999999997</v>
      </c>
    </row>
    <row r="9324" spans="1:21" x14ac:dyDescent="0.25">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s="27">
        <v>-84.2928</v>
      </c>
    </row>
    <row r="9325" spans="1:21" x14ac:dyDescent="0.25">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s="27">
        <v>97.078400000000002</v>
      </c>
    </row>
    <row r="9326" spans="1:21" x14ac:dyDescent="0.25">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s="27">
        <v>59.4816</v>
      </c>
    </row>
    <row r="9327" spans="1:21" x14ac:dyDescent="0.25">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s="27">
        <v>23.712</v>
      </c>
    </row>
    <row r="9328" spans="1:21" x14ac:dyDescent="0.25">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s="27">
        <v>34.812800000000003</v>
      </c>
    </row>
    <row r="9329" spans="1:21" x14ac:dyDescent="0.25">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s="27">
        <v>34.178400000000003</v>
      </c>
    </row>
    <row r="9330" spans="1:21" x14ac:dyDescent="0.25">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s="27">
        <v>7.2744</v>
      </c>
    </row>
    <row r="9331" spans="1:21" x14ac:dyDescent="0.25">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s="27">
        <v>15.395200000000001</v>
      </c>
    </row>
    <row r="9332" spans="1:21" x14ac:dyDescent="0.25">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s="27">
        <v>7.3132000000000001</v>
      </c>
    </row>
    <row r="9333" spans="1:21" x14ac:dyDescent="0.25">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s="27">
        <v>75.180000000000007</v>
      </c>
    </row>
    <row r="9334" spans="1:21" x14ac:dyDescent="0.25">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s="27">
        <v>50.876800000000003</v>
      </c>
    </row>
    <row r="9335" spans="1:21" x14ac:dyDescent="0.25">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s="27">
        <v>6.6740000000000004</v>
      </c>
    </row>
    <row r="9336" spans="1:21" x14ac:dyDescent="0.25">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s="27">
        <v>-15.717599999999999</v>
      </c>
    </row>
    <row r="9337" spans="1:21" x14ac:dyDescent="0.25">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s="27">
        <v>1.4976</v>
      </c>
    </row>
    <row r="9338" spans="1:21" x14ac:dyDescent="0.25">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s="27">
        <v>8.7710000000000008</v>
      </c>
    </row>
    <row r="9339" spans="1:21" x14ac:dyDescent="0.25">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s="27">
        <v>1.1220000000000001</v>
      </c>
    </row>
    <row r="9340" spans="1:21" x14ac:dyDescent="0.25">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s="27">
        <v>7.0224000000000002</v>
      </c>
    </row>
    <row r="9341" spans="1:21" x14ac:dyDescent="0.25">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s="27">
        <v>68.963099999999997</v>
      </c>
    </row>
    <row r="9342" spans="1:21" x14ac:dyDescent="0.25">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s="27">
        <v>9</v>
      </c>
    </row>
    <row r="9343" spans="1:21" x14ac:dyDescent="0.25">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s="27">
        <v>11.7576</v>
      </c>
    </row>
    <row r="9344" spans="1:21" x14ac:dyDescent="0.25">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s="27">
        <v>19.193999999999999</v>
      </c>
    </row>
    <row r="9345" spans="1:21" x14ac:dyDescent="0.25">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s="27">
        <v>-106.393</v>
      </c>
    </row>
    <row r="9346" spans="1:21" x14ac:dyDescent="0.25">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s="27">
        <v>-4.7625000000000002</v>
      </c>
    </row>
    <row r="9347" spans="1:21" x14ac:dyDescent="0.25">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s="27">
        <v>-11.518800000000001</v>
      </c>
    </row>
    <row r="9348" spans="1:21" x14ac:dyDescent="0.25">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s="27">
        <v>8.2896000000000001</v>
      </c>
    </row>
    <row r="9349" spans="1:21" x14ac:dyDescent="0.25">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s="27">
        <v>-12.849</v>
      </c>
    </row>
    <row r="9350" spans="1:21" x14ac:dyDescent="0.25">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s="27">
        <v>202.25280000000001</v>
      </c>
    </row>
    <row r="9351" spans="1:21" x14ac:dyDescent="0.25">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s="27">
        <v>10.909599999999999</v>
      </c>
    </row>
    <row r="9352" spans="1:21" x14ac:dyDescent="0.25">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s="27">
        <v>4.4603999999999999</v>
      </c>
    </row>
    <row r="9353" spans="1:21" x14ac:dyDescent="0.25">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s="27">
        <v>-20.784600000000001</v>
      </c>
    </row>
    <row r="9354" spans="1:21" x14ac:dyDescent="0.25">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s="27">
        <v>-14.8704</v>
      </c>
    </row>
    <row r="9355" spans="1:21" x14ac:dyDescent="0.25">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s="27">
        <v>3.7128000000000001</v>
      </c>
    </row>
    <row r="9356" spans="1:21" x14ac:dyDescent="0.25">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s="27">
        <v>9.3312000000000008</v>
      </c>
    </row>
    <row r="9357" spans="1:21" x14ac:dyDescent="0.25">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s="27">
        <v>1.0192000000000001</v>
      </c>
    </row>
    <row r="9358" spans="1:21" x14ac:dyDescent="0.25">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s="27">
        <v>8.7138000000000009</v>
      </c>
    </row>
    <row r="9359" spans="1:21" x14ac:dyDescent="0.25">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s="27">
        <v>15.092000000000001</v>
      </c>
    </row>
    <row r="9360" spans="1:21" x14ac:dyDescent="0.25">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s="27">
        <v>-99.345299999999995</v>
      </c>
    </row>
    <row r="9361" spans="1:21" x14ac:dyDescent="0.25">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s="27">
        <v>7.8166000000000002</v>
      </c>
    </row>
    <row r="9362" spans="1:21" x14ac:dyDescent="0.25">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s="27">
        <v>0</v>
      </c>
    </row>
    <row r="9363" spans="1:21" x14ac:dyDescent="0.25">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s="27">
        <v>10.3194</v>
      </c>
    </row>
    <row r="9364" spans="1:21" x14ac:dyDescent="0.25">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s="27">
        <v>0.3906</v>
      </c>
    </row>
    <row r="9365" spans="1:21" x14ac:dyDescent="0.25">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s="27">
        <v>6.4206000000000003</v>
      </c>
    </row>
    <row r="9366" spans="1:21" x14ac:dyDescent="0.25">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s="27">
        <v>7.1863999999999999</v>
      </c>
    </row>
    <row r="9367" spans="1:21" x14ac:dyDescent="0.25">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s="27">
        <v>5.6643999999999997</v>
      </c>
    </row>
    <row r="9368" spans="1:21" x14ac:dyDescent="0.25">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s="27">
        <v>25.68</v>
      </c>
    </row>
    <row r="9369" spans="1:21" x14ac:dyDescent="0.25">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s="27">
        <v>83.843999999999994</v>
      </c>
    </row>
    <row r="9370" spans="1:21" x14ac:dyDescent="0.25">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s="27">
        <v>18.211200000000002</v>
      </c>
    </row>
    <row r="9371" spans="1:21" x14ac:dyDescent="0.25">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s="27">
        <v>43.675199999999997</v>
      </c>
    </row>
    <row r="9372" spans="1:21" x14ac:dyDescent="0.25">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s="27">
        <v>-4.1567999999999996</v>
      </c>
    </row>
    <row r="9373" spans="1:21" x14ac:dyDescent="0.25">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s="27">
        <v>-86.058599999999998</v>
      </c>
    </row>
    <row r="9374" spans="1:21" x14ac:dyDescent="0.25">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s="27">
        <v>2.9144999999999999</v>
      </c>
    </row>
    <row r="9375" spans="1:21" x14ac:dyDescent="0.25">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s="27">
        <v>52.493000000000002</v>
      </c>
    </row>
    <row r="9376" spans="1:21" x14ac:dyDescent="0.25">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s="27">
        <v>15.9588</v>
      </c>
    </row>
    <row r="9377" spans="1:21" x14ac:dyDescent="0.25">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s="27">
        <v>10.5</v>
      </c>
    </row>
    <row r="9378" spans="1:21" x14ac:dyDescent="0.25">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s="27">
        <v>13.673999999999999</v>
      </c>
    </row>
    <row r="9379" spans="1:21" x14ac:dyDescent="0.25">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s="27">
        <v>8.4656000000000002</v>
      </c>
    </row>
    <row r="9380" spans="1:21" x14ac:dyDescent="0.25">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s="27">
        <v>2.3868</v>
      </c>
    </row>
    <row r="9381" spans="1:21" x14ac:dyDescent="0.25">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s="27">
        <v>15.934799999999999</v>
      </c>
    </row>
    <row r="9382" spans="1:21" x14ac:dyDescent="0.25">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s="27">
        <v>6.4783999999999997</v>
      </c>
    </row>
    <row r="9383" spans="1:21" x14ac:dyDescent="0.25">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s="27">
        <v>-10.6068</v>
      </c>
    </row>
    <row r="9384" spans="1:21" x14ac:dyDescent="0.25">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s="27">
        <v>0.504</v>
      </c>
    </row>
    <row r="9385" spans="1:21" x14ac:dyDescent="0.25">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s="27">
        <v>-1.0489999999999999</v>
      </c>
    </row>
    <row r="9386" spans="1:21" x14ac:dyDescent="0.25">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s="27">
        <v>12.441599999999999</v>
      </c>
    </row>
    <row r="9387" spans="1:21" x14ac:dyDescent="0.25">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s="27">
        <v>33.1584</v>
      </c>
    </row>
    <row r="9388" spans="1:21" x14ac:dyDescent="0.25">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s="27">
        <v>37.562399999999997</v>
      </c>
    </row>
    <row r="9389" spans="1:21" x14ac:dyDescent="0.25">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s="27">
        <v>5.7716000000000003</v>
      </c>
    </row>
    <row r="9390" spans="1:21" x14ac:dyDescent="0.25">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s="27">
        <v>152.0232</v>
      </c>
    </row>
    <row r="9391" spans="1:21" x14ac:dyDescent="0.25">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s="27">
        <v>0.95879999999999999</v>
      </c>
    </row>
    <row r="9392" spans="1:21" x14ac:dyDescent="0.25">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s="27">
        <v>14.307499999999999</v>
      </c>
    </row>
    <row r="9393" spans="1:21" x14ac:dyDescent="0.25">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s="27">
        <v>2.5973999999999999</v>
      </c>
    </row>
    <row r="9394" spans="1:21" x14ac:dyDescent="0.25">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s="27">
        <v>-29.116800000000001</v>
      </c>
    </row>
    <row r="9395" spans="1:21" x14ac:dyDescent="0.25">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s="27">
        <v>157.48750000000001</v>
      </c>
    </row>
    <row r="9396" spans="1:21" x14ac:dyDescent="0.25">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s="27">
        <v>140.39599999999999</v>
      </c>
    </row>
    <row r="9397" spans="1:21" x14ac:dyDescent="0.25">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s="27">
        <v>-10.019600000000001</v>
      </c>
    </row>
    <row r="9398" spans="1:21" x14ac:dyDescent="0.25">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s="27">
        <v>35.334600000000002</v>
      </c>
    </row>
    <row r="9399" spans="1:21" x14ac:dyDescent="0.25">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s="27">
        <v>8.0548000000000002</v>
      </c>
    </row>
    <row r="9400" spans="1:21" x14ac:dyDescent="0.25">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s="27">
        <v>661.45590000000004</v>
      </c>
    </row>
    <row r="9401" spans="1:21" x14ac:dyDescent="0.25">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s="27">
        <v>1.2347999999999999</v>
      </c>
    </row>
    <row r="9402" spans="1:21" x14ac:dyDescent="0.25">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s="27">
        <v>14.6264</v>
      </c>
    </row>
    <row r="9403" spans="1:21" x14ac:dyDescent="0.25">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s="27">
        <v>0.96120000000000005</v>
      </c>
    </row>
    <row r="9404" spans="1:21" x14ac:dyDescent="0.25">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s="27">
        <v>-66.230199999999996</v>
      </c>
    </row>
    <row r="9405" spans="1:21" x14ac:dyDescent="0.25">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s="27">
        <v>286.3836</v>
      </c>
    </row>
    <row r="9406" spans="1:21" x14ac:dyDescent="0.25">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s="27">
        <v>1.6830000000000001</v>
      </c>
    </row>
    <row r="9407" spans="1:21" x14ac:dyDescent="0.25">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s="27">
        <v>156.047</v>
      </c>
    </row>
    <row r="9408" spans="1:21" x14ac:dyDescent="0.25">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s="27">
        <v>2.64</v>
      </c>
    </row>
    <row r="9409" spans="1:21" x14ac:dyDescent="0.25">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s="27">
        <v>171.36</v>
      </c>
    </row>
    <row r="9410" spans="1:21" x14ac:dyDescent="0.25">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s="27">
        <v>3.9830999999999999</v>
      </c>
    </row>
    <row r="9411" spans="1:21" x14ac:dyDescent="0.25">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s="27">
        <v>-2.5093000000000001</v>
      </c>
    </row>
    <row r="9412" spans="1:21" x14ac:dyDescent="0.25">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s="27">
        <v>15.385999999999999</v>
      </c>
    </row>
    <row r="9413" spans="1:21" x14ac:dyDescent="0.25">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s="27">
        <v>6.5434999999999999</v>
      </c>
    </row>
    <row r="9414" spans="1:21" x14ac:dyDescent="0.25">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s="27">
        <v>0</v>
      </c>
    </row>
    <row r="9415" spans="1:21" x14ac:dyDescent="0.25">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s="27">
        <v>-11.587199999999999</v>
      </c>
    </row>
    <row r="9416" spans="1:21" x14ac:dyDescent="0.25">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s="27">
        <v>15.599</v>
      </c>
    </row>
    <row r="9417" spans="1:21" x14ac:dyDescent="0.25">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s="27">
        <v>8.7905999999999995</v>
      </c>
    </row>
    <row r="9418" spans="1:21" x14ac:dyDescent="0.25">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s="27">
        <v>3.2351999999999999</v>
      </c>
    </row>
    <row r="9419" spans="1:21" x14ac:dyDescent="0.25">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s="27">
        <v>3.6288</v>
      </c>
    </row>
    <row r="9420" spans="1:21" x14ac:dyDescent="0.25">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s="27">
        <v>4.0338000000000003</v>
      </c>
    </row>
    <row r="9421" spans="1:21" x14ac:dyDescent="0.25">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s="27">
        <v>-38.821199999999997</v>
      </c>
    </row>
    <row r="9422" spans="1:21" x14ac:dyDescent="0.25">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s="27">
        <v>-56.059199999999997</v>
      </c>
    </row>
    <row r="9423" spans="1:21" x14ac:dyDescent="0.25">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s="27">
        <v>60.475200000000001</v>
      </c>
    </row>
    <row r="9424" spans="1:21" x14ac:dyDescent="0.25">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s="27">
        <v>11.803000000000001</v>
      </c>
    </row>
    <row r="9425" spans="1:21" x14ac:dyDescent="0.25">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s="27">
        <v>37.796999999999997</v>
      </c>
    </row>
    <row r="9426" spans="1:21" x14ac:dyDescent="0.25">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s="27">
        <v>4.95</v>
      </c>
    </row>
    <row r="9427" spans="1:21" x14ac:dyDescent="0.25">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s="27">
        <v>420.58800000000002</v>
      </c>
    </row>
    <row r="9428" spans="1:21" x14ac:dyDescent="0.25">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s="27">
        <v>13.452</v>
      </c>
    </row>
    <row r="9429" spans="1:21" x14ac:dyDescent="0.25">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s="27">
        <v>39.979999999999997</v>
      </c>
    </row>
    <row r="9430" spans="1:21" x14ac:dyDescent="0.25">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s="27">
        <v>-69.311999999999998</v>
      </c>
    </row>
    <row r="9431" spans="1:21" x14ac:dyDescent="0.25">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s="27">
        <v>82.497</v>
      </c>
    </row>
    <row r="9432" spans="1:21" x14ac:dyDescent="0.25">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s="27">
        <v>-16.261299999999999</v>
      </c>
    </row>
    <row r="9433" spans="1:21" x14ac:dyDescent="0.25">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s="27">
        <v>1.9925999999999999</v>
      </c>
    </row>
    <row r="9434" spans="1:21" x14ac:dyDescent="0.25">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s="27">
        <v>-5.2640000000000002</v>
      </c>
    </row>
    <row r="9435" spans="1:21" x14ac:dyDescent="0.25">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s="27">
        <v>12.700799999999999</v>
      </c>
    </row>
    <row r="9436" spans="1:21" x14ac:dyDescent="0.25">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s="27">
        <v>1.1556</v>
      </c>
    </row>
    <row r="9437" spans="1:21" x14ac:dyDescent="0.25">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s="27">
        <v>-31.6</v>
      </c>
    </row>
    <row r="9438" spans="1:21" x14ac:dyDescent="0.25">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s="27">
        <v>-2.0621999999999998</v>
      </c>
    </row>
    <row r="9439" spans="1:21" x14ac:dyDescent="0.25">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s="27">
        <v>6.2207999999999997</v>
      </c>
    </row>
    <row r="9440" spans="1:21" x14ac:dyDescent="0.25">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s="27">
        <v>-57.115200000000002</v>
      </c>
    </row>
    <row r="9441" spans="1:21" x14ac:dyDescent="0.25">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s="27">
        <v>2.5019999999999998</v>
      </c>
    </row>
    <row r="9442" spans="1:21" x14ac:dyDescent="0.25">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s="27">
        <v>6.7252000000000001</v>
      </c>
    </row>
    <row r="9443" spans="1:21" x14ac:dyDescent="0.25">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s="27">
        <v>6.0449999999999999</v>
      </c>
    </row>
    <row r="9444" spans="1:21" x14ac:dyDescent="0.25">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s="27">
        <v>1.2192000000000001</v>
      </c>
    </row>
    <row r="9445" spans="1:21" x14ac:dyDescent="0.25">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s="27">
        <v>19.178599999999999</v>
      </c>
    </row>
    <row r="9446" spans="1:21" x14ac:dyDescent="0.25">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s="27">
        <v>34.741999999999997</v>
      </c>
    </row>
    <row r="9447" spans="1:21" x14ac:dyDescent="0.25">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s="27">
        <v>5.6993999999999998</v>
      </c>
    </row>
    <row r="9448" spans="1:21" x14ac:dyDescent="0.25">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s="27">
        <v>16.146000000000001</v>
      </c>
    </row>
    <row r="9449" spans="1:21" x14ac:dyDescent="0.25">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s="27">
        <v>138.417</v>
      </c>
    </row>
    <row r="9450" spans="1:21" x14ac:dyDescent="0.25">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s="27">
        <v>5.9135999999999997</v>
      </c>
    </row>
    <row r="9451" spans="1:21" x14ac:dyDescent="0.25">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s="27">
        <v>3.0127999999999999</v>
      </c>
    </row>
    <row r="9452" spans="1:21" x14ac:dyDescent="0.25">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s="27">
        <v>5.4504000000000001</v>
      </c>
    </row>
    <row r="9453" spans="1:21" x14ac:dyDescent="0.25">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s="27">
        <v>55.844999999999999</v>
      </c>
    </row>
    <row r="9454" spans="1:21" x14ac:dyDescent="0.25">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s="27">
        <v>26.5824</v>
      </c>
    </row>
    <row r="9455" spans="1:21" x14ac:dyDescent="0.25">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s="27">
        <v>13.6851</v>
      </c>
    </row>
    <row r="9456" spans="1:21" x14ac:dyDescent="0.25">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s="27">
        <v>-8.2764000000000006</v>
      </c>
    </row>
    <row r="9457" spans="1:21" x14ac:dyDescent="0.25">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s="27">
        <v>-1.8294999999999999</v>
      </c>
    </row>
    <row r="9458" spans="1:21" x14ac:dyDescent="0.25">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s="27">
        <v>0.33989999999999998</v>
      </c>
    </row>
    <row r="9459" spans="1:21" x14ac:dyDescent="0.25">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s="27">
        <v>-10.050000000000001</v>
      </c>
    </row>
    <row r="9460" spans="1:21" x14ac:dyDescent="0.25">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s="27">
        <v>41.933999999999997</v>
      </c>
    </row>
    <row r="9461" spans="1:21" x14ac:dyDescent="0.25">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s="27">
        <v>-2.9984999999999999</v>
      </c>
    </row>
    <row r="9462" spans="1:21" x14ac:dyDescent="0.25">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s="27">
        <v>17.22</v>
      </c>
    </row>
    <row r="9463" spans="1:21" x14ac:dyDescent="0.25">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s="27">
        <v>20.097000000000001</v>
      </c>
    </row>
    <row r="9464" spans="1:21" x14ac:dyDescent="0.25">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s="27">
        <v>168.47040000000001</v>
      </c>
    </row>
    <row r="9465" spans="1:21" x14ac:dyDescent="0.25">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s="27">
        <v>3.4047999999999998</v>
      </c>
    </row>
    <row r="9466" spans="1:21" x14ac:dyDescent="0.25">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s="27">
        <v>7.9488000000000003</v>
      </c>
    </row>
    <row r="9467" spans="1:21" x14ac:dyDescent="0.25">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s="27">
        <v>1.5980000000000001</v>
      </c>
    </row>
    <row r="9468" spans="1:21" x14ac:dyDescent="0.25">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s="27">
        <v>55.5822</v>
      </c>
    </row>
    <row r="9469" spans="1:21" x14ac:dyDescent="0.25">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s="27">
        <v>-66.599999999999994</v>
      </c>
    </row>
    <row r="9470" spans="1:21" x14ac:dyDescent="0.25">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s="27">
        <v>6.2207999999999997</v>
      </c>
    </row>
    <row r="9471" spans="1:21" x14ac:dyDescent="0.25">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s="27">
        <v>53.260800000000003</v>
      </c>
    </row>
    <row r="9472" spans="1:21" x14ac:dyDescent="0.25">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s="27">
        <v>3.9992000000000001</v>
      </c>
    </row>
    <row r="9473" spans="1:21" x14ac:dyDescent="0.25">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s="27">
        <v>3.7128000000000001</v>
      </c>
    </row>
    <row r="9474" spans="1:21" x14ac:dyDescent="0.25">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s="27">
        <v>24.2012</v>
      </c>
    </row>
    <row r="9475" spans="1:21" x14ac:dyDescent="0.25">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s="27">
        <v>38.531999999999996</v>
      </c>
    </row>
    <row r="9476" spans="1:21" x14ac:dyDescent="0.25">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s="27">
        <v>1.9925999999999999</v>
      </c>
    </row>
    <row r="9477" spans="1:21" x14ac:dyDescent="0.25">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s="27">
        <v>54.215000000000003</v>
      </c>
    </row>
    <row r="9478" spans="1:21" x14ac:dyDescent="0.25">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s="27">
        <v>-61.872</v>
      </c>
    </row>
    <row r="9479" spans="1:21" x14ac:dyDescent="0.25">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s="27">
        <v>-6.2370000000000001</v>
      </c>
    </row>
    <row r="9480" spans="1:21" x14ac:dyDescent="0.25">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s="27">
        <v>4.1124999999999998</v>
      </c>
    </row>
    <row r="9481" spans="1:21" x14ac:dyDescent="0.25">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s="27">
        <v>-6.5076000000000001</v>
      </c>
    </row>
    <row r="9482" spans="1:21" x14ac:dyDescent="0.25">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s="27">
        <v>-533.73249999999996</v>
      </c>
    </row>
    <row r="9483" spans="1:21" x14ac:dyDescent="0.25">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s="27">
        <v>1.8160000000000001</v>
      </c>
    </row>
    <row r="9484" spans="1:21" x14ac:dyDescent="0.25">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s="27">
        <v>91.995400000000004</v>
      </c>
    </row>
    <row r="9485" spans="1:21" x14ac:dyDescent="0.25">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s="27">
        <v>6.4943999999999997</v>
      </c>
    </row>
    <row r="9486" spans="1:21" x14ac:dyDescent="0.25">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s="27">
        <v>-137.976</v>
      </c>
    </row>
    <row r="9487" spans="1:21" x14ac:dyDescent="0.25">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s="27">
        <v>9.6300000000000008</v>
      </c>
    </row>
    <row r="9488" spans="1:21" x14ac:dyDescent="0.25">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s="27">
        <v>-76.953599999999994</v>
      </c>
    </row>
    <row r="9489" spans="1:21" x14ac:dyDescent="0.25">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s="27">
        <v>2.1581999999999999</v>
      </c>
    </row>
    <row r="9490" spans="1:21" x14ac:dyDescent="0.25">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s="27">
        <v>50.12</v>
      </c>
    </row>
    <row r="9491" spans="1:21" x14ac:dyDescent="0.25">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s="27">
        <v>59.115000000000002</v>
      </c>
    </row>
    <row r="9492" spans="1:21" x14ac:dyDescent="0.25">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s="27">
        <v>682.51679999999999</v>
      </c>
    </row>
    <row r="9493" spans="1:21" x14ac:dyDescent="0.25">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s="27">
        <v>3.1008</v>
      </c>
    </row>
    <row r="9494" spans="1:21" x14ac:dyDescent="0.25">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s="27">
        <v>19.079999999999998</v>
      </c>
    </row>
    <row r="9495" spans="1:21" x14ac:dyDescent="0.25">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s="27">
        <v>350.42700000000002</v>
      </c>
    </row>
    <row r="9496" spans="1:21" x14ac:dyDescent="0.25">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s="27">
        <v>5.3460000000000001</v>
      </c>
    </row>
    <row r="9497" spans="1:21" x14ac:dyDescent="0.25">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s="27">
        <v>46.8</v>
      </c>
    </row>
    <row r="9498" spans="1:21" x14ac:dyDescent="0.25">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s="27">
        <v>2.3409</v>
      </c>
    </row>
    <row r="9499" spans="1:21" x14ac:dyDescent="0.25">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s="27">
        <v>2.0286</v>
      </c>
    </row>
    <row r="9500" spans="1:21" x14ac:dyDescent="0.25">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s="27">
        <v>82.290599999999998</v>
      </c>
    </row>
    <row r="9501" spans="1:21" x14ac:dyDescent="0.25">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s="27">
        <v>31.187999999999999</v>
      </c>
    </row>
    <row r="9502" spans="1:21" x14ac:dyDescent="0.25">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s="27">
        <v>11.3148</v>
      </c>
    </row>
    <row r="9503" spans="1:21" x14ac:dyDescent="0.25">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s="27">
        <v>8.01</v>
      </c>
    </row>
    <row r="9504" spans="1:21" x14ac:dyDescent="0.25">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s="27">
        <v>8.3537999999999997</v>
      </c>
    </row>
    <row r="9505" spans="1:21" x14ac:dyDescent="0.25">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s="27">
        <v>0.80640000000000001</v>
      </c>
    </row>
    <row r="9506" spans="1:21" x14ac:dyDescent="0.25">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s="27">
        <v>272.98250000000002</v>
      </c>
    </row>
    <row r="9507" spans="1:21" x14ac:dyDescent="0.25">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s="27">
        <v>54.860399999999998</v>
      </c>
    </row>
    <row r="9508" spans="1:21" x14ac:dyDescent="0.25">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s="27">
        <v>7.476</v>
      </c>
    </row>
    <row r="9509" spans="1:21" x14ac:dyDescent="0.25">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s="27">
        <v>18.09</v>
      </c>
    </row>
    <row r="9510" spans="1:21" x14ac:dyDescent="0.25">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s="27">
        <v>4.5837000000000003</v>
      </c>
    </row>
    <row r="9511" spans="1:21" x14ac:dyDescent="0.25">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s="27">
        <v>20.694600000000001</v>
      </c>
    </row>
    <row r="9512" spans="1:21" x14ac:dyDescent="0.25">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s="27">
        <v>15.7194</v>
      </c>
    </row>
    <row r="9513" spans="1:21" x14ac:dyDescent="0.25">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s="27">
        <v>-13.896000000000001</v>
      </c>
    </row>
    <row r="9514" spans="1:21" x14ac:dyDescent="0.25">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s="27">
        <v>-6.0195999999999996</v>
      </c>
    </row>
    <row r="9515" spans="1:21" x14ac:dyDescent="0.25">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s="27">
        <v>544.41750000000002</v>
      </c>
    </row>
    <row r="9516" spans="1:21" x14ac:dyDescent="0.25">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s="27">
        <v>31.869599999999998</v>
      </c>
    </row>
    <row r="9517" spans="1:21" x14ac:dyDescent="0.25">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s="27">
        <v>8.8087999999999997</v>
      </c>
    </row>
    <row r="9518" spans="1:21" x14ac:dyDescent="0.25">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s="27">
        <v>4.0472999999999999</v>
      </c>
    </row>
    <row r="9519" spans="1:21" x14ac:dyDescent="0.25">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s="27">
        <v>2.5055999999999998</v>
      </c>
    </row>
    <row r="9520" spans="1:21" x14ac:dyDescent="0.25">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s="27">
        <v>48.994199999999999</v>
      </c>
    </row>
    <row r="9521" spans="1:21" x14ac:dyDescent="0.25">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s="27">
        <v>22.702400000000001</v>
      </c>
    </row>
    <row r="9522" spans="1:21" x14ac:dyDescent="0.25">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s="27">
        <v>3.7208000000000001</v>
      </c>
    </row>
    <row r="9523" spans="1:21" x14ac:dyDescent="0.25">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s="27">
        <v>36.447299999999998</v>
      </c>
    </row>
    <row r="9524" spans="1:21" x14ac:dyDescent="0.25">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s="27">
        <v>5.4432</v>
      </c>
    </row>
    <row r="9525" spans="1:21" x14ac:dyDescent="0.25">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s="27">
        <v>-7.7405999999999997</v>
      </c>
    </row>
    <row r="9526" spans="1:21" x14ac:dyDescent="0.25">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s="27">
        <v>29.372</v>
      </c>
    </row>
    <row r="9527" spans="1:21" x14ac:dyDescent="0.25">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s="27">
        <v>39.979999999999997</v>
      </c>
    </row>
    <row r="9528" spans="1:21" x14ac:dyDescent="0.25">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s="27">
        <v>-7.0145999999999997</v>
      </c>
    </row>
    <row r="9529" spans="1:21" x14ac:dyDescent="0.25">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s="27">
        <v>60.463200000000001</v>
      </c>
    </row>
    <row r="9530" spans="1:21" x14ac:dyDescent="0.25">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s="27">
        <v>3.0211999999999999</v>
      </c>
    </row>
    <row r="9531" spans="1:21" x14ac:dyDescent="0.25">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s="27">
        <v>0.95760000000000001</v>
      </c>
    </row>
    <row r="9532" spans="1:21" x14ac:dyDescent="0.25">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s="27">
        <v>24.269600000000001</v>
      </c>
    </row>
    <row r="9533" spans="1:21" x14ac:dyDescent="0.25">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s="27">
        <v>5.5616000000000003</v>
      </c>
    </row>
    <row r="9534" spans="1:21" x14ac:dyDescent="0.25">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s="27">
        <v>80.777199999999993</v>
      </c>
    </row>
    <row r="9535" spans="1:21" x14ac:dyDescent="0.25">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s="27">
        <v>12.607699999999999</v>
      </c>
    </row>
    <row r="9536" spans="1:21" x14ac:dyDescent="0.25">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s="27">
        <v>1.3391999999999999</v>
      </c>
    </row>
    <row r="9537" spans="1:21" x14ac:dyDescent="0.25">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s="27">
        <v>3.2831999999999999</v>
      </c>
    </row>
    <row r="9538" spans="1:21" x14ac:dyDescent="0.25">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s="27">
        <v>-6.8634000000000004</v>
      </c>
    </row>
    <row r="9539" spans="1:21" x14ac:dyDescent="0.25">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s="27">
        <v>84.293999999999997</v>
      </c>
    </row>
    <row r="9540" spans="1:21" x14ac:dyDescent="0.25">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s="27">
        <v>7.774</v>
      </c>
    </row>
    <row r="9541" spans="1:21" x14ac:dyDescent="0.25">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s="27">
        <v>18.781199999999998</v>
      </c>
    </row>
    <row r="9542" spans="1:21" x14ac:dyDescent="0.25">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s="27">
        <v>16.7972</v>
      </c>
    </row>
    <row r="9543" spans="1:21" x14ac:dyDescent="0.25">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s="27">
        <v>13.32</v>
      </c>
    </row>
    <row r="9544" spans="1:21" x14ac:dyDescent="0.25">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s="27">
        <v>-9.6564999999999994</v>
      </c>
    </row>
    <row r="9545" spans="1:21" x14ac:dyDescent="0.25">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s="27">
        <v>19.137599999999999</v>
      </c>
    </row>
    <row r="9546" spans="1:21" x14ac:dyDescent="0.25">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s="27">
        <v>-114.01739999999999</v>
      </c>
    </row>
    <row r="9547" spans="1:21" x14ac:dyDescent="0.25">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s="27">
        <v>0.89100000000000001</v>
      </c>
    </row>
    <row r="9548" spans="1:21" x14ac:dyDescent="0.25">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s="27">
        <v>35.663600000000002</v>
      </c>
    </row>
    <row r="9549" spans="1:21" x14ac:dyDescent="0.25">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s="27">
        <v>2.14</v>
      </c>
    </row>
    <row r="9550" spans="1:21" x14ac:dyDescent="0.25">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s="27">
        <v>-3.855</v>
      </c>
    </row>
    <row r="9551" spans="1:21" x14ac:dyDescent="0.25">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s="27">
        <v>90.72</v>
      </c>
    </row>
    <row r="9552" spans="1:21" x14ac:dyDescent="0.25">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s="27">
        <v>5.1929999999999996</v>
      </c>
    </row>
    <row r="9553" spans="1:21" x14ac:dyDescent="0.25">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s="27">
        <v>43.318800000000003</v>
      </c>
    </row>
    <row r="9554" spans="1:21" x14ac:dyDescent="0.25">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s="27">
        <v>36.470399999999998</v>
      </c>
    </row>
    <row r="9555" spans="1:21" x14ac:dyDescent="0.25">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s="27">
        <v>8.5540000000000003</v>
      </c>
    </row>
    <row r="9556" spans="1:21" x14ac:dyDescent="0.25">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s="27">
        <v>9.7789999999999999</v>
      </c>
    </row>
    <row r="9557" spans="1:21" x14ac:dyDescent="0.25">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s="27">
        <v>0.56399999999999995</v>
      </c>
    </row>
    <row r="9558" spans="1:21" x14ac:dyDescent="0.25">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s="27">
        <v>84.943600000000004</v>
      </c>
    </row>
    <row r="9559" spans="1:21" x14ac:dyDescent="0.25">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s="27">
        <v>-1.5935999999999999</v>
      </c>
    </row>
    <row r="9560" spans="1:21" x14ac:dyDescent="0.25">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s="27">
        <v>34.786499999999997</v>
      </c>
    </row>
    <row r="9561" spans="1:21" x14ac:dyDescent="0.25">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s="27">
        <v>-44.018999999999998</v>
      </c>
    </row>
    <row r="9562" spans="1:21" x14ac:dyDescent="0.25">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s="27">
        <v>10.393599999999999</v>
      </c>
    </row>
    <row r="9563" spans="1:21" x14ac:dyDescent="0.25">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s="27">
        <v>-75.595799999999997</v>
      </c>
    </row>
    <row r="9564" spans="1:21" x14ac:dyDescent="0.25">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s="27">
        <v>-164.9538</v>
      </c>
    </row>
    <row r="9565" spans="1:21" x14ac:dyDescent="0.25">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s="27">
        <v>2.1</v>
      </c>
    </row>
    <row r="9566" spans="1:21" x14ac:dyDescent="0.25">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s="27">
        <v>5.7624000000000004</v>
      </c>
    </row>
    <row r="9567" spans="1:21" x14ac:dyDescent="0.25">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s="27">
        <v>98.480199999999996</v>
      </c>
    </row>
    <row r="9568" spans="1:21" x14ac:dyDescent="0.25">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s="27">
        <v>-10.116</v>
      </c>
    </row>
    <row r="9569" spans="1:21" x14ac:dyDescent="0.25">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s="27">
        <v>1.0584</v>
      </c>
    </row>
    <row r="9570" spans="1:21" x14ac:dyDescent="0.25">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s="27">
        <v>22.3888</v>
      </c>
    </row>
    <row r="9571" spans="1:21" x14ac:dyDescent="0.25">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s="27">
        <v>-4.4880000000000004</v>
      </c>
    </row>
    <row r="9572" spans="1:21" x14ac:dyDescent="0.25">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s="27">
        <v>1.6783999999999999</v>
      </c>
    </row>
    <row r="9573" spans="1:21" x14ac:dyDescent="0.25">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s="27">
        <v>5.5439999999999996</v>
      </c>
    </row>
    <row r="9574" spans="1:21" x14ac:dyDescent="0.25">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s="27">
        <v>7.9378000000000002</v>
      </c>
    </row>
    <row r="9575" spans="1:21" x14ac:dyDescent="0.25">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s="27">
        <v>1.9259999999999999</v>
      </c>
    </row>
    <row r="9576" spans="1:21" x14ac:dyDescent="0.25">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s="27">
        <v>10.4148</v>
      </c>
    </row>
    <row r="9577" spans="1:21" x14ac:dyDescent="0.25">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s="27">
        <v>-28.686199999999999</v>
      </c>
    </row>
    <row r="9578" spans="1:21" x14ac:dyDescent="0.25">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s="27">
        <v>-79.908000000000001</v>
      </c>
    </row>
    <row r="9579" spans="1:21" x14ac:dyDescent="0.25">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s="27">
        <v>-4.4969999999999999</v>
      </c>
    </row>
    <row r="9580" spans="1:21" x14ac:dyDescent="0.25">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s="27">
        <v>323.95499999999998</v>
      </c>
    </row>
    <row r="9581" spans="1:21" x14ac:dyDescent="0.25">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s="27">
        <v>3.5489999999999999</v>
      </c>
    </row>
    <row r="9582" spans="1:21" x14ac:dyDescent="0.25">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s="27">
        <v>8.6854999999999993</v>
      </c>
    </row>
    <row r="9583" spans="1:21" x14ac:dyDescent="0.25">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s="27">
        <v>-6.5490000000000004</v>
      </c>
    </row>
    <row r="9584" spans="1:21" x14ac:dyDescent="0.25">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s="27">
        <v>3.4973999999999998</v>
      </c>
    </row>
    <row r="9585" spans="1:21" x14ac:dyDescent="0.25">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s="27">
        <v>-5.0098000000000003</v>
      </c>
    </row>
    <row r="9586" spans="1:21" x14ac:dyDescent="0.25">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s="27">
        <v>13.9672</v>
      </c>
    </row>
    <row r="9587" spans="1:21" x14ac:dyDescent="0.25">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s="27">
        <v>11.240399999999999</v>
      </c>
    </row>
    <row r="9588" spans="1:21" x14ac:dyDescent="0.25">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s="27">
        <v>22.155999999999999</v>
      </c>
    </row>
    <row r="9589" spans="1:21" x14ac:dyDescent="0.25">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s="27">
        <v>-43.9056</v>
      </c>
    </row>
    <row r="9590" spans="1:21" x14ac:dyDescent="0.25">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s="27">
        <v>15.192</v>
      </c>
    </row>
    <row r="9591" spans="1:21" x14ac:dyDescent="0.25">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s="27">
        <v>5.6783999999999999</v>
      </c>
    </row>
    <row r="9592" spans="1:21" x14ac:dyDescent="0.25">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s="27">
        <v>-172.55699999999999</v>
      </c>
    </row>
    <row r="9593" spans="1:21" x14ac:dyDescent="0.25">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s="27">
        <v>-9.8800000000000008</v>
      </c>
    </row>
    <row r="9594" spans="1:21" x14ac:dyDescent="0.25">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s="27">
        <v>-378.4</v>
      </c>
    </row>
    <row r="9595" spans="1:21" x14ac:dyDescent="0.25">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s="27">
        <v>3.8519999999999999</v>
      </c>
    </row>
    <row r="9596" spans="1:21" x14ac:dyDescent="0.25">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s="27">
        <v>5.6643999999999997</v>
      </c>
    </row>
    <row r="9597" spans="1:21" x14ac:dyDescent="0.25">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s="27">
        <v>6.7236000000000002</v>
      </c>
    </row>
    <row r="9598" spans="1:21" x14ac:dyDescent="0.25">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s="27">
        <v>89.954800000000006</v>
      </c>
    </row>
    <row r="9599" spans="1:21" x14ac:dyDescent="0.25">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s="27">
        <v>8.2764000000000006</v>
      </c>
    </row>
    <row r="9600" spans="1:21" x14ac:dyDescent="0.25">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s="27">
        <v>19.468800000000002</v>
      </c>
    </row>
    <row r="9601" spans="1:21" x14ac:dyDescent="0.25">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s="27">
        <v>2.6406000000000001</v>
      </c>
    </row>
    <row r="9602" spans="1:21" x14ac:dyDescent="0.25">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s="27">
        <v>14.5152</v>
      </c>
    </row>
    <row r="9603" spans="1:21" x14ac:dyDescent="0.25">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s="27">
        <v>114.96</v>
      </c>
    </row>
    <row r="9604" spans="1:21" x14ac:dyDescent="0.25">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s="27">
        <v>9.234</v>
      </c>
    </row>
    <row r="9605" spans="1:21" x14ac:dyDescent="0.25">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s="27">
        <v>-213.5574</v>
      </c>
    </row>
    <row r="9606" spans="1:21" x14ac:dyDescent="0.25">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s="27">
        <v>55.361600000000003</v>
      </c>
    </row>
    <row r="9607" spans="1:21" x14ac:dyDescent="0.25">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s="27">
        <v>-6.1879999999999997</v>
      </c>
    </row>
    <row r="9608" spans="1:21" x14ac:dyDescent="0.25">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s="27">
        <v>-43.729199999999999</v>
      </c>
    </row>
    <row r="9609" spans="1:21" x14ac:dyDescent="0.25">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s="27">
        <v>9.9359999999999999</v>
      </c>
    </row>
    <row r="9610" spans="1:21" x14ac:dyDescent="0.25">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s="27">
        <v>5.2028999999999996</v>
      </c>
    </row>
    <row r="9611" spans="1:21" x14ac:dyDescent="0.25">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s="27">
        <v>19.7988</v>
      </c>
    </row>
    <row r="9612" spans="1:21" x14ac:dyDescent="0.25">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s="27">
        <v>13.3056</v>
      </c>
    </row>
    <row r="9613" spans="1:21" x14ac:dyDescent="0.25">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s="27">
        <v>5.2560000000000002</v>
      </c>
    </row>
    <row r="9614" spans="1:21" x14ac:dyDescent="0.25">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s="27">
        <v>23.9984</v>
      </c>
    </row>
    <row r="9615" spans="1:21" x14ac:dyDescent="0.25">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s="27">
        <v>6.8940000000000001</v>
      </c>
    </row>
    <row r="9616" spans="1:21" x14ac:dyDescent="0.25">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s="27">
        <v>15.3195</v>
      </c>
    </row>
    <row r="9617" spans="1:21" x14ac:dyDescent="0.25">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s="27">
        <v>762.59400000000005</v>
      </c>
    </row>
    <row r="9618" spans="1:21" x14ac:dyDescent="0.25">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s="27">
        <v>1.6704000000000001</v>
      </c>
    </row>
    <row r="9619" spans="1:21" x14ac:dyDescent="0.25">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s="27">
        <v>74.998500000000007</v>
      </c>
    </row>
    <row r="9620" spans="1:21" x14ac:dyDescent="0.25">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s="27">
        <v>5.3970000000000002</v>
      </c>
    </row>
    <row r="9621" spans="1:21" x14ac:dyDescent="0.25">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s="27">
        <v>-1.7495000000000001</v>
      </c>
    </row>
    <row r="9622" spans="1:21" x14ac:dyDescent="0.25">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s="27">
        <v>1.2527999999999999</v>
      </c>
    </row>
    <row r="9623" spans="1:21" x14ac:dyDescent="0.25">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s="27">
        <v>0.4728</v>
      </c>
    </row>
    <row r="9624" spans="1:21" x14ac:dyDescent="0.25">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s="27">
        <v>11.102399999999999</v>
      </c>
    </row>
    <row r="9625" spans="1:21" x14ac:dyDescent="0.25">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s="27">
        <v>-54.549599999999998</v>
      </c>
    </row>
    <row r="9626" spans="1:21" x14ac:dyDescent="0.25">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s="27">
        <v>-39.511800000000001</v>
      </c>
    </row>
    <row r="9627" spans="1:21" x14ac:dyDescent="0.25">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s="27">
        <v>-96.470399999999998</v>
      </c>
    </row>
    <row r="9628" spans="1:21" x14ac:dyDescent="0.25">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s="27">
        <v>3.3523999999999998</v>
      </c>
    </row>
    <row r="9629" spans="1:21" x14ac:dyDescent="0.25">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s="27">
        <v>6.7481999999999998</v>
      </c>
    </row>
    <row r="9630" spans="1:21" x14ac:dyDescent="0.25">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s="27">
        <v>13.0928</v>
      </c>
    </row>
    <row r="9631" spans="1:21" x14ac:dyDescent="0.25">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s="27">
        <v>-2.5211999999999999</v>
      </c>
    </row>
    <row r="9632" spans="1:21" x14ac:dyDescent="0.25">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s="27">
        <v>2.3243999999999998</v>
      </c>
    </row>
    <row r="9633" spans="1:21" x14ac:dyDescent="0.25">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s="27">
        <v>88.052999999999997</v>
      </c>
    </row>
    <row r="9634" spans="1:21" x14ac:dyDescent="0.25">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s="27">
        <v>38.975200000000001</v>
      </c>
    </row>
    <row r="9635" spans="1:21" x14ac:dyDescent="0.25">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s="27">
        <v>30.09</v>
      </c>
    </row>
    <row r="9636" spans="1:21" x14ac:dyDescent="0.25">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s="27">
        <v>22.245999999999999</v>
      </c>
    </row>
    <row r="9637" spans="1:21" x14ac:dyDescent="0.25">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s="27">
        <v>260.6112</v>
      </c>
    </row>
    <row r="9638" spans="1:21" x14ac:dyDescent="0.25">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s="27">
        <v>55.015999999999998</v>
      </c>
    </row>
    <row r="9639" spans="1:21" x14ac:dyDescent="0.25">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s="27">
        <v>94.926000000000002</v>
      </c>
    </row>
    <row r="9640" spans="1:21" x14ac:dyDescent="0.25">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s="27">
        <v>5.6643999999999997</v>
      </c>
    </row>
    <row r="9641" spans="1:21" x14ac:dyDescent="0.25">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s="27">
        <v>-1862.3124</v>
      </c>
    </row>
    <row r="9642" spans="1:21" x14ac:dyDescent="0.25">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s="27">
        <v>9.4990000000000006</v>
      </c>
    </row>
    <row r="9643" spans="1:21" x14ac:dyDescent="0.25">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s="27">
        <v>0</v>
      </c>
    </row>
    <row r="9644" spans="1:21" x14ac:dyDescent="0.25">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s="27">
        <v>21.8352</v>
      </c>
    </row>
    <row r="9645" spans="1:21" x14ac:dyDescent="0.25">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s="27">
        <v>54.176400000000001</v>
      </c>
    </row>
    <row r="9646" spans="1:21" x14ac:dyDescent="0.25">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s="27">
        <v>12.3123</v>
      </c>
    </row>
    <row r="9647" spans="1:21" x14ac:dyDescent="0.25">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s="27">
        <v>-8.3523999999999994</v>
      </c>
    </row>
    <row r="9648" spans="1:21" x14ac:dyDescent="0.25">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s="27">
        <v>-48.392000000000003</v>
      </c>
    </row>
    <row r="9649" spans="1:21" x14ac:dyDescent="0.25">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s="27">
        <v>57.501600000000003</v>
      </c>
    </row>
    <row r="9650" spans="1:21" x14ac:dyDescent="0.25">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s="27">
        <v>78.951599999999999</v>
      </c>
    </row>
    <row r="9651" spans="1:21" x14ac:dyDescent="0.25">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s="27">
        <v>160.31360000000001</v>
      </c>
    </row>
    <row r="9652" spans="1:21" x14ac:dyDescent="0.25">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s="27">
        <v>10.4076</v>
      </c>
    </row>
    <row r="9653" spans="1:21" x14ac:dyDescent="0.25">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s="27">
        <v>19.488</v>
      </c>
    </row>
    <row r="9654" spans="1:21" x14ac:dyDescent="0.25">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s="27">
        <v>297.69</v>
      </c>
    </row>
    <row r="9655" spans="1:21" x14ac:dyDescent="0.25">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s="27">
        <v>11.997999999999999</v>
      </c>
    </row>
    <row r="9656" spans="1:21" x14ac:dyDescent="0.25">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s="27">
        <v>-3.6212</v>
      </c>
    </row>
    <row r="9657" spans="1:21" x14ac:dyDescent="0.25">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s="27">
        <v>35.078400000000002</v>
      </c>
    </row>
    <row r="9658" spans="1:21" x14ac:dyDescent="0.25">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s="27">
        <v>1.3944000000000001</v>
      </c>
    </row>
    <row r="9659" spans="1:21" x14ac:dyDescent="0.25">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s="27">
        <v>5.7375999999999996</v>
      </c>
    </row>
    <row r="9660" spans="1:21" x14ac:dyDescent="0.25">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s="27">
        <v>83.709599999999995</v>
      </c>
    </row>
    <row r="9661" spans="1:21" x14ac:dyDescent="0.25">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s="27">
        <v>9</v>
      </c>
    </row>
    <row r="9662" spans="1:21" x14ac:dyDescent="0.25">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s="27">
        <v>226.7946</v>
      </c>
    </row>
    <row r="9663" spans="1:21" x14ac:dyDescent="0.25">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s="27">
        <v>3.7744</v>
      </c>
    </row>
    <row r="9664" spans="1:21" x14ac:dyDescent="0.25">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s="27">
        <v>161.19</v>
      </c>
    </row>
    <row r="9665" spans="1:21" x14ac:dyDescent="0.25">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s="27">
        <v>9.6974999999999998</v>
      </c>
    </row>
    <row r="9666" spans="1:21" x14ac:dyDescent="0.25">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s="27">
        <v>6.2207999999999997</v>
      </c>
    </row>
    <row r="9667" spans="1:21" x14ac:dyDescent="0.25">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s="27">
        <v>23.988</v>
      </c>
    </row>
    <row r="9668" spans="1:21" x14ac:dyDescent="0.25">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s="27">
        <v>4.4711999999999996</v>
      </c>
    </row>
    <row r="9669" spans="1:21" x14ac:dyDescent="0.25">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s="27">
        <v>6.5568999999999997</v>
      </c>
    </row>
    <row r="9670" spans="1:21" x14ac:dyDescent="0.25">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s="27">
        <v>35.984999999999999</v>
      </c>
    </row>
    <row r="9671" spans="1:21" x14ac:dyDescent="0.25">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s="27">
        <v>6.8723999999999998</v>
      </c>
    </row>
    <row r="9672" spans="1:21" x14ac:dyDescent="0.25">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s="27">
        <v>8.0850000000000009</v>
      </c>
    </row>
    <row r="9673" spans="1:21" x14ac:dyDescent="0.25">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s="27">
        <v>1.375</v>
      </c>
    </row>
    <row r="9674" spans="1:21" x14ac:dyDescent="0.25">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s="27">
        <v>2.6892</v>
      </c>
    </row>
    <row r="9675" spans="1:21" x14ac:dyDescent="0.25">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s="27">
        <v>-374.99250000000001</v>
      </c>
    </row>
    <row r="9676" spans="1:21" x14ac:dyDescent="0.25">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s="27">
        <v>1.3315999999999999</v>
      </c>
    </row>
    <row r="9677" spans="1:21" x14ac:dyDescent="0.25">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s="27">
        <v>14.144</v>
      </c>
    </row>
    <row r="9678" spans="1:21" x14ac:dyDescent="0.25">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s="27">
        <v>29.449200000000001</v>
      </c>
    </row>
    <row r="9679" spans="1:21" x14ac:dyDescent="0.25">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s="27">
        <v>2.0270999999999999</v>
      </c>
    </row>
    <row r="9680" spans="1:21" x14ac:dyDescent="0.25">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s="27">
        <v>1.8468</v>
      </c>
    </row>
    <row r="9681" spans="1:21" x14ac:dyDescent="0.25">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s="27">
        <v>61.389000000000003</v>
      </c>
    </row>
    <row r="9682" spans="1:21" x14ac:dyDescent="0.25">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s="27">
        <v>75.168000000000006</v>
      </c>
    </row>
    <row r="9683" spans="1:21" x14ac:dyDescent="0.25">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s="27">
        <v>4.2336</v>
      </c>
    </row>
    <row r="9684" spans="1:21" x14ac:dyDescent="0.25">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s="27">
        <v>18.662400000000002</v>
      </c>
    </row>
    <row r="9685" spans="1:21" x14ac:dyDescent="0.25">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s="27">
        <v>54.280799999999999</v>
      </c>
    </row>
    <row r="9686" spans="1:21" x14ac:dyDescent="0.25">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s="27">
        <v>6.3503999999999996</v>
      </c>
    </row>
    <row r="9687" spans="1:21" x14ac:dyDescent="0.25">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s="27">
        <v>5.8064999999999998</v>
      </c>
    </row>
    <row r="9688" spans="1:21" x14ac:dyDescent="0.25">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s="27">
        <v>10.179</v>
      </c>
    </row>
    <row r="9689" spans="1:21" x14ac:dyDescent="0.25">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s="27">
        <v>-17.469000000000001</v>
      </c>
    </row>
    <row r="9690" spans="1:21" x14ac:dyDescent="0.25">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s="27">
        <v>15.552</v>
      </c>
    </row>
    <row r="9691" spans="1:21" x14ac:dyDescent="0.25">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s="27">
        <v>125.99</v>
      </c>
    </row>
    <row r="9692" spans="1:21" x14ac:dyDescent="0.25">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s="27">
        <v>2.0415999999999999</v>
      </c>
    </row>
    <row r="9693" spans="1:21" x14ac:dyDescent="0.25">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s="27">
        <v>-18.058800000000002</v>
      </c>
    </row>
    <row r="9694" spans="1:21" x14ac:dyDescent="0.25">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s="27">
        <v>122.2936</v>
      </c>
    </row>
    <row r="9695" spans="1:21" x14ac:dyDescent="0.25">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s="27">
        <v>15.229200000000001</v>
      </c>
    </row>
    <row r="9696" spans="1:21" x14ac:dyDescent="0.25">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s="27">
        <v>2.19</v>
      </c>
    </row>
    <row r="9697" spans="1:21" x14ac:dyDescent="0.25">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s="27">
        <v>9.1920000000000002</v>
      </c>
    </row>
    <row r="9698" spans="1:21" x14ac:dyDescent="0.25">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s="27">
        <v>240.8595</v>
      </c>
    </row>
    <row r="9699" spans="1:21" x14ac:dyDescent="0.25">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s="27">
        <v>9.48</v>
      </c>
    </row>
    <row r="9700" spans="1:21" x14ac:dyDescent="0.25">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s="27">
        <v>10.7301</v>
      </c>
    </row>
    <row r="9701" spans="1:21" x14ac:dyDescent="0.25">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s="27">
        <v>16.295999999999999</v>
      </c>
    </row>
    <row r="9702" spans="1:21" x14ac:dyDescent="0.25">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s="27">
        <v>14.7582</v>
      </c>
    </row>
    <row r="9703" spans="1:21" x14ac:dyDescent="0.25">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s="27">
        <v>1.1946000000000001</v>
      </c>
    </row>
    <row r="9704" spans="1:21" x14ac:dyDescent="0.25">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s="27">
        <v>5.5392000000000001</v>
      </c>
    </row>
    <row r="9705" spans="1:21" x14ac:dyDescent="0.25">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s="27">
        <v>390.97699999999998</v>
      </c>
    </row>
    <row r="9706" spans="1:21" x14ac:dyDescent="0.25">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s="27">
        <v>5.3948999999999998</v>
      </c>
    </row>
    <row r="9707" spans="1:21" x14ac:dyDescent="0.25">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s="27">
        <v>13.868399999999999</v>
      </c>
    </row>
    <row r="9708" spans="1:21" x14ac:dyDescent="0.25">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s="27">
        <v>12.1068</v>
      </c>
    </row>
    <row r="9709" spans="1:21" x14ac:dyDescent="0.25">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s="27">
        <v>5.6993999999999998</v>
      </c>
    </row>
    <row r="9710" spans="1:21" x14ac:dyDescent="0.25">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s="27">
        <v>5.5888</v>
      </c>
    </row>
    <row r="9711" spans="1:21" x14ac:dyDescent="0.25">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s="27">
        <v>3.4091999999999998</v>
      </c>
    </row>
    <row r="9712" spans="1:21" x14ac:dyDescent="0.25">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s="27">
        <v>-34.195999999999998</v>
      </c>
    </row>
    <row r="9713" spans="1:21" x14ac:dyDescent="0.25">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s="27">
        <v>-8.7959999999999994</v>
      </c>
    </row>
    <row r="9714" spans="1:21" x14ac:dyDescent="0.25">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s="27">
        <v>-94.508399999999995</v>
      </c>
    </row>
    <row r="9715" spans="1:21" x14ac:dyDescent="0.25">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s="27">
        <v>-6.4450000000000003</v>
      </c>
    </row>
    <row r="9716" spans="1:21" x14ac:dyDescent="0.25">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s="27">
        <v>16.794599999999999</v>
      </c>
    </row>
    <row r="9717" spans="1:21" x14ac:dyDescent="0.25">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s="27">
        <v>20.154399999999999</v>
      </c>
    </row>
    <row r="9718" spans="1:21" x14ac:dyDescent="0.25">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s="27">
        <v>2.7984</v>
      </c>
    </row>
    <row r="9719" spans="1:21" x14ac:dyDescent="0.25">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s="27">
        <v>7.9960000000000004</v>
      </c>
    </row>
    <row r="9720" spans="1:21" x14ac:dyDescent="0.25">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s="27">
        <v>11.198</v>
      </c>
    </row>
    <row r="9721" spans="1:21" x14ac:dyDescent="0.25">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s="27">
        <v>-55.256</v>
      </c>
    </row>
    <row r="9722" spans="1:21" x14ac:dyDescent="0.25">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s="27">
        <v>7.5839999999999996</v>
      </c>
    </row>
    <row r="9723" spans="1:21" x14ac:dyDescent="0.25">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s="27">
        <v>39.923400000000001</v>
      </c>
    </row>
    <row r="9724" spans="1:21" x14ac:dyDescent="0.25">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s="27">
        <v>39.586799999999997</v>
      </c>
    </row>
    <row r="9725" spans="1:21" x14ac:dyDescent="0.25">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s="27">
        <v>100.1403</v>
      </c>
    </row>
    <row r="9726" spans="1:21" x14ac:dyDescent="0.25">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s="27">
        <v>4.4311999999999996</v>
      </c>
    </row>
    <row r="9727" spans="1:21" x14ac:dyDescent="0.25">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s="27">
        <v>37.787399999999998</v>
      </c>
    </row>
    <row r="9728" spans="1:21" x14ac:dyDescent="0.25">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s="27">
        <v>80.320800000000006</v>
      </c>
    </row>
    <row r="9729" spans="1:21" x14ac:dyDescent="0.25">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s="27">
        <v>284.18549999999999</v>
      </c>
    </row>
    <row r="9730" spans="1:21" x14ac:dyDescent="0.25">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s="27">
        <v>0.1744</v>
      </c>
    </row>
    <row r="9731" spans="1:21" x14ac:dyDescent="0.25">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s="27">
        <v>3.14</v>
      </c>
    </row>
    <row r="9732" spans="1:21" x14ac:dyDescent="0.25">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s="27">
        <v>153.4725</v>
      </c>
    </row>
    <row r="9733" spans="1:21" x14ac:dyDescent="0.25">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s="27">
        <v>9.9296000000000006</v>
      </c>
    </row>
    <row r="9734" spans="1:21" x14ac:dyDescent="0.25">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s="27">
        <v>145.06960000000001</v>
      </c>
    </row>
    <row r="9735" spans="1:21" x14ac:dyDescent="0.25">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s="27">
        <v>9.2552000000000003</v>
      </c>
    </row>
    <row r="9736" spans="1:21" x14ac:dyDescent="0.25">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s="27">
        <v>421.58530000000002</v>
      </c>
    </row>
    <row r="9737" spans="1:21" x14ac:dyDescent="0.25">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s="27">
        <v>1.9844999999999999</v>
      </c>
    </row>
    <row r="9738" spans="1:21" x14ac:dyDescent="0.25">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s="27">
        <v>72.894599999999997</v>
      </c>
    </row>
    <row r="9739" spans="1:21" x14ac:dyDescent="0.25">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s="27">
        <v>80.631200000000007</v>
      </c>
    </row>
    <row r="9740" spans="1:21" x14ac:dyDescent="0.25">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s="27">
        <v>22.9008</v>
      </c>
    </row>
    <row r="9741" spans="1:21" x14ac:dyDescent="0.25">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s="27">
        <v>6.8879999999999999</v>
      </c>
    </row>
    <row r="9742" spans="1:21" x14ac:dyDescent="0.25">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s="27">
        <v>54.8613</v>
      </c>
    </row>
    <row r="9743" spans="1:21" x14ac:dyDescent="0.25">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s="27">
        <v>1013.127</v>
      </c>
    </row>
    <row r="9744" spans="1:21" x14ac:dyDescent="0.25">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s="27">
        <v>29.445499999999999</v>
      </c>
    </row>
    <row r="9745" spans="1:21" x14ac:dyDescent="0.25">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s="27">
        <v>4.5359999999999996</v>
      </c>
    </row>
    <row r="9746" spans="1:21" x14ac:dyDescent="0.25">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s="27">
        <v>90.644400000000005</v>
      </c>
    </row>
    <row r="9747" spans="1:21" x14ac:dyDescent="0.25">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s="27">
        <v>9.1020000000000003</v>
      </c>
    </row>
    <row r="9748" spans="1:21" x14ac:dyDescent="0.25">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s="27">
        <v>-1.7771999999999999</v>
      </c>
    </row>
    <row r="9749" spans="1:21" x14ac:dyDescent="0.25">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s="27">
        <v>-7.9634</v>
      </c>
    </row>
    <row r="9750" spans="1:21" x14ac:dyDescent="0.25">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s="27">
        <v>-56.996000000000002</v>
      </c>
    </row>
    <row r="9751" spans="1:21" x14ac:dyDescent="0.25">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s="27">
        <v>57.592799999999997</v>
      </c>
    </row>
    <row r="9752" spans="1:21" x14ac:dyDescent="0.25">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s="27">
        <v>0.66800000000000004</v>
      </c>
    </row>
    <row r="9753" spans="1:21" x14ac:dyDescent="0.25">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s="27">
        <v>3.4649999999999999</v>
      </c>
    </row>
    <row r="9754" spans="1:21" x14ac:dyDescent="0.25">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s="27">
        <v>0.90480000000000005</v>
      </c>
    </row>
    <row r="9755" spans="1:21" x14ac:dyDescent="0.25">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s="27">
        <v>3.7995999999999999</v>
      </c>
    </row>
    <row r="9756" spans="1:21" x14ac:dyDescent="0.25">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s="27">
        <v>8.8800000000000008</v>
      </c>
    </row>
    <row r="9757" spans="1:21" x14ac:dyDescent="0.25">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s="27">
        <v>9.9882000000000009</v>
      </c>
    </row>
    <row r="9758" spans="1:21" x14ac:dyDescent="0.25">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s="27">
        <v>58.42</v>
      </c>
    </row>
    <row r="9759" spans="1:21" x14ac:dyDescent="0.25">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s="27">
        <v>55.646999999999998</v>
      </c>
    </row>
    <row r="9760" spans="1:21" x14ac:dyDescent="0.25">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s="27">
        <v>8.1143999999999998</v>
      </c>
    </row>
    <row r="9761" spans="1:21" x14ac:dyDescent="0.25">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s="27">
        <v>70.195999999999998</v>
      </c>
    </row>
    <row r="9762" spans="1:21" x14ac:dyDescent="0.25">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s="27">
        <v>1.419</v>
      </c>
    </row>
    <row r="9763" spans="1:21" x14ac:dyDescent="0.25">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s="27">
        <v>86.389200000000002</v>
      </c>
    </row>
    <row r="9764" spans="1:21" x14ac:dyDescent="0.25">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s="27">
        <v>22.948799999999999</v>
      </c>
    </row>
    <row r="9765" spans="1:21" x14ac:dyDescent="0.25">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s="27">
        <v>4.7724000000000002</v>
      </c>
    </row>
    <row r="9766" spans="1:21" x14ac:dyDescent="0.25">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s="27">
        <v>12.2325</v>
      </c>
    </row>
    <row r="9767" spans="1:21" x14ac:dyDescent="0.25">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s="27">
        <v>4.7232000000000003</v>
      </c>
    </row>
    <row r="9768" spans="1:21" x14ac:dyDescent="0.25">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s="27">
        <v>3.5009999999999999</v>
      </c>
    </row>
    <row r="9769" spans="1:21" x14ac:dyDescent="0.25">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s="27">
        <v>26.901</v>
      </c>
    </row>
    <row r="9770" spans="1:21" x14ac:dyDescent="0.25">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s="27">
        <v>25.02</v>
      </c>
    </row>
    <row r="9771" spans="1:21" x14ac:dyDescent="0.25">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s="27">
        <v>8.4979999999999993</v>
      </c>
    </row>
    <row r="9772" spans="1:21" x14ac:dyDescent="0.25">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s="27">
        <v>3.4216000000000002</v>
      </c>
    </row>
    <row r="9773" spans="1:21" x14ac:dyDescent="0.25">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s="27">
        <v>4.2384000000000004</v>
      </c>
    </row>
    <row r="9774" spans="1:21" x14ac:dyDescent="0.25">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s="27">
        <v>38.725000000000001</v>
      </c>
    </row>
    <row r="9775" spans="1:21" x14ac:dyDescent="0.25">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s="27">
        <v>39.4255</v>
      </c>
    </row>
    <row r="9776" spans="1:21" x14ac:dyDescent="0.25">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s="27">
        <v>-3701.8928000000001</v>
      </c>
    </row>
    <row r="9777" spans="1:21" x14ac:dyDescent="0.25">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s="27">
        <v>-10.0602</v>
      </c>
    </row>
    <row r="9778" spans="1:21" x14ac:dyDescent="0.25">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s="27">
        <v>-26.854399999999998</v>
      </c>
    </row>
    <row r="9779" spans="1:21" x14ac:dyDescent="0.25">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s="27">
        <v>-26.946000000000002</v>
      </c>
    </row>
    <row r="9780" spans="1:21" x14ac:dyDescent="0.25">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s="27">
        <v>-13.32</v>
      </c>
    </row>
    <row r="9781" spans="1:21" x14ac:dyDescent="0.25">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s="27">
        <v>-12.09</v>
      </c>
    </row>
    <row r="9782" spans="1:21" x14ac:dyDescent="0.25">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s="27">
        <v>131.35499999999999</v>
      </c>
    </row>
    <row r="9783" spans="1:21" x14ac:dyDescent="0.25">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s="27">
        <v>252.58799999999999</v>
      </c>
    </row>
    <row r="9784" spans="1:21" x14ac:dyDescent="0.25">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s="27">
        <v>134.65199999999999</v>
      </c>
    </row>
    <row r="9785" spans="1:21" x14ac:dyDescent="0.25">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s="27">
        <v>16.788599999999999</v>
      </c>
    </row>
    <row r="9786" spans="1:21" x14ac:dyDescent="0.25">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s="27">
        <v>2.9807999999999999</v>
      </c>
    </row>
    <row r="9787" spans="1:21" x14ac:dyDescent="0.25">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s="27">
        <v>23.916899999999998</v>
      </c>
    </row>
    <row r="9788" spans="1:21" x14ac:dyDescent="0.25">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s="27">
        <v>40.472999999999999</v>
      </c>
    </row>
    <row r="9789" spans="1:21" x14ac:dyDescent="0.25">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s="27">
        <v>-30.097999999999999</v>
      </c>
    </row>
    <row r="9790" spans="1:21" x14ac:dyDescent="0.25">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s="27">
        <v>-8.5793999999999997</v>
      </c>
    </row>
    <row r="9791" spans="1:21" x14ac:dyDescent="0.25">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s="27">
        <v>6.9985999999999997</v>
      </c>
    </row>
    <row r="9792" spans="1:21" x14ac:dyDescent="0.25">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s="27">
        <v>-66.391599999999997</v>
      </c>
    </row>
    <row r="9793" spans="1:21" x14ac:dyDescent="0.25">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s="27">
        <v>21.024000000000001</v>
      </c>
    </row>
    <row r="9794" spans="1:21" x14ac:dyDescent="0.25">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s="27">
        <v>-29.252400000000002</v>
      </c>
    </row>
    <row r="9795" spans="1:21" x14ac:dyDescent="0.25">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s="27">
        <v>1.6308</v>
      </c>
    </row>
    <row r="9796" spans="1:21" x14ac:dyDescent="0.25">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s="27">
        <v>-31.007999999999999</v>
      </c>
    </row>
    <row r="9797" spans="1:21" x14ac:dyDescent="0.25">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s="27">
        <v>-5.8868999999999998</v>
      </c>
    </row>
    <row r="9798" spans="1:21" x14ac:dyDescent="0.25">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s="27">
        <v>1.5551999999999999</v>
      </c>
    </row>
    <row r="9799" spans="1:21" x14ac:dyDescent="0.25">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s="27">
        <v>-43.117800000000003</v>
      </c>
    </row>
    <row r="9800" spans="1:21" x14ac:dyDescent="0.25">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s="27">
        <v>2.6375999999999999</v>
      </c>
    </row>
    <row r="9801" spans="1:21" x14ac:dyDescent="0.25">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s="27">
        <v>2.2065999999999999</v>
      </c>
    </row>
    <row r="9802" spans="1:21" x14ac:dyDescent="0.25">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s="27">
        <v>-21.4236</v>
      </c>
    </row>
    <row r="9803" spans="1:21" x14ac:dyDescent="0.25">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s="27">
        <v>28.216999999999999</v>
      </c>
    </row>
    <row r="9804" spans="1:21" x14ac:dyDescent="0.25">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s="27">
        <v>1.2063999999999999</v>
      </c>
    </row>
    <row r="9805" spans="1:21" x14ac:dyDescent="0.25">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s="27">
        <v>36.717300000000002</v>
      </c>
    </row>
    <row r="9806" spans="1:21" x14ac:dyDescent="0.25">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s="27">
        <v>2.1402000000000001</v>
      </c>
    </row>
    <row r="9807" spans="1:21" x14ac:dyDescent="0.25">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s="27">
        <v>9.6831999999999994</v>
      </c>
    </row>
    <row r="9808" spans="1:21" x14ac:dyDescent="0.25">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s="27">
        <v>-21.084800000000001</v>
      </c>
    </row>
    <row r="9809" spans="1:21" x14ac:dyDescent="0.25">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s="27">
        <v>12.178000000000001</v>
      </c>
    </row>
    <row r="9810" spans="1:21" x14ac:dyDescent="0.25">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s="27">
        <v>-3.3792</v>
      </c>
    </row>
    <row r="9811" spans="1:21" x14ac:dyDescent="0.25">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s="27">
        <v>9.0719999999999992</v>
      </c>
    </row>
    <row r="9812" spans="1:21" x14ac:dyDescent="0.25">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s="27">
        <v>9.0576000000000008</v>
      </c>
    </row>
    <row r="9813" spans="1:21" x14ac:dyDescent="0.25">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s="27">
        <v>12.441599999999999</v>
      </c>
    </row>
    <row r="9814" spans="1:21" x14ac:dyDescent="0.25">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s="27">
        <v>9.702</v>
      </c>
    </row>
    <row r="9815" spans="1:21" x14ac:dyDescent="0.25">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s="27">
        <v>100.4255</v>
      </c>
    </row>
    <row r="9816" spans="1:21" x14ac:dyDescent="0.25">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s="27">
        <v>38.375999999999998</v>
      </c>
    </row>
    <row r="9817" spans="1:21" x14ac:dyDescent="0.25">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s="27">
        <v>54.215000000000003</v>
      </c>
    </row>
    <row r="9818" spans="1:21" x14ac:dyDescent="0.25">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s="27">
        <v>-6.4619999999999997</v>
      </c>
    </row>
    <row r="9819" spans="1:21" x14ac:dyDescent="0.25">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s="27">
        <v>45.467100000000002</v>
      </c>
    </row>
    <row r="9820" spans="1:21" x14ac:dyDescent="0.25">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s="27">
        <v>0.33360000000000001</v>
      </c>
    </row>
    <row r="9821" spans="1:21" x14ac:dyDescent="0.25">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s="27">
        <v>3.15</v>
      </c>
    </row>
    <row r="9822" spans="1:21" x14ac:dyDescent="0.25">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s="27">
        <v>13.2</v>
      </c>
    </row>
    <row r="9823" spans="1:21" x14ac:dyDescent="0.25">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s="27">
        <v>-13.393599999999999</v>
      </c>
    </row>
    <row r="9824" spans="1:21" x14ac:dyDescent="0.25">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s="27">
        <v>42.814799999999998</v>
      </c>
    </row>
    <row r="9825" spans="1:21" x14ac:dyDescent="0.25">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s="27">
        <v>41.823</v>
      </c>
    </row>
    <row r="9826" spans="1:21" x14ac:dyDescent="0.25">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s="27">
        <v>6.2496</v>
      </c>
    </row>
    <row r="9827" spans="1:21" x14ac:dyDescent="0.25">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s="27">
        <v>15.093</v>
      </c>
    </row>
    <row r="9828" spans="1:21" x14ac:dyDescent="0.25">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s="27">
        <v>-12.196</v>
      </c>
    </row>
    <row r="9829" spans="1:21" x14ac:dyDescent="0.25">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s="27">
        <v>6.4649999999999999</v>
      </c>
    </row>
    <row r="9830" spans="1:21" x14ac:dyDescent="0.25">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s="27">
        <v>3.7595999999999998</v>
      </c>
    </row>
    <row r="9831" spans="1:21" x14ac:dyDescent="0.25">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s="27">
        <v>15.147</v>
      </c>
    </row>
    <row r="9832" spans="1:21" x14ac:dyDescent="0.25">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s="27">
        <v>95.990399999999994</v>
      </c>
    </row>
    <row r="9833" spans="1:21" x14ac:dyDescent="0.25">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s="27">
        <v>-2.5872000000000002</v>
      </c>
    </row>
    <row r="9834" spans="1:21" x14ac:dyDescent="0.25">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s="27">
        <v>1.4441999999999999</v>
      </c>
    </row>
    <row r="9835" spans="1:21" x14ac:dyDescent="0.25">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s="27">
        <v>190.38810000000001</v>
      </c>
    </row>
    <row r="9836" spans="1:21" x14ac:dyDescent="0.25">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s="27">
        <v>-6.3</v>
      </c>
    </row>
    <row r="9837" spans="1:21" x14ac:dyDescent="0.25">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s="27">
        <v>-26.2272</v>
      </c>
    </row>
    <row r="9838" spans="1:21" x14ac:dyDescent="0.25">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s="27">
        <v>5.1230000000000002</v>
      </c>
    </row>
    <row r="9839" spans="1:21" x14ac:dyDescent="0.25">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s="27">
        <v>14.8</v>
      </c>
    </row>
    <row r="9840" spans="1:21" x14ac:dyDescent="0.25">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s="27">
        <v>2.2907999999999999</v>
      </c>
    </row>
    <row r="9841" spans="1:21" x14ac:dyDescent="0.25">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s="27">
        <v>161.99189999999999</v>
      </c>
    </row>
    <row r="9842" spans="1:21" x14ac:dyDescent="0.25">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s="27">
        <v>4.4736000000000002</v>
      </c>
    </row>
    <row r="9843" spans="1:21" x14ac:dyDescent="0.25">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s="27">
        <v>1.6704000000000001</v>
      </c>
    </row>
    <row r="9844" spans="1:21" x14ac:dyDescent="0.25">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s="27">
        <v>60.392000000000003</v>
      </c>
    </row>
    <row r="9845" spans="1:21" x14ac:dyDescent="0.25">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s="27">
        <v>5.1791999999999998</v>
      </c>
    </row>
    <row r="9846" spans="1:21" x14ac:dyDescent="0.25">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s="27">
        <v>-40.003599999999999</v>
      </c>
    </row>
    <row r="9847" spans="1:21" x14ac:dyDescent="0.25">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s="27">
        <v>9.9521999999999995</v>
      </c>
    </row>
    <row r="9848" spans="1:21" x14ac:dyDescent="0.25">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s="27">
        <v>11.206</v>
      </c>
    </row>
    <row r="9849" spans="1:21" x14ac:dyDescent="0.25">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s="27">
        <v>132.99</v>
      </c>
    </row>
    <row r="9850" spans="1:21" x14ac:dyDescent="0.25">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s="27">
        <v>46.225000000000001</v>
      </c>
    </row>
    <row r="9851" spans="1:21" x14ac:dyDescent="0.25">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s="27">
        <v>16.268799999999999</v>
      </c>
    </row>
    <row r="9852" spans="1:21" x14ac:dyDescent="0.25">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s="27">
        <v>4.0191999999999997</v>
      </c>
    </row>
    <row r="9853" spans="1:21" x14ac:dyDescent="0.25">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s="27">
        <v>33.93</v>
      </c>
    </row>
    <row r="9854" spans="1:21" x14ac:dyDescent="0.25">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s="27">
        <v>6.0167999999999999</v>
      </c>
    </row>
    <row r="9855" spans="1:21" x14ac:dyDescent="0.25">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s="27">
        <v>83.733000000000004</v>
      </c>
    </row>
    <row r="9856" spans="1:21" x14ac:dyDescent="0.25">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s="27">
        <v>21.134399999999999</v>
      </c>
    </row>
    <row r="9857" spans="1:21" x14ac:dyDescent="0.25">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s="27">
        <v>11.543200000000001</v>
      </c>
    </row>
    <row r="9858" spans="1:21" x14ac:dyDescent="0.25">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s="27">
        <v>20.9664</v>
      </c>
    </row>
    <row r="9859" spans="1:21" x14ac:dyDescent="0.25">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s="27">
        <v>610.86239999999998</v>
      </c>
    </row>
    <row r="9860" spans="1:21" x14ac:dyDescent="0.25">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s="27">
        <v>17.524000000000001</v>
      </c>
    </row>
    <row r="9861" spans="1:21" x14ac:dyDescent="0.25">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s="27">
        <v>0.1008</v>
      </c>
    </row>
    <row r="9862" spans="1:21" x14ac:dyDescent="0.25">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s="27">
        <v>1.3560000000000001</v>
      </c>
    </row>
    <row r="9863" spans="1:21" x14ac:dyDescent="0.25">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s="27">
        <v>5.2527999999999997</v>
      </c>
    </row>
    <row r="9864" spans="1:21" x14ac:dyDescent="0.25">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s="27">
        <v>2.5451999999999999</v>
      </c>
    </row>
    <row r="9865" spans="1:21" x14ac:dyDescent="0.25">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s="27">
        <v>5.5566000000000004</v>
      </c>
    </row>
    <row r="9866" spans="1:21" x14ac:dyDescent="0.25">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s="27">
        <v>70.311999999999998</v>
      </c>
    </row>
    <row r="9867" spans="1:21" x14ac:dyDescent="0.25">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s="27">
        <v>8.532</v>
      </c>
    </row>
    <row r="9868" spans="1:21" x14ac:dyDescent="0.25">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s="27">
        <v>282.20920000000001</v>
      </c>
    </row>
    <row r="9869" spans="1:21" x14ac:dyDescent="0.25">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s="27">
        <v>3.4085999999999999</v>
      </c>
    </row>
    <row r="9870" spans="1:21" x14ac:dyDescent="0.25">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s="27">
        <v>16.3172</v>
      </c>
    </row>
    <row r="9871" spans="1:21" x14ac:dyDescent="0.25">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s="27">
        <v>-2.61</v>
      </c>
    </row>
    <row r="9872" spans="1:21" x14ac:dyDescent="0.25">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s="27">
        <v>-17.942399999999999</v>
      </c>
    </row>
    <row r="9873" spans="1:21" x14ac:dyDescent="0.25">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s="27">
        <v>32.662799999999997</v>
      </c>
    </row>
    <row r="9874" spans="1:21" x14ac:dyDescent="0.25">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s="27">
        <v>1.1970000000000001</v>
      </c>
    </row>
    <row r="9875" spans="1:21" x14ac:dyDescent="0.25">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s="27">
        <v>3.1103999999999998</v>
      </c>
    </row>
    <row r="9876" spans="1:21" x14ac:dyDescent="0.25">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s="27">
        <v>19.989999999999998</v>
      </c>
    </row>
    <row r="9877" spans="1:21" x14ac:dyDescent="0.25">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s="27">
        <v>6.3600000000000004E-2</v>
      </c>
    </row>
    <row r="9878" spans="1:21" x14ac:dyDescent="0.25">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s="27">
        <v>-21.2136</v>
      </c>
    </row>
    <row r="9879" spans="1:21" x14ac:dyDescent="0.25">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s="27">
        <v>-6.38</v>
      </c>
    </row>
    <row r="9880" spans="1:21" x14ac:dyDescent="0.25">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s="27">
        <v>-24.476400000000002</v>
      </c>
    </row>
    <row r="9881" spans="1:21" x14ac:dyDescent="0.25">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s="27">
        <v>63.686</v>
      </c>
    </row>
    <row r="9882" spans="1:21" x14ac:dyDescent="0.25">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s="27">
        <v>28.706399999999999</v>
      </c>
    </row>
    <row r="9883" spans="1:21" x14ac:dyDescent="0.25">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s="27">
        <v>6.7392000000000003</v>
      </c>
    </row>
    <row r="9884" spans="1:21" x14ac:dyDescent="0.25">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s="27">
        <v>98.139600000000002</v>
      </c>
    </row>
    <row r="9885" spans="1:21" x14ac:dyDescent="0.25">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s="27">
        <v>5.58</v>
      </c>
    </row>
    <row r="9886" spans="1:21" x14ac:dyDescent="0.25">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s="27">
        <v>22.4316</v>
      </c>
    </row>
    <row r="9887" spans="1:21" x14ac:dyDescent="0.25">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s="27">
        <v>57.592799999999997</v>
      </c>
    </row>
    <row r="9888" spans="1:21" x14ac:dyDescent="0.25">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s="27">
        <v>0</v>
      </c>
    </row>
    <row r="9889" spans="1:21" x14ac:dyDescent="0.25">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s="27">
        <v>4.6811999999999996</v>
      </c>
    </row>
    <row r="9890" spans="1:21" x14ac:dyDescent="0.25">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s="27">
        <v>28.796399999999998</v>
      </c>
    </row>
    <row r="9891" spans="1:21" x14ac:dyDescent="0.25">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s="27">
        <v>2.4138000000000002</v>
      </c>
    </row>
    <row r="9892" spans="1:21" x14ac:dyDescent="0.25">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s="27">
        <v>9.6913999999999998</v>
      </c>
    </row>
    <row r="9893" spans="1:21" x14ac:dyDescent="0.25">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s="27">
        <v>48.457500000000003</v>
      </c>
    </row>
    <row r="9894" spans="1:21" x14ac:dyDescent="0.25">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s="27">
        <v>83.313999999999993</v>
      </c>
    </row>
    <row r="9895" spans="1:21" x14ac:dyDescent="0.25">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s="27">
        <v>96.854399999999998</v>
      </c>
    </row>
    <row r="9896" spans="1:21" x14ac:dyDescent="0.25">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s="27">
        <v>27.608000000000001</v>
      </c>
    </row>
    <row r="9897" spans="1:21" x14ac:dyDescent="0.25">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s="27">
        <v>38.456000000000003</v>
      </c>
    </row>
    <row r="9898" spans="1:21" x14ac:dyDescent="0.25">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s="27">
        <v>22.480799999999999</v>
      </c>
    </row>
    <row r="9899" spans="1:21" x14ac:dyDescent="0.25">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s="27">
        <v>34.973999999999997</v>
      </c>
    </row>
    <row r="9900" spans="1:21" x14ac:dyDescent="0.25">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s="27">
        <v>0</v>
      </c>
    </row>
    <row r="9901" spans="1:21" x14ac:dyDescent="0.25">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s="27">
        <v>-143.25479999999999</v>
      </c>
    </row>
    <row r="9902" spans="1:21" x14ac:dyDescent="0.25">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s="27">
        <v>20.745899999999999</v>
      </c>
    </row>
    <row r="9903" spans="1:21" x14ac:dyDescent="0.25">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s="27">
        <v>7.11</v>
      </c>
    </row>
    <row r="9904" spans="1:21" x14ac:dyDescent="0.25">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s="27">
        <v>2.085</v>
      </c>
    </row>
    <row r="9905" spans="1:21" x14ac:dyDescent="0.25">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s="27">
        <v>-6.9101999999999997</v>
      </c>
    </row>
    <row r="9906" spans="1:21" x14ac:dyDescent="0.25">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s="27">
        <v>25.596800000000002</v>
      </c>
    </row>
    <row r="9907" spans="1:21" x14ac:dyDescent="0.25">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s="27">
        <v>55.389600000000002</v>
      </c>
    </row>
    <row r="9908" spans="1:21" x14ac:dyDescent="0.25">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s="27">
        <v>7.8224999999999998</v>
      </c>
    </row>
    <row r="9909" spans="1:21" x14ac:dyDescent="0.25">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s="27">
        <v>71.772000000000006</v>
      </c>
    </row>
    <row r="9910" spans="1:21" x14ac:dyDescent="0.25">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s="27">
        <v>24.882000000000001</v>
      </c>
    </row>
    <row r="9911" spans="1:21" x14ac:dyDescent="0.25">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s="27">
        <v>12.0609</v>
      </c>
    </row>
    <row r="9912" spans="1:21" x14ac:dyDescent="0.25">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s="27">
        <v>100.65600000000001</v>
      </c>
    </row>
    <row r="9913" spans="1:21" x14ac:dyDescent="0.25">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s="27">
        <v>56.526400000000002</v>
      </c>
    </row>
    <row r="9914" spans="1:21" x14ac:dyDescent="0.25">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s="27">
        <v>-54.320399999999999</v>
      </c>
    </row>
    <row r="9915" spans="1:21" x14ac:dyDescent="0.25">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s="27">
        <v>14.904</v>
      </c>
    </row>
    <row r="9916" spans="1:21" x14ac:dyDescent="0.25">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s="27">
        <v>6.2207999999999997</v>
      </c>
    </row>
    <row r="9917" spans="1:21" x14ac:dyDescent="0.25">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s="27">
        <v>45.527999999999999</v>
      </c>
    </row>
    <row r="9918" spans="1:21" x14ac:dyDescent="0.25">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s="27">
        <v>3.5047999999999999</v>
      </c>
    </row>
    <row r="9919" spans="1:21" x14ac:dyDescent="0.25">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s="27">
        <v>4.6220999999999997</v>
      </c>
    </row>
    <row r="9920" spans="1:21" x14ac:dyDescent="0.25">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s="27">
        <v>17.991</v>
      </c>
    </row>
    <row r="9921" spans="1:21" x14ac:dyDescent="0.25">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s="27">
        <v>-143.43100000000001</v>
      </c>
    </row>
    <row r="9922" spans="1:21" x14ac:dyDescent="0.25">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s="27">
        <v>-35.817599999999999</v>
      </c>
    </row>
    <row r="9923" spans="1:21" x14ac:dyDescent="0.25">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s="27">
        <v>-4.5936000000000003</v>
      </c>
    </row>
    <row r="9924" spans="1:21" x14ac:dyDescent="0.25">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s="27">
        <v>28.795200000000001</v>
      </c>
    </row>
    <row r="9925" spans="1:21" x14ac:dyDescent="0.25">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s="27">
        <v>16.823699999999999</v>
      </c>
    </row>
    <row r="9926" spans="1:21" x14ac:dyDescent="0.25">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s="27">
        <v>11.994999999999999</v>
      </c>
    </row>
    <row r="9927" spans="1:21" x14ac:dyDescent="0.25">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s="27">
        <v>353.57920000000001</v>
      </c>
    </row>
    <row r="9928" spans="1:21" x14ac:dyDescent="0.25">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s="27">
        <v>53.994599999999998</v>
      </c>
    </row>
    <row r="9929" spans="1:21" x14ac:dyDescent="0.25">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s="27">
        <v>20.140799999999999</v>
      </c>
    </row>
    <row r="9930" spans="1:21" x14ac:dyDescent="0.25">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s="27">
        <v>8.7371999999999996</v>
      </c>
    </row>
    <row r="9931" spans="1:21" x14ac:dyDescent="0.25">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s="27">
        <v>944.98649999999998</v>
      </c>
    </row>
    <row r="9932" spans="1:21" x14ac:dyDescent="0.25">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s="27">
        <v>3.4552</v>
      </c>
    </row>
    <row r="9933" spans="1:21" x14ac:dyDescent="0.25">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s="27">
        <v>-40.195999999999998</v>
      </c>
    </row>
    <row r="9934" spans="1:21" x14ac:dyDescent="0.25">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s="27">
        <v>13.481999999999999</v>
      </c>
    </row>
    <row r="9935" spans="1:21" x14ac:dyDescent="0.25">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s="27">
        <v>47.8065</v>
      </c>
    </row>
    <row r="9936" spans="1:21" x14ac:dyDescent="0.25">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s="27">
        <v>2.5146000000000002</v>
      </c>
    </row>
    <row r="9937" spans="1:21" x14ac:dyDescent="0.25">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s="27">
        <v>3.6743999999999999</v>
      </c>
    </row>
    <row r="9938" spans="1:21" x14ac:dyDescent="0.25">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s="27">
        <v>48.377099999999999</v>
      </c>
    </row>
    <row r="9939" spans="1:21" x14ac:dyDescent="0.25">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s="27">
        <v>-1.7771999999999999</v>
      </c>
    </row>
    <row r="9940" spans="1:21" x14ac:dyDescent="0.25">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s="27">
        <v>19.915500000000002</v>
      </c>
    </row>
    <row r="9941" spans="1:21" x14ac:dyDescent="0.25">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s="27">
        <v>9.9456000000000007</v>
      </c>
    </row>
    <row r="9942" spans="1:21" x14ac:dyDescent="0.25">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s="27">
        <v>4.8159999999999998</v>
      </c>
    </row>
    <row r="9943" spans="1:21" x14ac:dyDescent="0.25">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s="27">
        <v>87.196200000000005</v>
      </c>
    </row>
    <row r="9944" spans="1:21" x14ac:dyDescent="0.25">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s="27">
        <v>29.964600000000001</v>
      </c>
    </row>
    <row r="9945" spans="1:21" x14ac:dyDescent="0.25">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s="27">
        <v>13.298999999999999</v>
      </c>
    </row>
    <row r="9946" spans="1:21" x14ac:dyDescent="0.25">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s="27">
        <v>0.40739999999999998</v>
      </c>
    </row>
    <row r="9947" spans="1:21" x14ac:dyDescent="0.25">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s="27">
        <v>1.07</v>
      </c>
    </row>
    <row r="9948" spans="1:21" x14ac:dyDescent="0.25">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s="27">
        <v>32.130000000000003</v>
      </c>
    </row>
    <row r="9949" spans="1:21" x14ac:dyDescent="0.25">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s="27">
        <v>539.24639999999999</v>
      </c>
    </row>
    <row r="9950" spans="1:21" x14ac:dyDescent="0.25">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s="27">
        <v>793.71600000000001</v>
      </c>
    </row>
    <row r="9951" spans="1:21" x14ac:dyDescent="0.25">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s="27">
        <v>15.9543</v>
      </c>
    </row>
    <row r="9952" spans="1:21" x14ac:dyDescent="0.25">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s="27">
        <v>14.7593</v>
      </c>
    </row>
    <row r="9953" spans="1:21" x14ac:dyDescent="0.25">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s="27">
        <v>8.69</v>
      </c>
    </row>
    <row r="9954" spans="1:21" x14ac:dyDescent="0.25">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s="27">
        <v>20.724</v>
      </c>
    </row>
    <row r="9955" spans="1:21" x14ac:dyDescent="0.25">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s="27">
        <v>3.1103999999999998</v>
      </c>
    </row>
    <row r="9956" spans="1:21" x14ac:dyDescent="0.25">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s="27">
        <v>11.5587</v>
      </c>
    </row>
    <row r="9957" spans="1:21" x14ac:dyDescent="0.25">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s="27">
        <v>10.258800000000001</v>
      </c>
    </row>
    <row r="9958" spans="1:21" x14ac:dyDescent="0.25">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s="27">
        <v>21.784500000000001</v>
      </c>
    </row>
    <row r="9959" spans="1:21" x14ac:dyDescent="0.25">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s="27">
        <v>109.7208</v>
      </c>
    </row>
    <row r="9960" spans="1:21" x14ac:dyDescent="0.25">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s="27">
        <v>2.19</v>
      </c>
    </row>
    <row r="9961" spans="1:21" x14ac:dyDescent="0.25">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s="27">
        <v>1.8688</v>
      </c>
    </row>
    <row r="9962" spans="1:21" x14ac:dyDescent="0.25">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s="27">
        <v>3.24</v>
      </c>
    </row>
    <row r="9963" spans="1:21" x14ac:dyDescent="0.25">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s="27">
        <v>23.7742</v>
      </c>
    </row>
    <row r="9964" spans="1:21" x14ac:dyDescent="0.25">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s="27">
        <v>-67.670400000000001</v>
      </c>
    </row>
    <row r="9965" spans="1:21" x14ac:dyDescent="0.25">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s="27">
        <v>3.6288</v>
      </c>
    </row>
    <row r="9966" spans="1:21" x14ac:dyDescent="0.25">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s="27">
        <v>6.4320000000000004</v>
      </c>
    </row>
    <row r="9967" spans="1:21" x14ac:dyDescent="0.25">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s="27">
        <v>2.3405999999999998</v>
      </c>
    </row>
    <row r="9968" spans="1:21" x14ac:dyDescent="0.25">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s="27">
        <v>51.554299999999998</v>
      </c>
    </row>
    <row r="9969" spans="1:21" x14ac:dyDescent="0.25">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s="27">
        <v>18.09</v>
      </c>
    </row>
    <row r="9970" spans="1:21" x14ac:dyDescent="0.25">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s="27">
        <v>331.19099999999997</v>
      </c>
    </row>
    <row r="9971" spans="1:21" x14ac:dyDescent="0.25">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s="27">
        <v>6.5975000000000001</v>
      </c>
    </row>
    <row r="9972" spans="1:21" x14ac:dyDescent="0.25">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s="27">
        <v>54.997599999999998</v>
      </c>
    </row>
    <row r="9973" spans="1:21" x14ac:dyDescent="0.25">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s="27">
        <v>42.225000000000001</v>
      </c>
    </row>
    <row r="9974" spans="1:21" x14ac:dyDescent="0.25">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s="27">
        <v>33.604199999999999</v>
      </c>
    </row>
    <row r="9975" spans="1:21" x14ac:dyDescent="0.25">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s="27">
        <v>27.196000000000002</v>
      </c>
    </row>
    <row r="9976" spans="1:21" x14ac:dyDescent="0.25">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s="27">
        <v>5.2332000000000001</v>
      </c>
    </row>
    <row r="9977" spans="1:21" x14ac:dyDescent="0.25">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s="27">
        <v>6.4127999999999998</v>
      </c>
    </row>
    <row r="9978" spans="1:21" x14ac:dyDescent="0.25">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s="27">
        <v>31.198</v>
      </c>
    </row>
    <row r="9979" spans="1:21" x14ac:dyDescent="0.25">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s="27">
        <v>0</v>
      </c>
    </row>
    <row r="9980" spans="1:21" x14ac:dyDescent="0.25">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s="27">
        <v>4.6816000000000004</v>
      </c>
    </row>
    <row r="9981" spans="1:21" x14ac:dyDescent="0.25">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s="27">
        <v>153.11519999999999</v>
      </c>
    </row>
    <row r="9982" spans="1:21" x14ac:dyDescent="0.25">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s="27">
        <v>22.354800000000001</v>
      </c>
    </row>
    <row r="9983" spans="1:21" x14ac:dyDescent="0.25">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s="27">
        <v>5.3689999999999998</v>
      </c>
    </row>
    <row r="9984" spans="1:21" x14ac:dyDescent="0.25">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s="27">
        <v>16.713200000000001</v>
      </c>
    </row>
    <row r="9985" spans="1:21" x14ac:dyDescent="0.25">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s="27">
        <v>27.4344</v>
      </c>
    </row>
    <row r="9986" spans="1:21" x14ac:dyDescent="0.25">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s="27">
        <v>15.12</v>
      </c>
    </row>
    <row r="9987" spans="1:21" x14ac:dyDescent="0.25">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s="27">
        <v>16.123999999999999</v>
      </c>
    </row>
    <row r="9988" spans="1:21" x14ac:dyDescent="0.25">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s="27">
        <v>15.220800000000001</v>
      </c>
    </row>
    <row r="9989" spans="1:21" x14ac:dyDescent="0.25">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s="27">
        <v>28.796399999999998</v>
      </c>
    </row>
    <row r="9990" spans="1:21" x14ac:dyDescent="0.25">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s="27">
        <v>55.646999999999998</v>
      </c>
    </row>
    <row r="9991" spans="1:21" x14ac:dyDescent="0.25">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s="27">
        <v>4.1028000000000002</v>
      </c>
    </row>
    <row r="9992" spans="1:21" x14ac:dyDescent="0.25">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s="27">
        <v>15.6332</v>
      </c>
    </row>
    <row r="9993" spans="1:21" x14ac:dyDescent="0.25">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s="27">
        <v>19.3932</v>
      </c>
    </row>
    <row r="9994" spans="1:21" x14ac:dyDescent="0.25">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s="27">
        <v>13.32</v>
      </c>
    </row>
    <row r="9995" spans="1:21" x14ac:dyDescent="0.25">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s="27">
        <v>72.947999999999993</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X9995"/>
  <sheetViews>
    <sheetView workbookViewId="0">
      <selection activeCell="X10" sqref="X10"/>
    </sheetView>
  </sheetViews>
  <sheetFormatPr defaultRowHeight="15" x14ac:dyDescent="0.25"/>
  <sheetData>
    <row r="1" spans="1:2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4" x14ac:dyDescent="0.25">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4" x14ac:dyDescent="0.25">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4" x14ac:dyDescent="0.25">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4" x14ac:dyDescent="0.25">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4" x14ac:dyDescent="0.25">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4" x14ac:dyDescent="0.25">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4" x14ac:dyDescent="0.25">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4" x14ac:dyDescent="0.25">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4" x14ac:dyDescent="0.25">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c r="X10">
        <f>COUNTA(X12:X1890)</f>
        <v>1850</v>
      </c>
    </row>
    <row r="11" spans="1:24" x14ac:dyDescent="0.25">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4" x14ac:dyDescent="0.25">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c r="X12" t="str" cm="1">
        <f t="array" ref="X12:X1861">_xlfn.UNIQUE(Q2:Q9995)</f>
        <v>Bush Somerset Collection Bookcase</v>
      </c>
    </row>
    <row r="13" spans="1:24" x14ac:dyDescent="0.25">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c r="X13" t="str">
        <v>Hon Deluxe Fabric Upholstered Stacking Chairs, Rounded Back</v>
      </c>
    </row>
    <row r="14" spans="1:24" x14ac:dyDescent="0.25">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c r="X14" t="str">
        <v>Self-Adhesive Address Labels for Typewriters by Universal</v>
      </c>
    </row>
    <row r="15" spans="1:24" x14ac:dyDescent="0.25">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c r="X15" t="str">
        <v>Bretford CR4500 Series Slim Rectangular Table</v>
      </c>
    </row>
    <row r="16" spans="1:24" x14ac:dyDescent="0.25">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c r="X16" t="str">
        <v>Eldon Fold 'N Roll Cart System</v>
      </c>
    </row>
    <row r="17" spans="1:24" x14ac:dyDescent="0.25">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c r="X17" t="str">
        <v>Eldon Expressions Wood and Plastic Desk Accessories, Cherry Wood</v>
      </c>
    </row>
    <row r="18" spans="1:24" x14ac:dyDescent="0.25">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c r="X18" t="str">
        <v>Newell 322</v>
      </c>
    </row>
    <row r="19" spans="1:24" x14ac:dyDescent="0.25">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c r="X19" t="str">
        <v>Mitel 5320 IP Phone VoIP phone</v>
      </c>
    </row>
    <row r="20" spans="1:24" x14ac:dyDescent="0.25">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c r="X20" t="str">
        <v>DXL Angle-View Binders with Locking Rings by Samsill</v>
      </c>
    </row>
    <row r="21" spans="1:24" x14ac:dyDescent="0.25">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c r="X21" t="str">
        <v>Belkin F5C206VTEL 6 Outlet Surge</v>
      </c>
    </row>
    <row r="22" spans="1:24" x14ac:dyDescent="0.25">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c r="X22" t="str">
        <v>Chromcraft Rectangular Conference Tables</v>
      </c>
    </row>
    <row r="23" spans="1:24" x14ac:dyDescent="0.25">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c r="X23" t="str">
        <v>Konftel 250 Conference phone - Charcoal black</v>
      </c>
    </row>
    <row r="24" spans="1:24" x14ac:dyDescent="0.25">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c r="X24" t="str">
        <v>Xerox 1967</v>
      </c>
    </row>
    <row r="25" spans="1:24" x14ac:dyDescent="0.25">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c r="X25" t="str">
        <v>Fellowes PB200 Plastic Comb Binding Machine</v>
      </c>
    </row>
    <row r="26" spans="1:24" x14ac:dyDescent="0.25">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c r="X26" t="str">
        <v>Holmes Replacement Filter for HEPA Air Cleaner, Very Large Room, HEPA Filter</v>
      </c>
    </row>
    <row r="27" spans="1:24" x14ac:dyDescent="0.25">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c r="X27" t="str">
        <v>Storex DuraTech Recycled Plastic Frosted Binders</v>
      </c>
    </row>
    <row r="28" spans="1:24" x14ac:dyDescent="0.25">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c r="X28" t="str">
        <v>Stur-D-Stor Shelving, Vertical 5-Shelf: 72"H x 36"W x 18 1/2"D</v>
      </c>
    </row>
    <row r="29" spans="1:24" x14ac:dyDescent="0.25">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c r="X29" t="str">
        <v>Fellowes Super Stor/Drawer</v>
      </c>
    </row>
    <row r="30" spans="1:24" x14ac:dyDescent="0.25">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c r="X30" t="str">
        <v>Newell 341</v>
      </c>
    </row>
    <row r="31" spans="1:24" x14ac:dyDescent="0.25">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c r="X31" t="str">
        <v>Cisco SPA 501G IP Phone</v>
      </c>
    </row>
    <row r="32" spans="1:24" x14ac:dyDescent="0.25">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c r="X32" t="str">
        <v>Wilson Jones Hanging View Binder, White, 1"</v>
      </c>
    </row>
    <row r="33" spans="1:24" x14ac:dyDescent="0.25">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c r="X33" t="str">
        <v>Newell 318</v>
      </c>
    </row>
    <row r="34" spans="1:24" x14ac:dyDescent="0.25">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c r="X34" t="str">
        <v>Acco Six-Outlet Power Strip, 4' Cord Length</v>
      </c>
    </row>
    <row r="35" spans="1:24" x14ac:dyDescent="0.25">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c r="X35" t="str">
        <v>Global Deluxe Stacking Chair, Gray</v>
      </c>
    </row>
    <row r="36" spans="1:24" x14ac:dyDescent="0.25">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c r="X36" t="str">
        <v>Wilson Jones Active Use Binders</v>
      </c>
    </row>
    <row r="37" spans="1:24" x14ac:dyDescent="0.25">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c r="X37" t="str">
        <v>Imation 8GB Mini TravelDrive USB 2.0 Flash Drive</v>
      </c>
    </row>
    <row r="38" spans="1:24" x14ac:dyDescent="0.25">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c r="X38" t="str">
        <v>Riverside Palais Royal Lawyers Bookcase, Royale Cherry Finish</v>
      </c>
    </row>
    <row r="39" spans="1:24" x14ac:dyDescent="0.25">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c r="X39" t="str">
        <v>Avery Recycled Flexi-View Covers for Binding Systems</v>
      </c>
    </row>
    <row r="40" spans="1:24" x14ac:dyDescent="0.25">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c r="X40" t="str">
        <v>Howard Miller 13-3/4" Diameter Brushed Chrome Round Wall Clock</v>
      </c>
    </row>
    <row r="41" spans="1:24" x14ac:dyDescent="0.25">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c r="X41" t="str">
        <v>Poly String Tie Envelopes</v>
      </c>
    </row>
    <row r="42" spans="1:24" x14ac:dyDescent="0.25">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c r="X42" t="str">
        <v>BOSTON Model 1800 Electric Pencil Sharpeners, Putty/Woodgrain</v>
      </c>
    </row>
    <row r="43" spans="1:24" x14ac:dyDescent="0.25">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c r="X43" t="str">
        <v>Acco Pressboard Covers with Storage Hooks, 14 7/8" x 11", Executive Red</v>
      </c>
    </row>
    <row r="44" spans="1:24" x14ac:dyDescent="0.25">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c r="X44" t="str">
        <v>Lumber Crayons</v>
      </c>
    </row>
    <row r="45" spans="1:24" x14ac:dyDescent="0.25">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c r="X45" t="str">
        <v>Easy-staple paper</v>
      </c>
    </row>
    <row r="46" spans="1:24" x14ac:dyDescent="0.25">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c r="X46" t="str">
        <v>GE 30524EE4</v>
      </c>
    </row>
    <row r="47" spans="1:24" x14ac:dyDescent="0.25">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c r="X47" t="str">
        <v>Electrix Architect's Clamp-On Swing Arm Lamp, Black</v>
      </c>
    </row>
    <row r="48" spans="1:24" x14ac:dyDescent="0.25">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c r="X48" t="str">
        <v>#10-4 1/8" x 9 1/2" Premium Diagonal Seam Envelopes</v>
      </c>
    </row>
    <row r="49" spans="1:24" x14ac:dyDescent="0.25">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c r="X49" t="str">
        <v>Atlantic Metals Mobile 3-Shelf Bookcases, Custom Colors</v>
      </c>
    </row>
    <row r="50" spans="1:24" x14ac:dyDescent="0.25">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c r="X50" t="str">
        <v>Global Fabric Manager's Chair, Dark Gray</v>
      </c>
    </row>
    <row r="51" spans="1:24" x14ac:dyDescent="0.25">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c r="X51" t="str">
        <v>Plantronics HL10 Handset Lifter</v>
      </c>
    </row>
    <row r="52" spans="1:24" x14ac:dyDescent="0.25">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c r="X52" t="str">
        <v>Panasonic Kx-TS550</v>
      </c>
    </row>
    <row r="53" spans="1:24" x14ac:dyDescent="0.25">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c r="X53" t="str">
        <v>Eldon Base for stackable storage shelf, platinum</v>
      </c>
    </row>
    <row r="54" spans="1:24" x14ac:dyDescent="0.25">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c r="X54" t="str">
        <v>Advantus 10-Drawer Portable Organizer, Chrome Metal Frame, Smoke Drawers</v>
      </c>
    </row>
    <row r="55" spans="1:24" x14ac:dyDescent="0.25">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c r="X55" t="str">
        <v>Verbatim 25 GB 6x Blu-ray Single Layer Recordable Disc, 25/Pack</v>
      </c>
    </row>
    <row r="56" spans="1:24" x14ac:dyDescent="0.25">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c r="X56" t="str">
        <v>Wilson Jones Leather-Like Binders with DublLock Round Rings</v>
      </c>
    </row>
    <row r="57" spans="1:24" x14ac:dyDescent="0.25">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c r="X57" t="str">
        <v>Gould Plastics 9-Pocket Panel Bin, 18-3/8w x 5-1/4d x 20-1/2h, Black</v>
      </c>
    </row>
    <row r="58" spans="1:24" x14ac:dyDescent="0.25">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c r="X58" t="str">
        <v>Imation 8gb Micro Traveldrive Usb 2.0 Flash Drive</v>
      </c>
    </row>
    <row r="59" spans="1:24" x14ac:dyDescent="0.25">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c r="X59" t="str">
        <v>LF Elite 3D Dazzle Designer Hard Case Cover, Lf Stylus Pen and Wiper For Apple Iphone 5c Mini Lite</v>
      </c>
    </row>
    <row r="60" spans="1:24" x14ac:dyDescent="0.25">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c r="X60" t="str">
        <v>C-Line Peel &amp; Stick Add-On Filing Pockets, 8-3/4 x 5-1/8, 10/Pack</v>
      </c>
    </row>
    <row r="61" spans="1:24" x14ac:dyDescent="0.25">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c r="X61" t="str">
        <v>Avery 485</v>
      </c>
    </row>
    <row r="62" spans="1:24" x14ac:dyDescent="0.25">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c r="X62" t="str">
        <v>Longer-Life Soft White Bulbs</v>
      </c>
    </row>
    <row r="63" spans="1:24" x14ac:dyDescent="0.25">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c r="X63" t="str">
        <v>Global Leather Task Chair, Black</v>
      </c>
    </row>
    <row r="64" spans="1:24" x14ac:dyDescent="0.25">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c r="X64" t="str">
        <v>Advantus Push Pins</v>
      </c>
    </row>
    <row r="65" spans="1:24" x14ac:dyDescent="0.25">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c r="X65" t="str">
        <v>AT&amp;T CL83451 4-Handset Telephone</v>
      </c>
    </row>
    <row r="66" spans="1:24" x14ac:dyDescent="0.25">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c r="X66" t="str">
        <v>Home/Office Personal File Carts</v>
      </c>
    </row>
    <row r="67" spans="1:24" x14ac:dyDescent="0.25">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c r="X67" t="str">
        <v>Xerox 232</v>
      </c>
    </row>
    <row r="68" spans="1:24" x14ac:dyDescent="0.25">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c r="X68" t="str">
        <v>Novimex Turbo Task Chair</v>
      </c>
    </row>
    <row r="69" spans="1:24" x14ac:dyDescent="0.25">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c r="X69" t="str">
        <v>Array Parchment Paper, Assorted Colors</v>
      </c>
    </row>
    <row r="70" spans="1:24" x14ac:dyDescent="0.25">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c r="X70" t="str">
        <v>Plastic Binding Combs</v>
      </c>
    </row>
    <row r="71" spans="1:24" x14ac:dyDescent="0.25">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c r="X71" t="str">
        <v>Prang Dustless Chalk Sticks</v>
      </c>
    </row>
    <row r="72" spans="1:24" x14ac:dyDescent="0.25">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c r="X72" t="str">
        <v>Verbatim 25 GB 6x Blu-ray Single Layer Recordable Disc, 3/Pack</v>
      </c>
    </row>
    <row r="73" spans="1:24" x14ac:dyDescent="0.25">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c r="X73" t="str">
        <v>Acco PRESSTEX Data Binder with Storage Hooks, Dark Blue, 14 7/8" X 11"</v>
      </c>
    </row>
    <row r="74" spans="1:24" x14ac:dyDescent="0.25">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c r="X74" t="str">
        <v>Xerox 1943</v>
      </c>
    </row>
    <row r="75" spans="1:24" x14ac:dyDescent="0.25">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c r="X75" t="str">
        <v>Luxo Economy Swing Arm Lamp</v>
      </c>
    </row>
    <row r="76" spans="1:24" x14ac:dyDescent="0.25">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c r="X76" t="str">
        <v>Global Value Mid-Back Manager's Chair, Gray</v>
      </c>
    </row>
    <row r="77" spans="1:24" x14ac:dyDescent="0.25">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c r="X77" t="str">
        <v>Hunt BOSTON Model 1606 High-Volume Electric Pencil Sharpener, Beige</v>
      </c>
    </row>
    <row r="78" spans="1:24" x14ac:dyDescent="0.25">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c r="X78" t="str">
        <v>netTALK DUO VoIP Telephone Service</v>
      </c>
    </row>
    <row r="79" spans="1:24" x14ac:dyDescent="0.25">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c r="X79" t="str">
        <v>Snap-A-Way Black Print Carbonless Ruled Speed Letter, Triplicate</v>
      </c>
    </row>
    <row r="80" spans="1:24" x14ac:dyDescent="0.25">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c r="X80" t="str">
        <v>Avery Binding System Hidden Tab Executive Style Index Sets</v>
      </c>
    </row>
    <row r="81" spans="1:24" x14ac:dyDescent="0.25">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c r="X81" t="str">
        <v>Telephone Message Books with Fax/Mobile Section, 5 1/2" x 3 3/16"</v>
      </c>
    </row>
    <row r="82" spans="1:24" x14ac:dyDescent="0.25">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c r="X82" t="str">
        <v>High-Back Leather Manager's Chair</v>
      </c>
    </row>
    <row r="83" spans="1:24" x14ac:dyDescent="0.25">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c r="X83" t="str">
        <v>Tenex Traditional Chairmats for Medium Pile Carpet, Standard Lip, 36" x 48"</v>
      </c>
    </row>
    <row r="84" spans="1:24" x14ac:dyDescent="0.25">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c r="X84" t="str">
        <v>Safco Industrial Wire Shelving System</v>
      </c>
    </row>
    <row r="85" spans="1:24" x14ac:dyDescent="0.25">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c r="X85" t="str">
        <v>Economy Binders</v>
      </c>
    </row>
    <row r="86" spans="1:24" x14ac:dyDescent="0.25">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c r="X86" t="str">
        <v>6" Cubicle Wall Clock, Black</v>
      </c>
    </row>
    <row r="87" spans="1:24" x14ac:dyDescent="0.25">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c r="X87" t="str">
        <v>SimpliFile Personal File, Black Granite, 15w x 6-15/16d x 11-1/4h</v>
      </c>
    </row>
    <row r="88" spans="1:24" x14ac:dyDescent="0.25">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c r="X88" t="str">
        <v>Eldon Expressions Desk Accessory, Wood Pencil Holder, Oak</v>
      </c>
    </row>
    <row r="89" spans="1:24" x14ac:dyDescent="0.25">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c r="X89" t="str">
        <v>1.7 Cubic Foot Compact "Cube" Office Refrigerators</v>
      </c>
    </row>
    <row r="90" spans="1:24" x14ac:dyDescent="0.25">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c r="X90" t="str">
        <v>Avery Heavy-Duty EZD  Binder With Locking Rings</v>
      </c>
    </row>
    <row r="91" spans="1:24" x14ac:dyDescent="0.25">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c r="X91" t="str">
        <v>Premium Writing Pencils, Soft, #2 by Central Association for the Blind</v>
      </c>
    </row>
    <row r="92" spans="1:24" x14ac:dyDescent="0.25">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c r="X92" t="str">
        <v>Sortfiler Multipurpose Personal File Organizer, Black</v>
      </c>
    </row>
    <row r="93" spans="1:24" x14ac:dyDescent="0.25">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c r="X93" t="str">
        <v>Jet-Pak Recycled Peel 'N' Seal Padded Mailers</v>
      </c>
    </row>
    <row r="94" spans="1:24" x14ac:dyDescent="0.25">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c r="X94" t="str">
        <v>Safco Industrial Wire Shelving</v>
      </c>
    </row>
    <row r="95" spans="1:24" x14ac:dyDescent="0.25">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c r="X95" t="str">
        <v>Novimex Swivel Fabric Task Chair</v>
      </c>
    </row>
    <row r="96" spans="1:24" x14ac:dyDescent="0.25">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c r="X96" t="str">
        <v>Logitech LS21 Speaker System - PC Multimedia - 2.1-CH - Wired</v>
      </c>
    </row>
    <row r="97" spans="1:24" x14ac:dyDescent="0.25">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c r="X97" t="str">
        <v>Avery 511</v>
      </c>
    </row>
    <row r="98" spans="1:24" x14ac:dyDescent="0.25">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c r="X98" t="str">
        <v>Eldon Portable Mobile Manager</v>
      </c>
    </row>
    <row r="99" spans="1:24" x14ac:dyDescent="0.25">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c r="X99" t="str">
        <v>Turquoise Lead Holder with Pocket Clip</v>
      </c>
    </row>
    <row r="100" spans="1:24" x14ac:dyDescent="0.25">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c r="X100" t="str">
        <v>Xerox 1995</v>
      </c>
    </row>
    <row r="101" spans="1:24" x14ac:dyDescent="0.25">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c r="X101" t="str">
        <v>Xerox 1999</v>
      </c>
    </row>
    <row r="102" spans="1:24" x14ac:dyDescent="0.25">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c r="X102" t="str">
        <v>Seth Thomas 13 1/2" Wall Clock</v>
      </c>
    </row>
    <row r="103" spans="1:24" x14ac:dyDescent="0.25">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c r="X103" t="str">
        <v>Ibico Standard Transparent Covers</v>
      </c>
    </row>
    <row r="104" spans="1:24" x14ac:dyDescent="0.25">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c r="X104" t="str">
        <v>Flexible Leather- Look Classic Collection Ring Binder</v>
      </c>
    </row>
    <row r="105" spans="1:24" x14ac:dyDescent="0.25">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c r="X105" t="str">
        <v>9-3/4 Diameter Round Wall Clock</v>
      </c>
    </row>
    <row r="106" spans="1:24" x14ac:dyDescent="0.25">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c r="X106" t="str">
        <v>Trimflex Flexible Post Binders</v>
      </c>
    </row>
    <row r="107" spans="1:24" x14ac:dyDescent="0.25">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c r="X107" t="str">
        <v>Fellowes Basic Home/Office Series Surge Protectors</v>
      </c>
    </row>
    <row r="108" spans="1:24" x14ac:dyDescent="0.25">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c r="X108" t="str">
        <v>Avery Personal Creations Heavyweight Cards</v>
      </c>
    </row>
    <row r="109" spans="1:24" x14ac:dyDescent="0.25">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c r="X109" t="str">
        <v>SanDisk Ultra 64 GB MicroSDHC Class 10 Memory Card</v>
      </c>
    </row>
    <row r="110" spans="1:24" x14ac:dyDescent="0.25">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c r="X110" t="str">
        <v>Avery Hidden Tab Dividers for Binding Systems</v>
      </c>
    </row>
    <row r="111" spans="1:24" x14ac:dyDescent="0.25">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c r="X111" t="str">
        <v>Universal Premium White Copier/Laser Paper (20Lb. and 87 Bright)</v>
      </c>
    </row>
    <row r="112" spans="1:24" x14ac:dyDescent="0.25">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c r="X112" t="str">
        <v>Logitech K350 2.4Ghz Wireless Keyboard</v>
      </c>
    </row>
    <row r="113" spans="1:24" x14ac:dyDescent="0.25">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c r="X113" t="str">
        <v>Deflect-o DuraMat Lighweight, Studded, Beveled Mat for Low Pile Carpeting</v>
      </c>
    </row>
    <row r="114" spans="1:24" x14ac:dyDescent="0.25">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c r="X114" t="str">
        <v>Avery Trapezoid Ring Binder, 3" Capacity, Black, 1040 sheets</v>
      </c>
    </row>
    <row r="115" spans="1:24" x14ac:dyDescent="0.25">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c r="X115" t="str">
        <v>Memorex Mini Travel Drive 8 GB USB 2.0 Flash Drive</v>
      </c>
    </row>
    <row r="116" spans="1:24" x14ac:dyDescent="0.25">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c r="X116" t="str">
        <v>Speck Products Candyshell Flip Case</v>
      </c>
    </row>
    <row r="117" spans="1:24" x14ac:dyDescent="0.25">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c r="X117" t="str">
        <v>Newell Chalk Holder</v>
      </c>
    </row>
    <row r="118" spans="1:24" x14ac:dyDescent="0.25">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c r="X118" t="str">
        <v>Logitech Gaming G510s - Keyboard</v>
      </c>
    </row>
    <row r="119" spans="1:24" x14ac:dyDescent="0.25">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c r="X119" t="str">
        <v>Magnifier Swing Arm Lamp</v>
      </c>
    </row>
    <row r="120" spans="1:24" x14ac:dyDescent="0.25">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c r="X120" t="str">
        <v>Hunt PowerHouse Electric Pencil Sharpener, Blue</v>
      </c>
    </row>
    <row r="121" spans="1:24" x14ac:dyDescent="0.25">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c r="X121" t="str">
        <v>Avery Durable Plastic 1" Binders</v>
      </c>
    </row>
    <row r="122" spans="1:24" x14ac:dyDescent="0.25">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c r="X122" t="str">
        <v>OIC Colored Binder Clips, Assorted Sizes</v>
      </c>
    </row>
    <row r="123" spans="1:24" x14ac:dyDescent="0.25">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c r="X123" t="str">
        <v>Redi-Strip #10 Envelopes, 4 1/8 x 9 1/2</v>
      </c>
    </row>
    <row r="124" spans="1:24" x14ac:dyDescent="0.25">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c r="X124" t="str">
        <v>Xerox 1921</v>
      </c>
    </row>
    <row r="125" spans="1:24" x14ac:dyDescent="0.25">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c r="X125" t="str">
        <v>Tyvek  Top-Opening Peel &amp; Seel Envelopes, Plain White</v>
      </c>
    </row>
    <row r="126" spans="1:24" x14ac:dyDescent="0.25">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c r="X126" t="str">
        <v>Hon Racetrack Conference Tables</v>
      </c>
    </row>
    <row r="127" spans="1:24" x14ac:dyDescent="0.25">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c r="X127" t="str">
        <v>GBC DocuBind 300 Electric Binding Machine</v>
      </c>
    </row>
    <row r="128" spans="1:24" x14ac:dyDescent="0.25">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c r="X128" t="str">
        <v>Artistic Insta-Plaque</v>
      </c>
    </row>
    <row r="129" spans="1:24" x14ac:dyDescent="0.25">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c r="X129" t="str">
        <v>Companion Letter/Legal File, Black</v>
      </c>
    </row>
    <row r="130" spans="1:24" x14ac:dyDescent="0.25">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c r="X130" t="str">
        <v>Globe Weis Peel &amp; Seel First Class Envelopes</v>
      </c>
    </row>
    <row r="131" spans="1:24" x14ac:dyDescent="0.25">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c r="X131" t="str">
        <v>KLD Oscar II Style Snap-on Ultra Thin Side Flip Synthetic Leather Cover Case for HTC One HTC M7</v>
      </c>
    </row>
    <row r="132" spans="1:24" x14ac:dyDescent="0.25">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c r="X132" t="str">
        <v>Global Deluxe High-Back Manager's Chair</v>
      </c>
    </row>
    <row r="133" spans="1:24" x14ac:dyDescent="0.25">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c r="X133" t="str">
        <v>Bevis 44 x 96 Conference Tables</v>
      </c>
    </row>
    <row r="134" spans="1:24" x14ac:dyDescent="0.25">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c r="X134" t="str">
        <v>Avery Durable Slant Ring Binders, No Labels</v>
      </c>
    </row>
    <row r="135" spans="1:24" x14ac:dyDescent="0.25">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c r="X135" t="str">
        <v>Trav-L-File Heavy-Duty Shuttle II, Black</v>
      </c>
    </row>
    <row r="136" spans="1:24" x14ac:dyDescent="0.25">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c r="X136" t="str">
        <v>Global Task Chair, Black</v>
      </c>
    </row>
    <row r="137" spans="1:24" x14ac:dyDescent="0.25">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c r="X137" t="str">
        <v>Eldon Cleatmat Plus Chair Mats for High Pile Carpets</v>
      </c>
    </row>
    <row r="138" spans="1:24" x14ac:dyDescent="0.25">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c r="X138" t="str">
        <v>Anker 36W 4-Port USB Wall Charger Travel Power Adapter for iPhone 5s 5c 5</v>
      </c>
    </row>
    <row r="139" spans="1:24" x14ac:dyDescent="0.25">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c r="X139" t="str">
        <v>Xerox 1916</v>
      </c>
    </row>
    <row r="140" spans="1:24" x14ac:dyDescent="0.25">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c r="X140" t="str">
        <v>Staples</v>
      </c>
    </row>
    <row r="141" spans="1:24" x14ac:dyDescent="0.25">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c r="X141" t="str">
        <v>Xerox 195</v>
      </c>
    </row>
    <row r="142" spans="1:24" x14ac:dyDescent="0.25">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c r="X142" t="str">
        <v>Xerox 1880</v>
      </c>
    </row>
    <row r="143" spans="1:24" x14ac:dyDescent="0.25">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c r="X143" t="str">
        <v>Sanford Colorific Colored Pencils, 12/Box</v>
      </c>
    </row>
    <row r="144" spans="1:24" x14ac:dyDescent="0.25">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c r="X144" t="str">
        <v>Ideal Clamps</v>
      </c>
    </row>
    <row r="145" spans="1:24" x14ac:dyDescent="0.25">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c r="X145" t="str">
        <v>GBC Wire Binding Strips</v>
      </c>
    </row>
    <row r="146" spans="1:24" x14ac:dyDescent="0.25">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c r="X146" t="str">
        <v>Fiskars Softgrip Scissors</v>
      </c>
    </row>
    <row r="147" spans="1:24" x14ac:dyDescent="0.25">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c r="X147" t="str">
        <v>Newell 343</v>
      </c>
    </row>
    <row r="148" spans="1:24" x14ac:dyDescent="0.25">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c r="X148" t="str">
        <v>Convenience Packs of Business Envelopes</v>
      </c>
    </row>
    <row r="149" spans="1:24" x14ac:dyDescent="0.25">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c r="X149" t="str">
        <v>Xerox 1911</v>
      </c>
    </row>
    <row r="150" spans="1:24" x14ac:dyDescent="0.25">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c r="X150" t="str">
        <v>Sanyo 2.5 Cubic Foot Mid-Size Office Refrigerators</v>
      </c>
    </row>
    <row r="151" spans="1:24" x14ac:dyDescent="0.25">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c r="X151" t="str">
        <v>Seth Thomas 14" Putty-Colored Wall Clock</v>
      </c>
    </row>
    <row r="152" spans="1:24" x14ac:dyDescent="0.25">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c r="X152" t="str">
        <v>Plantronics Cordless Phone Headset with In-line Volume - M214C</v>
      </c>
    </row>
    <row r="153" spans="1:24" x14ac:dyDescent="0.25">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c r="X153" t="str">
        <v>Anker Astro 15000mAh USB Portable Charger</v>
      </c>
    </row>
    <row r="154" spans="1:24" x14ac:dyDescent="0.25">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c r="X154" t="str">
        <v>GBC Prestige Therm-A-Bind Covers</v>
      </c>
    </row>
    <row r="155" spans="1:24" x14ac:dyDescent="0.25">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c r="X155" t="str">
        <v>Belkin 7 Outlet SurgeMaster Surge Protector with Phone Protection</v>
      </c>
    </row>
    <row r="156" spans="1:24" x14ac:dyDescent="0.25">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c r="X156" t="str">
        <v>Jabra BIZ 2300 Duo QD Duo Corded Headset</v>
      </c>
    </row>
    <row r="157" spans="1:24" x14ac:dyDescent="0.25">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c r="X157" t="str">
        <v>Southworth 25% Cotton Antique Laid Paper &amp; Envelopes</v>
      </c>
    </row>
    <row r="158" spans="1:24" x14ac:dyDescent="0.25">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c r="X158" t="str">
        <v>Xerox 1883</v>
      </c>
    </row>
    <row r="159" spans="1:24" x14ac:dyDescent="0.25">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c r="X159" t="str">
        <v>Tenex Personal Project File with Scoop Front Design, Black</v>
      </c>
    </row>
    <row r="160" spans="1:24" x14ac:dyDescent="0.25">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c r="X160" t="str">
        <v>Newell 311</v>
      </c>
    </row>
    <row r="161" spans="1:24" x14ac:dyDescent="0.25">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c r="X161" t="str">
        <v>Avery 519</v>
      </c>
    </row>
    <row r="162" spans="1:24" x14ac:dyDescent="0.25">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c r="X162" t="str">
        <v>Avaya 5420 Digital phone</v>
      </c>
    </row>
    <row r="163" spans="1:24" x14ac:dyDescent="0.25">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c r="X163" t="str">
        <v>Xerox 1920</v>
      </c>
    </row>
    <row r="164" spans="1:24" x14ac:dyDescent="0.25">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c r="X164" t="str">
        <v>Lenovo 17-Key USB Numeric Keypad</v>
      </c>
    </row>
    <row r="165" spans="1:24" x14ac:dyDescent="0.25">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c r="X165" t="str">
        <v>Staple envelope</v>
      </c>
    </row>
    <row r="166" spans="1:24" x14ac:dyDescent="0.25">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c r="X166" t="str">
        <v>Wilson Jones International Size A4 Ring Binders</v>
      </c>
    </row>
    <row r="167" spans="1:24" x14ac:dyDescent="0.25">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c r="X167" t="str">
        <v>BIC Brite Liner Highlighters</v>
      </c>
    </row>
    <row r="168" spans="1:24" x14ac:dyDescent="0.25">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c r="X168" t="str">
        <v>Lexmark MX611dhe Monochrome Laser Printer</v>
      </c>
    </row>
    <row r="169" spans="1:24" x14ac:dyDescent="0.25">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c r="X169" t="str">
        <v>Space Solutions HD Industrial Steel Shelving.</v>
      </c>
    </row>
    <row r="170" spans="1:24" x14ac:dyDescent="0.25">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c r="X170" t="str">
        <v>SAFCO Arco Folding Chair</v>
      </c>
    </row>
    <row r="171" spans="1:24" x14ac:dyDescent="0.25">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c r="X171" t="str">
        <v>Sanford Liquid Accent Highlighters</v>
      </c>
    </row>
    <row r="172" spans="1:24" x14ac:dyDescent="0.25">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c r="X172" t="str">
        <v>Kensington 7 Outlet MasterPiece Power Center</v>
      </c>
    </row>
    <row r="173" spans="1:24" x14ac:dyDescent="0.25">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c r="X173" t="str">
        <v>JBL Micro Wireless Portable Bluetooth Speaker</v>
      </c>
    </row>
    <row r="174" spans="1:24" x14ac:dyDescent="0.25">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c r="X174" t="str">
        <v>Adams Phone Message Book, Professional, 400 Message Capacity, 5 3/6” x 11”</v>
      </c>
    </row>
    <row r="175" spans="1:24" x14ac:dyDescent="0.25">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c r="X175" t="str">
        <v>Xerox 1913</v>
      </c>
    </row>
    <row r="176" spans="1:24" x14ac:dyDescent="0.25">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c r="X176" t="str">
        <v>Global Value Steno Chair, Gray</v>
      </c>
    </row>
    <row r="177" spans="1:24" x14ac:dyDescent="0.25">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c r="X177" t="str">
        <v>Kensington 7 Outlet MasterPiece HOMEOFFICE Power Control Center</v>
      </c>
    </row>
    <row r="178" spans="1:24" x14ac:dyDescent="0.25">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c r="X178" t="str">
        <v>Avery 51</v>
      </c>
    </row>
    <row r="179" spans="1:24" x14ac:dyDescent="0.25">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c r="X179" t="str">
        <v>Acco 7-Outlet Masterpiece Power Center, Wihtout Fax/Phone Line Protection</v>
      </c>
    </row>
    <row r="180" spans="1:24" x14ac:dyDescent="0.25">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c r="X180" t="str">
        <v>Padded Folding Chairs, Black, 4/Carton</v>
      </c>
    </row>
    <row r="181" spans="1:24" x14ac:dyDescent="0.25">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c r="X181" t="str">
        <v>Acme Rosewood Handle Letter Opener</v>
      </c>
    </row>
    <row r="182" spans="1:24" x14ac:dyDescent="0.25">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c r="X182" t="str">
        <v>Sanford Colorific Eraseable Coloring Pencils, 12 Count</v>
      </c>
    </row>
    <row r="183" spans="1:24" x14ac:dyDescent="0.25">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c r="X183" t="str">
        <v>Tenex File Box, Personal Filing Tote with Lid, Black</v>
      </c>
    </row>
    <row r="184" spans="1:24" x14ac:dyDescent="0.25">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c r="X184" t="str">
        <v>Imation Secure+ Hardware Encrypted USB 2.0 Flash Drive; 16GB</v>
      </c>
    </row>
    <row r="185" spans="1:24" x14ac:dyDescent="0.25">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c r="X185" t="str">
        <v>AT&amp;T TR1909W</v>
      </c>
    </row>
    <row r="186" spans="1:24" x14ac:dyDescent="0.25">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c r="X186" t="str">
        <v>Nokia Lumia 521 (T-Mobile)</v>
      </c>
    </row>
    <row r="187" spans="1:24" x14ac:dyDescent="0.25">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c r="X187" t="str">
        <v>HP Standard 104 key PS/2 Keyboard</v>
      </c>
    </row>
    <row r="188" spans="1:24" x14ac:dyDescent="0.25">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c r="X188" t="str">
        <v>Avery Poly Binder Pockets</v>
      </c>
    </row>
    <row r="189" spans="1:24" x14ac:dyDescent="0.25">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c r="X189" t="str">
        <v>SanDisk Ultra 32 GB MicroSDHC Class 10 Memory Card</v>
      </c>
    </row>
    <row r="190" spans="1:24" x14ac:dyDescent="0.25">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c r="X190" t="str">
        <v>Personal Filing Tote with Lid, Black/Gray</v>
      </c>
    </row>
    <row r="191" spans="1:24" x14ac:dyDescent="0.25">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c r="X191" t="str">
        <v>Atlantic Metals Mobile 4-Shelf Bookcases, Custom Colors</v>
      </c>
    </row>
    <row r="192" spans="1:24" x14ac:dyDescent="0.25">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c r="X192" t="str">
        <v>I Need's 3d Hello Kitty Hybrid Silicone Case Cover for HTC One X 4g with 3d Hello Kitty Stylus Pen Green/pink</v>
      </c>
    </row>
    <row r="193" spans="1:24" x14ac:dyDescent="0.25">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c r="X193" t="str">
        <v>Xerox 205</v>
      </c>
    </row>
    <row r="194" spans="1:24" x14ac:dyDescent="0.25">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c r="X194" t="str">
        <v>4009 Highlighters by Sanford</v>
      </c>
    </row>
    <row r="195" spans="1:24" x14ac:dyDescent="0.25">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c r="X195" t="str">
        <v>Binney &amp; Smith Crayola Metallic Colored Pencils, 8-Color Set</v>
      </c>
    </row>
    <row r="196" spans="1:24" x14ac:dyDescent="0.25">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c r="X196" t="str">
        <v>Binney &amp; Smith inkTank Erasable Desk Highlighter, Chisel Tip, Yellow, 12/Box</v>
      </c>
    </row>
    <row r="197" spans="1:24" x14ac:dyDescent="0.25">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c r="X197" t="str">
        <v>Decoflex Hanging Personal Folder File</v>
      </c>
    </row>
    <row r="198" spans="1:24" x14ac:dyDescent="0.25">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c r="X198" t="str">
        <v>Pressboard Covers with Storage Hooks, 9 1/2" x 11", Light Blue</v>
      </c>
    </row>
    <row r="199" spans="1:24" x14ac:dyDescent="0.25">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c r="X199" t="str">
        <v>Wirebound Message Books, 5-1/2 x 4 Forms, 2 or 4 Forms per Page</v>
      </c>
    </row>
    <row r="200" spans="1:24" x14ac:dyDescent="0.25">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c r="X200" t="str">
        <v>Southworth 25% Cotton Linen-Finish Paper &amp; Envelopes</v>
      </c>
    </row>
    <row r="201" spans="1:24" x14ac:dyDescent="0.25">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c r="X201" t="str">
        <v>BoxOffice By Design Rectangular and Half-Moon Meeting Room Tables</v>
      </c>
    </row>
    <row r="202" spans="1:24" x14ac:dyDescent="0.25">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c r="X202" t="str">
        <v>Bravo II Megaboss 12-Amp Hard Body Upright, Replacement Belts, 2 Belts per Pack</v>
      </c>
    </row>
    <row r="203" spans="1:24" x14ac:dyDescent="0.25">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c r="X203" t="str">
        <v>Eureka Sanitaire  Commercial Upright</v>
      </c>
    </row>
    <row r="204" spans="1:24" x14ac:dyDescent="0.25">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c r="X204" t="str">
        <v>Eldon 200 Class Desk Accessories, Burgundy</v>
      </c>
    </row>
    <row r="205" spans="1:24" x14ac:dyDescent="0.25">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c r="X205" t="str">
        <v>Nortel Business Series Terminal T7208 Digital phone</v>
      </c>
    </row>
    <row r="206" spans="1:24" x14ac:dyDescent="0.25">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c r="X206" t="str">
        <v>Tennsco Lockers, Gray</v>
      </c>
    </row>
    <row r="207" spans="1:24" x14ac:dyDescent="0.25">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c r="X207" t="str">
        <v>Panasonic KX-TG6844B Expandable Digital Cordless Telephone</v>
      </c>
    </row>
    <row r="208" spans="1:24" x14ac:dyDescent="0.25">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c r="X208" t="str">
        <v>Advantus Push Pins, Aluminum Head</v>
      </c>
    </row>
    <row r="209" spans="1:24" x14ac:dyDescent="0.25">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c r="X209" t="str">
        <v>Gould Plastics 18-Pocket Panel Bin, 34w x 5-1/4d x 20-1/2h</v>
      </c>
    </row>
    <row r="210" spans="1:24" x14ac:dyDescent="0.25">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c r="X210" t="str">
        <v>Memorex Micro Travel Drive 8 GB</v>
      </c>
    </row>
    <row r="211" spans="1:24" x14ac:dyDescent="0.25">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c r="X211" t="str">
        <v>Avery 505</v>
      </c>
    </row>
    <row r="212" spans="1:24" x14ac:dyDescent="0.25">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c r="X212" t="str">
        <v>O'Sullivan 2-Door Barrister Bookcase in Odessa Pine</v>
      </c>
    </row>
    <row r="213" spans="1:24" x14ac:dyDescent="0.25">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c r="X213" t="str">
        <v>Cisco 9971 IP Video Phone Charcoal</v>
      </c>
    </row>
    <row r="214" spans="1:24" x14ac:dyDescent="0.25">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c r="X214" t="str">
        <v>Sony Micro Vault Click 16 GB USB 2.0 Flash Drive</v>
      </c>
    </row>
    <row r="215" spans="1:24" x14ac:dyDescent="0.25">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c r="X215" t="str">
        <v>Adtran 1202752G1</v>
      </c>
    </row>
    <row r="216" spans="1:24" x14ac:dyDescent="0.25">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c r="X216" t="str">
        <v>OIC Bulk Pack Metal Binder Clips</v>
      </c>
    </row>
    <row r="217" spans="1:24" x14ac:dyDescent="0.25">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c r="X217" t="str">
        <v>While You Were Out Pads, 50 per Pad, 4 x 5 1/4, Green Cycle</v>
      </c>
    </row>
    <row r="218" spans="1:24" x14ac:dyDescent="0.25">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c r="X218" t="str">
        <v>Executive Impressions 14" Two-Color Numerals Wall Clock</v>
      </c>
    </row>
    <row r="219" spans="1:24" x14ac:dyDescent="0.25">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c r="X219" t="str">
        <v>Swingline SM12-08 MicroCut Jam Free Shredder</v>
      </c>
    </row>
    <row r="220" spans="1:24" x14ac:dyDescent="0.25">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c r="X220" t="str">
        <v>Stanley Bostitch Contemporary Electric Pencil Sharpeners</v>
      </c>
    </row>
    <row r="221" spans="1:24" x14ac:dyDescent="0.25">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c r="X221" t="str">
        <v>Sanford Uni-Blazer View Highlighters, Chisel Tip, Yellow</v>
      </c>
    </row>
    <row r="222" spans="1:24" x14ac:dyDescent="0.25">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c r="X222" t="str">
        <v>Bevis 36 x 72 Conference Tables</v>
      </c>
    </row>
    <row r="223" spans="1:24" x14ac:dyDescent="0.25">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c r="X223" t="str">
        <v>Rogers Deluxe File Chest</v>
      </c>
    </row>
    <row r="224" spans="1:24" x14ac:dyDescent="0.25">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c r="X224" t="str">
        <v>Global Low Back Tilter Chair</v>
      </c>
    </row>
    <row r="225" spans="1:24" x14ac:dyDescent="0.25">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c r="X225" t="str">
        <v>Global Push Button Manager's Chair, Indigo</v>
      </c>
    </row>
    <row r="226" spans="1:24" x14ac:dyDescent="0.25">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c r="X226" t="str">
        <v>GBC Instant Index System for Binding Systems</v>
      </c>
    </row>
    <row r="227" spans="1:24" x14ac:dyDescent="0.25">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c r="X227" t="str">
        <v>Bush Advantage Collection Round Conference Table</v>
      </c>
    </row>
    <row r="228" spans="1:24" x14ac:dyDescent="0.25">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c r="X228" t="str">
        <v>Bretford Rectangular Conference Table Tops</v>
      </c>
    </row>
    <row r="229" spans="1:24" x14ac:dyDescent="0.25">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c r="X229" t="str">
        <v>Tenex Contemporary Contur Chairmats for Low and Medium Pile Carpet, Computer, 39" x 49"</v>
      </c>
    </row>
    <row r="230" spans="1:24" x14ac:dyDescent="0.25">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c r="X230" t="str">
        <v>Logitech P710e Mobile Speakerphone</v>
      </c>
    </row>
    <row r="231" spans="1:24" x14ac:dyDescent="0.25">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c r="X231" t="str">
        <v>Xerox 4200 Series MultiUse Premium Copy Paper (20Lb. and 84 Bright)</v>
      </c>
    </row>
    <row r="232" spans="1:24" x14ac:dyDescent="0.25">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c r="X232" t="str">
        <v>Xerox 1957</v>
      </c>
    </row>
    <row r="233" spans="1:24" x14ac:dyDescent="0.25">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c r="X233" t="str">
        <v>Luxo Professional Fluorescent Magnifier Lamp with Clamp-Mount Base</v>
      </c>
    </row>
    <row r="234" spans="1:24" x14ac:dyDescent="0.25">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c r="X234" t="str">
        <v>Staple-based wall hangings</v>
      </c>
    </row>
    <row r="235" spans="1:24" x14ac:dyDescent="0.25">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c r="X235" t="str">
        <v>PureGear Roll-On Screen Protector</v>
      </c>
    </row>
    <row r="236" spans="1:24" x14ac:dyDescent="0.25">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c r="X236" t="str">
        <v>KI Conference Tables</v>
      </c>
    </row>
    <row r="237" spans="1:24" x14ac:dyDescent="0.25">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c r="X237" t="str">
        <v>Eldon 100 Class Desk Accessories</v>
      </c>
    </row>
    <row r="238" spans="1:24" x14ac:dyDescent="0.25">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c r="X238" t="str">
        <v>Safco Steel Mobile File Cart</v>
      </c>
    </row>
    <row r="239" spans="1:24" x14ac:dyDescent="0.25">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c r="X239" t="str">
        <v>Adams Telephone Message Book w/Frequently-Called Numbers Space, 400 Messages per Book</v>
      </c>
    </row>
    <row r="240" spans="1:24" x14ac:dyDescent="0.25">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c r="X240" t="str">
        <v>Honeywell Enviracaire Portable HEPA Air Cleaner for 17' x 22' Room</v>
      </c>
    </row>
    <row r="241" spans="1:24" x14ac:dyDescent="0.25">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c r="X241" t="str">
        <v>Global Leather Highback Executive Chair with Pneumatic Height Adjustment, Black</v>
      </c>
    </row>
    <row r="242" spans="1:24" x14ac:dyDescent="0.25">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c r="X242" t="str">
        <v>Wirebound Message Books, Two 4 1/4" x 5" Forms per Page</v>
      </c>
    </row>
    <row r="243" spans="1:24" x14ac:dyDescent="0.25">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c r="X243" t="str">
        <v>Fellowes Personal Hanging Folder Files, Navy</v>
      </c>
    </row>
    <row r="244" spans="1:24" x14ac:dyDescent="0.25">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c r="X244" t="str">
        <v>Tyvek Side-Opening Peel &amp; Seel Expanding Envelopes</v>
      </c>
    </row>
    <row r="245" spans="1:24" x14ac:dyDescent="0.25">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c r="X245" t="str">
        <v>Belkin 19" Vented Equipment Shelf, Black</v>
      </c>
    </row>
    <row r="246" spans="1:24" x14ac:dyDescent="0.25">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c r="X246" t="str">
        <v>Logitech Mobile Speakerphone P710e - speaker phone</v>
      </c>
    </row>
    <row r="247" spans="1:24" x14ac:dyDescent="0.25">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c r="X247" t="str">
        <v>Sabrent 4-Port USB 2.0 Hub</v>
      </c>
    </row>
    <row r="248" spans="1:24" x14ac:dyDescent="0.25">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c r="X248" t="str">
        <v>Safco Industrial Shelving</v>
      </c>
    </row>
    <row r="249" spans="1:24" x14ac:dyDescent="0.25">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c r="X249" t="str">
        <v>Acco 3-Hole Punch</v>
      </c>
    </row>
    <row r="250" spans="1:24" x14ac:dyDescent="0.25">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c r="X250" t="str">
        <v>Eureka Disposable Bags for Sanitaire Vibra Groomer I Upright Vac</v>
      </c>
    </row>
    <row r="251" spans="1:24" x14ac:dyDescent="0.25">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c r="X251" t="str">
        <v>Xerox WorkCentre 6505DN Laser Multifunction Printer</v>
      </c>
    </row>
    <row r="252" spans="1:24" x14ac:dyDescent="0.25">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c r="X252" t="str">
        <v>Cisco Small Business SPA 502G VoIP phone</v>
      </c>
    </row>
    <row r="253" spans="1:24" x14ac:dyDescent="0.25">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c r="X253" t="str">
        <v>Microsoft Sculpt Comfort Mouse</v>
      </c>
    </row>
    <row r="254" spans="1:24" x14ac:dyDescent="0.25">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c r="X254" t="str">
        <v>Quartet Omega Colored Chalk, 12/Pack</v>
      </c>
    </row>
    <row r="255" spans="1:24" x14ac:dyDescent="0.25">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c r="X255" t="str">
        <v>Bagged Rubber Bands</v>
      </c>
    </row>
    <row r="256" spans="1:24" x14ac:dyDescent="0.25">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c r="X256" t="str">
        <v>Safco Commercial Shelving</v>
      </c>
    </row>
    <row r="257" spans="1:24" x14ac:dyDescent="0.25">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c r="X257" t="str">
        <v>Recycled Interoffice Envelopes with String and Button Closure, 10 x 13</v>
      </c>
    </row>
    <row r="258" spans="1:24" x14ac:dyDescent="0.25">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c r="X258" t="str">
        <v>Adjustable Depth Letter/Legal Cart</v>
      </c>
    </row>
    <row r="259" spans="1:24" x14ac:dyDescent="0.25">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c r="X259" t="str">
        <v>Logitech 910-002974 M325 Wireless Mouse for Web Scrolling</v>
      </c>
    </row>
    <row r="260" spans="1:24" x14ac:dyDescent="0.25">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c r="X260" t="str">
        <v>Regeneration Desk Collection</v>
      </c>
    </row>
    <row r="261" spans="1:24" x14ac:dyDescent="0.25">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c r="X261" t="str">
        <v>Presstex Flexible Ring Binders</v>
      </c>
    </row>
    <row r="262" spans="1:24" x14ac:dyDescent="0.25">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c r="X262" t="str">
        <v>Ampad Gold Fibre Wirebound Steno Books, 6" x 9", Gregg Ruled</v>
      </c>
    </row>
    <row r="263" spans="1:24" x14ac:dyDescent="0.25">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c r="X263" t="str">
        <v>Newell 330</v>
      </c>
    </row>
    <row r="264" spans="1:24" x14ac:dyDescent="0.25">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c r="X264" t="str">
        <v>Post-it “Important Message” Note Pad, Neon Colors, 50 Sheets/Pad</v>
      </c>
    </row>
    <row r="265" spans="1:24" x14ac:dyDescent="0.25">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c r="X265" t="str">
        <v>Adams Write n' Stick Phone Message Book, 11" X 5 1/4", 200 Messages</v>
      </c>
    </row>
    <row r="266" spans="1:24" x14ac:dyDescent="0.25">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c r="X266" t="str">
        <v>Eldon Simplefile Box Office</v>
      </c>
    </row>
    <row r="267" spans="1:24" x14ac:dyDescent="0.25">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c r="X267" t="str">
        <v>Avery 489</v>
      </c>
    </row>
    <row r="268" spans="1:24" x14ac:dyDescent="0.25">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c r="X268" t="str">
        <v>Round Ring Binders</v>
      </c>
    </row>
    <row r="269" spans="1:24" x14ac:dyDescent="0.25">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c r="X269" t="str">
        <v>Bose SoundLink Bluetooth Speaker</v>
      </c>
    </row>
    <row r="270" spans="1:24" x14ac:dyDescent="0.25">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c r="X270" t="str">
        <v>Bevis Round Bullnose 29" High Table Top</v>
      </c>
    </row>
    <row r="271" spans="1:24" x14ac:dyDescent="0.25">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c r="X271" t="str">
        <v>Microsoft Arc Touch Mouse</v>
      </c>
    </row>
    <row r="272" spans="1:24" x14ac:dyDescent="0.25">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c r="X272" t="str">
        <v>Xerox 216</v>
      </c>
    </row>
    <row r="273" spans="1:24" x14ac:dyDescent="0.25">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c r="X273" t="str">
        <v>GBC VeloBinder Electric Binding Machine</v>
      </c>
    </row>
    <row r="274" spans="1:24" x14ac:dyDescent="0.25">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c r="X274" t="str">
        <v>Premier Automatic Letter Opener</v>
      </c>
    </row>
    <row r="275" spans="1:24" x14ac:dyDescent="0.25">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c r="X275" t="str">
        <v>Advantus SlideClip Paper Clips</v>
      </c>
    </row>
    <row r="276" spans="1:24" x14ac:dyDescent="0.25">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c r="X276" t="str">
        <v>Avery 512</v>
      </c>
    </row>
    <row r="277" spans="1:24" x14ac:dyDescent="0.25">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c r="X277" t="str">
        <v>Logitech Wireless Gaming Headset G930</v>
      </c>
    </row>
    <row r="278" spans="1:24" x14ac:dyDescent="0.25">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c r="X278" t="str">
        <v>Bush Westfield Collection Bookcases, Medium Cherry Finish</v>
      </c>
    </row>
    <row r="279" spans="1:24" x14ac:dyDescent="0.25">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c r="X279" t="str">
        <v>Howard Miller 13" Diameter Goldtone Round Wall Clock</v>
      </c>
    </row>
    <row r="280" spans="1:24" x14ac:dyDescent="0.25">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c r="X280" t="str">
        <v>Global Deluxe Office Fabric Chairs</v>
      </c>
    </row>
    <row r="281" spans="1:24" x14ac:dyDescent="0.25">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c r="X281" t="str">
        <v>Eldon ClusterMat Chair Mat with Cordless Antistatic Protection</v>
      </c>
    </row>
    <row r="282" spans="1:24" x14ac:dyDescent="0.25">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c r="X282" t="str">
        <v>Ibico Laser Imprintable Binding System Covers</v>
      </c>
    </row>
    <row r="283" spans="1:24" x14ac:dyDescent="0.25">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c r="X283" t="str">
        <v>Vinyl Coated Wire Paper Clips in Organizer Box, 800/Box</v>
      </c>
    </row>
    <row r="284" spans="1:24" x14ac:dyDescent="0.25">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c r="X284" t="str">
        <v>Xerox 223</v>
      </c>
    </row>
    <row r="285" spans="1:24" x14ac:dyDescent="0.25">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c r="X285" t="str">
        <v>Tennsco Stur-D-Stor Boltless Shelving, 5 Shelves, 24" Deep, Sand</v>
      </c>
    </row>
    <row r="286" spans="1:24" x14ac:dyDescent="0.25">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c r="X286" t="str">
        <v>Xerox 1939</v>
      </c>
    </row>
    <row r="287" spans="1:24" x14ac:dyDescent="0.25">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c r="X287" t="str">
        <v>Floodlight Indoor Halogen Bulbs, 1 Bulb per Pack, 60 Watts</v>
      </c>
    </row>
    <row r="288" spans="1:24" x14ac:dyDescent="0.25">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c r="X288" t="str">
        <v>Avery Premier Heavy-Duty Binder with Round Locking Rings</v>
      </c>
    </row>
    <row r="289" spans="1:24" x14ac:dyDescent="0.25">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c r="X289" t="str">
        <v>BPI Conference Tables</v>
      </c>
    </row>
    <row r="290" spans="1:24" x14ac:dyDescent="0.25">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c r="X290" t="str">
        <v>Electrix 20W Halogen Replacement Bulb for Zoom-In Desk Lamp</v>
      </c>
    </row>
    <row r="291" spans="1:24" x14ac:dyDescent="0.25">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c r="X291" t="str">
        <v>Newell 350</v>
      </c>
    </row>
    <row r="292" spans="1:24" x14ac:dyDescent="0.25">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c r="X292" t="str">
        <v>GBC Clear Cover, 8-1/2 x 11, unpunched, 25 covers per pack</v>
      </c>
    </row>
    <row r="293" spans="1:24" x14ac:dyDescent="0.25">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c r="X293" t="str">
        <v>Boston Heavy-Duty Trimline Electric Pencil Sharpeners</v>
      </c>
    </row>
    <row r="294" spans="1:24" x14ac:dyDescent="0.25">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c r="X294" t="str">
        <v>Faber Castell Col-Erase Pencils</v>
      </c>
    </row>
    <row r="295" spans="1:24" x14ac:dyDescent="0.25">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c r="X295" t="str">
        <v>C-Line Cubicle Keepers Polyproplyene Holder With Velcro Backings</v>
      </c>
    </row>
    <row r="296" spans="1:24" x14ac:dyDescent="0.25">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c r="X296" t="str">
        <v>Hon 4070 Series Pagoda Armless Upholstered Stacking Chairs</v>
      </c>
    </row>
    <row r="297" spans="1:24" x14ac:dyDescent="0.25">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c r="X297" t="str">
        <v>Eldon Expressions Desk Accessory, Wood Photo Frame, Mahogany</v>
      </c>
    </row>
    <row r="298" spans="1:24" x14ac:dyDescent="0.25">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c r="X298" t="str">
        <v>Avery 509</v>
      </c>
    </row>
    <row r="299" spans="1:24" x14ac:dyDescent="0.25">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c r="X299" t="str">
        <v>Deflect-o SuperTray Unbreakable Stackable Tray, Letter, Black</v>
      </c>
    </row>
    <row r="300" spans="1:24" x14ac:dyDescent="0.25">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c r="X300" t="str">
        <v>AT&amp;T 1070 Corded Phone</v>
      </c>
    </row>
    <row r="301" spans="1:24" x14ac:dyDescent="0.25">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c r="X301" t="str">
        <v>Xerox 21</v>
      </c>
    </row>
    <row r="302" spans="1:24" x14ac:dyDescent="0.25">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c r="X302" t="str">
        <v>Boston School Pro Electric Pencil Sharpener, 1670</v>
      </c>
    </row>
    <row r="303" spans="1:24" x14ac:dyDescent="0.25">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c r="X303" t="str">
        <v>DMI Arturo Collection Mission-style Design Wood Chair</v>
      </c>
    </row>
    <row r="304" spans="1:24" x14ac:dyDescent="0.25">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c r="X304" t="str">
        <v>Canon imageCLASS MF7460 Monochrome Digital Laser Multifunction Copier</v>
      </c>
    </row>
    <row r="305" spans="1:24" x14ac:dyDescent="0.25">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c r="X305" t="str">
        <v>NETGEAR N750 Dual Band Wi-Fi Gigabit Router</v>
      </c>
    </row>
    <row r="306" spans="1:24" x14ac:dyDescent="0.25">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c r="X306" t="str">
        <v>OIC Binder Clips</v>
      </c>
    </row>
    <row r="307" spans="1:24" x14ac:dyDescent="0.25">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c r="X307" t="str">
        <v>Logitech Wireless Headset h800</v>
      </c>
    </row>
    <row r="308" spans="1:24" x14ac:dyDescent="0.25">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c r="X308" t="str">
        <v>Telescoping Adjustable Floor Lamp</v>
      </c>
    </row>
    <row r="309" spans="1:24" x14ac:dyDescent="0.25">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c r="X309" t="str">
        <v>Aastra 57i VoIP phone</v>
      </c>
    </row>
    <row r="310" spans="1:24" x14ac:dyDescent="0.25">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c r="X310" t="str">
        <v>File Shuttle II and Handi-File, Black</v>
      </c>
    </row>
    <row r="311" spans="1:24" x14ac:dyDescent="0.25">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c r="X311" t="str">
        <v>Hon 2090 “Pillow Soft” Series Mid Back Swivel/Tilt Chairs</v>
      </c>
    </row>
    <row r="312" spans="1:24" x14ac:dyDescent="0.25">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c r="X312" t="str">
        <v>Round Specialty Laser Printer Labels</v>
      </c>
    </row>
    <row r="313" spans="1:24" x14ac:dyDescent="0.25">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c r="X313" t="str">
        <v>GBC Premium Transparent Covers with Diagonal Lined Pattern</v>
      </c>
    </row>
    <row r="314" spans="1:24" x14ac:dyDescent="0.25">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c r="X314" t="str">
        <v>AT&amp;T 841000 Phone</v>
      </c>
    </row>
    <row r="315" spans="1:24" x14ac:dyDescent="0.25">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c r="X315" t="str">
        <v>Ibico Recycled Grain-Textured Covers</v>
      </c>
    </row>
    <row r="316" spans="1:24" x14ac:dyDescent="0.25">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c r="X316" t="str">
        <v>Wilson Jones Custom Binder Spines &amp; Labels</v>
      </c>
    </row>
    <row r="317" spans="1:24" x14ac:dyDescent="0.25">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c r="X317" t="str">
        <v>Storex Dura Pro Binders</v>
      </c>
    </row>
    <row r="318" spans="1:24" x14ac:dyDescent="0.25">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c r="X318" t="str">
        <v>Hewlett Packard LaserJet 3310 Copier</v>
      </c>
    </row>
    <row r="319" spans="1:24" x14ac:dyDescent="0.25">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c r="X319" t="str">
        <v>Avery Non-Stick Binders</v>
      </c>
    </row>
    <row r="320" spans="1:24" x14ac:dyDescent="0.25">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c r="X320" t="str">
        <v>Tuff Stuff Recycled Round Ring Binders</v>
      </c>
    </row>
    <row r="321" spans="1:24" x14ac:dyDescent="0.25">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c r="X321" t="str">
        <v>Hon 5100 Series Wood Tables</v>
      </c>
    </row>
    <row r="322" spans="1:24" x14ac:dyDescent="0.25">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c r="X322" t="str">
        <v>OIC Binder Clips, Mini, 1/4" Capacity, Black</v>
      </c>
    </row>
    <row r="323" spans="1:24" x14ac:dyDescent="0.25">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c r="X323" t="str">
        <v>Newell 314</v>
      </c>
    </row>
    <row r="324" spans="1:24" x14ac:dyDescent="0.25">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c r="X324" t="str">
        <v>Square Credit Card Reader, 4 1/2" x 4 1/2" x 1", White</v>
      </c>
    </row>
    <row r="325" spans="1:24" x14ac:dyDescent="0.25">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c r="X325" t="str">
        <v>BIC Brite Liner Highlighters, Chisel Tip</v>
      </c>
    </row>
    <row r="326" spans="1:24" x14ac:dyDescent="0.25">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c r="X326" t="str">
        <v>Xerox 1881</v>
      </c>
    </row>
    <row r="327" spans="1:24" x14ac:dyDescent="0.25">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c r="X327" t="str">
        <v>Acco Hanging Data Binders</v>
      </c>
    </row>
    <row r="328" spans="1:24" x14ac:dyDescent="0.25">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c r="X328" t="str">
        <v>GBC DocuBind P400 Electric Binding System</v>
      </c>
    </row>
    <row r="329" spans="1:24" x14ac:dyDescent="0.25">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c r="X329" t="str">
        <v>Sauder Barrister Bookcases</v>
      </c>
    </row>
    <row r="330" spans="1:24" x14ac:dyDescent="0.25">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c r="X330" t="str">
        <v>#10 Gummed Flap White Envelopes, 100/Box</v>
      </c>
    </row>
    <row r="331" spans="1:24" x14ac:dyDescent="0.25">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c r="X331" t="str">
        <v>Dixon Prang Watercolor Pencils, 10-Color Set with Brush</v>
      </c>
    </row>
    <row r="332" spans="1:24" x14ac:dyDescent="0.25">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c r="X332" t="str">
        <v>Adams Phone Message Book, 200 Message Capacity, 8 1/16” x 11”</v>
      </c>
    </row>
    <row r="333" spans="1:24" x14ac:dyDescent="0.25">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c r="X333" t="str">
        <v>Belkin 8 Outlet SurgeMaster II Gold Surge Protector with Phone Protection</v>
      </c>
    </row>
    <row r="334" spans="1:24" x14ac:dyDescent="0.25">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c r="X334" t="str">
        <v>Avery Address/Shipping Labels for Typewriters, 4" x 2"</v>
      </c>
    </row>
    <row r="335" spans="1:24" x14ac:dyDescent="0.25">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c r="X335" t="str">
        <v>Global Ergonomic Managers Chair</v>
      </c>
    </row>
    <row r="336" spans="1:24" x14ac:dyDescent="0.25">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c r="X336" t="str">
        <v>Newell 333</v>
      </c>
    </row>
    <row r="337" spans="1:24" x14ac:dyDescent="0.25">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c r="X337" t="str">
        <v>Eldon Wave Desk Accessories</v>
      </c>
    </row>
    <row r="338" spans="1:24" x14ac:dyDescent="0.25">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c r="X338" t="str">
        <v>Wilson Jones “Snap” Scratch Pad Binder Tool for Ring Binders</v>
      </c>
    </row>
    <row r="339" spans="1:24" x14ac:dyDescent="0.25">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c r="X339" t="str">
        <v>Staple remover</v>
      </c>
    </row>
    <row r="340" spans="1:24" x14ac:dyDescent="0.25">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c r="X340" t="str">
        <v>Pizazz Global Quick File</v>
      </c>
    </row>
    <row r="341" spans="1:24" x14ac:dyDescent="0.25">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c r="X341" t="str">
        <v>Xerox 1930</v>
      </c>
    </row>
    <row r="342" spans="1:24" x14ac:dyDescent="0.25">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c r="X342" t="str">
        <v>File Shuttle I and Handi-File</v>
      </c>
    </row>
    <row r="343" spans="1:24" x14ac:dyDescent="0.25">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c r="X343" t="str">
        <v>NETGEAR AC1750 Dual Band Gigabit Smart WiFi Router</v>
      </c>
    </row>
    <row r="344" spans="1:24" x14ac:dyDescent="0.25">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c r="X344" t="str">
        <v>Newell 324</v>
      </c>
    </row>
    <row r="345" spans="1:24" x14ac:dyDescent="0.25">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c r="X345" t="str">
        <v>Microsoft Natural Keyboard Elite</v>
      </c>
    </row>
    <row r="346" spans="1:24" x14ac:dyDescent="0.25">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c r="X346" t="str">
        <v>Xerox 1960</v>
      </c>
    </row>
    <row r="347" spans="1:24" x14ac:dyDescent="0.25">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c r="X347" t="str">
        <v>Office Impressions End Table, 20-1/2"H x 24"W x 20"D</v>
      </c>
    </row>
    <row r="348" spans="1:24" x14ac:dyDescent="0.25">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c r="X348" t="str">
        <v>Holmes Odor Grabber</v>
      </c>
    </row>
    <row r="349" spans="1:24" x14ac:dyDescent="0.25">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c r="X349" t="str">
        <v>Akro-Mils 12-Gallon Tote</v>
      </c>
    </row>
    <row r="350" spans="1:24" x14ac:dyDescent="0.25">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c r="X350" t="str">
        <v>GBC Twin Loop Wire Binding Elements, 9/16" Spine, Black</v>
      </c>
    </row>
    <row r="351" spans="1:24" x14ac:dyDescent="0.25">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c r="X351" t="str">
        <v>Southworth Structures Collection</v>
      </c>
    </row>
    <row r="352" spans="1:24" x14ac:dyDescent="0.25">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c r="X352" t="str">
        <v>Square Ring Data Binders, Rigid 75 Pt. Covers, 11" x 14-7/8"</v>
      </c>
    </row>
    <row r="353" spans="1:24" x14ac:dyDescent="0.25">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c r="X353" t="str">
        <v>Sony 32GB Class 10 Micro SDHC R40 Memory Card</v>
      </c>
    </row>
    <row r="354" spans="1:24" x14ac:dyDescent="0.25">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c r="X354" t="str">
        <v>Hon Practical Foundations 30 x 60 Training Table, Light Gray/Charcoal</v>
      </c>
    </row>
    <row r="355" spans="1:24" x14ac:dyDescent="0.25">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c r="X355" t="str">
        <v>Logitech Media Keyboard K200</v>
      </c>
    </row>
    <row r="356" spans="1:24" x14ac:dyDescent="0.25">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c r="X356" t="str">
        <v>Lexmark MarkNet N8150 Wireless Print Server</v>
      </c>
    </row>
    <row r="357" spans="1:24" x14ac:dyDescent="0.25">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c r="X357" t="str">
        <v>3M Hangers With Command Adhesive</v>
      </c>
    </row>
    <row r="358" spans="1:24" x14ac:dyDescent="0.25">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c r="X358" t="str">
        <v>Crayola Colored Pencils</v>
      </c>
    </row>
    <row r="359" spans="1:24" x14ac:dyDescent="0.25">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c r="X359" t="str">
        <v>Angle-D Binders with Locking Rings, Label Holders</v>
      </c>
    </row>
    <row r="360" spans="1:24" x14ac:dyDescent="0.25">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c r="X360" t="str">
        <v>Nortel Meridian M3904 Professional Digital phone</v>
      </c>
    </row>
    <row r="361" spans="1:24" x14ac:dyDescent="0.25">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c r="X361" t="str">
        <v>Canon PC1080F Personal Copier</v>
      </c>
    </row>
    <row r="362" spans="1:24" x14ac:dyDescent="0.25">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c r="X362" t="str">
        <v>Wilson Jones Century Plastic Molded Ring Binders</v>
      </c>
    </row>
    <row r="363" spans="1:24" x14ac:dyDescent="0.25">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c r="X363" t="str">
        <v>Tuf-Vin Binders</v>
      </c>
    </row>
    <row r="364" spans="1:24" x14ac:dyDescent="0.25">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c r="X364" t="str">
        <v>2300 Heavy-Duty Transfer File Systems by Perma</v>
      </c>
    </row>
    <row r="365" spans="1:24" x14ac:dyDescent="0.25">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c r="X365" t="str">
        <v>Xerox 1958</v>
      </c>
    </row>
    <row r="366" spans="1:24" x14ac:dyDescent="0.25">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c r="X366" t="str">
        <v>Acme 10" Easy Grip Assistive Scissors</v>
      </c>
    </row>
    <row r="367" spans="1:24" x14ac:dyDescent="0.25">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c r="X367" t="str">
        <v>Super Decoflex Portable Personal File</v>
      </c>
    </row>
    <row r="368" spans="1:24" x14ac:dyDescent="0.25">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c r="X368" t="str">
        <v>Contico 72"H Heavy-Duty Storage System</v>
      </c>
    </row>
    <row r="369" spans="1:24" x14ac:dyDescent="0.25">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c r="X369" t="str">
        <v>Sony 64GB Class 10 Micro SDHC R40 Memory Card</v>
      </c>
    </row>
    <row r="370" spans="1:24" x14ac:dyDescent="0.25">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c r="X370" t="str">
        <v>Xerox 1974</v>
      </c>
    </row>
    <row r="371" spans="1:24" x14ac:dyDescent="0.25">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c r="X371" t="str">
        <v>Avery Hi-Liter EverBold Pen Style Fluorescent Highlighters, 4/Pack</v>
      </c>
    </row>
    <row r="372" spans="1:24" x14ac:dyDescent="0.25">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c r="X372" t="str">
        <v>Staple holder</v>
      </c>
    </row>
    <row r="373" spans="1:24" x14ac:dyDescent="0.25">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c r="X373" t="str">
        <v>Sharp AL-1530CS Digital Copier</v>
      </c>
    </row>
    <row r="374" spans="1:24" x14ac:dyDescent="0.25">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c r="X374" t="str">
        <v>Wirebound Message Book, 4 per Page</v>
      </c>
    </row>
    <row r="375" spans="1:24" x14ac:dyDescent="0.25">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c r="X375" t="str">
        <v>Bevis Round Conference Table Top, X-Base</v>
      </c>
    </row>
    <row r="376" spans="1:24" x14ac:dyDescent="0.25">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c r="X376" t="str">
        <v>Wirebound Service Call Books, 5 1/2" x 4"</v>
      </c>
    </row>
    <row r="377" spans="1:24" x14ac:dyDescent="0.25">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c r="X377" t="str">
        <v>Self-Adhesive Removable Labels</v>
      </c>
    </row>
    <row r="378" spans="1:24" x14ac:dyDescent="0.25">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c r="X378" t="str">
        <v>Xerox 1908</v>
      </c>
    </row>
    <row r="379" spans="1:24" x14ac:dyDescent="0.25">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c r="X379" t="str">
        <v>O'Sullivan 4-Shelf Bookcase in Odessa Pine</v>
      </c>
    </row>
    <row r="380" spans="1:24" x14ac:dyDescent="0.25">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c r="X380" t="str">
        <v>Novimex High-Tech Fabric Mesh Task Chair</v>
      </c>
    </row>
    <row r="381" spans="1:24" x14ac:dyDescent="0.25">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c r="X381" t="str">
        <v>Xerox 191</v>
      </c>
    </row>
    <row r="382" spans="1:24" x14ac:dyDescent="0.25">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c r="X382" t="str">
        <v>Bulldog Vacuum Base Pencil Sharpener</v>
      </c>
    </row>
    <row r="383" spans="1:24" x14ac:dyDescent="0.25">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c r="X383" t="str">
        <v>Bevis Steel Folding Chairs</v>
      </c>
    </row>
    <row r="384" spans="1:24" x14ac:dyDescent="0.25">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c r="X384" t="str">
        <v>Xerox 1987</v>
      </c>
    </row>
    <row r="385" spans="1:24" x14ac:dyDescent="0.25">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c r="X385" t="str">
        <v>American Pencil</v>
      </c>
    </row>
    <row r="386" spans="1:24" x14ac:dyDescent="0.25">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c r="X386" t="str">
        <v>White Envelopes, White Envelopes with Clear Poly Window</v>
      </c>
    </row>
    <row r="387" spans="1:24" x14ac:dyDescent="0.25">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c r="X387" t="str">
        <v>KeyTronic 6101 Series - Keyboard - Black</v>
      </c>
    </row>
    <row r="388" spans="1:24" x14ac:dyDescent="0.25">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c r="X388" t="str">
        <v>Westinghouse Mesh Shade Clip-On Gooseneck Lamp, Black</v>
      </c>
    </row>
    <row r="389" spans="1:24" x14ac:dyDescent="0.25">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c r="X389" t="str">
        <v>Crate-A-Files</v>
      </c>
    </row>
    <row r="390" spans="1:24" x14ac:dyDescent="0.25">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c r="X390" t="str">
        <v>Hon Multipurpose Stacking Arm Chairs</v>
      </c>
    </row>
    <row r="391" spans="1:24" x14ac:dyDescent="0.25">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c r="X391" t="str">
        <v>Coloredge Poster Frame</v>
      </c>
    </row>
    <row r="392" spans="1:24" x14ac:dyDescent="0.25">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c r="X392" t="str">
        <v>GBC VeloBinder Manual Binding System</v>
      </c>
    </row>
    <row r="393" spans="1:24" x14ac:dyDescent="0.25">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c r="X393" t="str">
        <v>Epson WorkForce WF-2530 All-in-One Printer, Copier Scanner</v>
      </c>
    </row>
    <row r="394" spans="1:24" x14ac:dyDescent="0.25">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c r="X394" t="str">
        <v>Design Ebony Sketching Pencil</v>
      </c>
    </row>
    <row r="395" spans="1:24" x14ac:dyDescent="0.25">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c r="X395" t="str">
        <v>GBC ProClick 150 Presentation Binding System</v>
      </c>
    </row>
    <row r="396" spans="1:24" x14ac:dyDescent="0.25">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c r="X396" t="str">
        <v>Woodgrain Magazine Files by Perma</v>
      </c>
    </row>
    <row r="397" spans="1:24" x14ac:dyDescent="0.25">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c r="X397" t="str">
        <v>Letter Size Cart</v>
      </c>
    </row>
    <row r="398" spans="1:24" x14ac:dyDescent="0.25">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c r="X398" t="str">
        <v>Insertable Tab Post Binder Dividers</v>
      </c>
    </row>
    <row r="399" spans="1:24" x14ac:dyDescent="0.25">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c r="X399" t="str">
        <v>Belkin QODE FastFit Bluetooth Keyboard</v>
      </c>
    </row>
    <row r="400" spans="1:24" x14ac:dyDescent="0.25">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c r="X400" t="str">
        <v>Canon Color ImageCLASS MF8580Cdw Wireless Laser All-In-One Printer, Copier, Scanner</v>
      </c>
    </row>
    <row r="401" spans="1:24" x14ac:dyDescent="0.25">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c r="X401" t="str">
        <v>Xerox 1897</v>
      </c>
    </row>
    <row r="402" spans="1:24" x14ac:dyDescent="0.25">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c r="X402" t="str">
        <v>Global Deluxe Steno Chair</v>
      </c>
    </row>
    <row r="403" spans="1:24" x14ac:dyDescent="0.25">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c r="X403" t="str">
        <v>Aluminum Document Frame</v>
      </c>
    </row>
    <row r="404" spans="1:24" x14ac:dyDescent="0.25">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c r="X404" t="str">
        <v>Fellowes Bankers Box Staxonsteel Drawer File/Stacking System</v>
      </c>
    </row>
    <row r="405" spans="1:24" x14ac:dyDescent="0.25">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c r="X405" t="str">
        <v>Eldon Mobile Mega Data Cart  Mega Stackable  Add-On Trays</v>
      </c>
    </row>
    <row r="406" spans="1:24" x14ac:dyDescent="0.25">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c r="X406" t="str">
        <v>Xerox Color Copier Paper, 11" x 17", Ream</v>
      </c>
    </row>
    <row r="407" spans="1:24" x14ac:dyDescent="0.25">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c r="X407" t="str">
        <v>Office Star - Ergonomically Designed Knee Chair</v>
      </c>
    </row>
    <row r="408" spans="1:24" x14ac:dyDescent="0.25">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c r="X408" t="str">
        <v>Avery 520</v>
      </c>
    </row>
    <row r="409" spans="1:24" x14ac:dyDescent="0.25">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c r="X409" t="str">
        <v>GE General Purpose, Extra Long Life, Showcase &amp; Floodlight Incandescent Bulbs</v>
      </c>
    </row>
    <row r="410" spans="1:24" x14ac:dyDescent="0.25">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c r="X410" t="str">
        <v>Newell 345</v>
      </c>
    </row>
    <row r="411" spans="1:24" x14ac:dyDescent="0.25">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c r="X411" t="str">
        <v>Fellowes Bankers Box Recycled Super Stor/Drawer</v>
      </c>
    </row>
    <row r="412" spans="1:24" x14ac:dyDescent="0.25">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c r="X412" t="str">
        <v>Boston 1645 Deluxe Heavier-Duty Electric Pencil Sharpener</v>
      </c>
    </row>
    <row r="413" spans="1:24" x14ac:dyDescent="0.25">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c r="X413" t="str">
        <v>50 Colored Long Pencils</v>
      </c>
    </row>
    <row r="414" spans="1:24" x14ac:dyDescent="0.25">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c r="X414" t="str">
        <v>Newell 342</v>
      </c>
    </row>
    <row r="415" spans="1:24" x14ac:dyDescent="0.25">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c r="X415" t="str">
        <v>Belkin Grip Candy Sheer Case / Cover for iPhone 5 and 5S</v>
      </c>
    </row>
    <row r="416" spans="1:24" x14ac:dyDescent="0.25">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c r="X416" t="str">
        <v>Deluxe Rollaway Locking File with Drawer</v>
      </c>
    </row>
    <row r="417" spans="1:24" x14ac:dyDescent="0.25">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c r="X417" t="str">
        <v>Memorex Mini Travel Drive 16 GB USB 2.0 Flash Drive</v>
      </c>
    </row>
    <row r="418" spans="1:24" x14ac:dyDescent="0.25">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c r="X418" t="str">
        <v>Global Geo Office Task Chair, Gray</v>
      </c>
    </row>
    <row r="419" spans="1:24" x14ac:dyDescent="0.25">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c r="X419" t="str">
        <v>Hon 4700 Series Mobuis Mid-Back Task Chairs with Adjustable Arms</v>
      </c>
    </row>
    <row r="420" spans="1:24" x14ac:dyDescent="0.25">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c r="X420" t="str">
        <v>3M Office Air Cleaner</v>
      </c>
    </row>
    <row r="421" spans="1:24" x14ac:dyDescent="0.25">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c r="X421" t="str">
        <v>Logitech G700s Rechargeable Gaming Mouse</v>
      </c>
    </row>
    <row r="422" spans="1:24" x14ac:dyDescent="0.25">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c r="X422" t="str">
        <v>Acco D-Ring Binder w/DublLock</v>
      </c>
    </row>
    <row r="423" spans="1:24" x14ac:dyDescent="0.25">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c r="X423" t="str">
        <v>Bush Advantage Collection Racetrack Conference Table</v>
      </c>
    </row>
    <row r="424" spans="1:24" x14ac:dyDescent="0.25">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c r="X424" t="str">
        <v>Poly Designer Cover &amp; Back</v>
      </c>
    </row>
    <row r="425" spans="1:24" x14ac:dyDescent="0.25">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c r="X425" t="str">
        <v>Premier Electric Letter Opener</v>
      </c>
    </row>
    <row r="426" spans="1:24" x14ac:dyDescent="0.25">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c r="X426" t="str">
        <v>Fellowes Premier Superior Surge Suppressor, 10-Outlet, With Phone and Remote</v>
      </c>
    </row>
    <row r="427" spans="1:24" x14ac:dyDescent="0.25">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c r="X427" t="str">
        <v>Bush Mission Pointe Library</v>
      </c>
    </row>
    <row r="428" spans="1:24" x14ac:dyDescent="0.25">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c r="X428" t="str">
        <v>Cardinal Hold-It CD Pocket</v>
      </c>
    </row>
    <row r="429" spans="1:24" x14ac:dyDescent="0.25">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c r="X429" t="str">
        <v>Eaton Premium Continuous-Feed Paper, 25% Cotton, Letter Size, White, 1000 Shts/Box</v>
      </c>
    </row>
    <row r="430" spans="1:24" x14ac:dyDescent="0.25">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c r="X430" t="str">
        <v>SAFCO Boltless Steel Shelving</v>
      </c>
    </row>
    <row r="431" spans="1:24" x14ac:dyDescent="0.25">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c r="X431" t="str">
        <v>Sauder Mission Library with Doors, Fruitwood Finish</v>
      </c>
    </row>
    <row r="432" spans="1:24" x14ac:dyDescent="0.25">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c r="X432" t="str">
        <v>Samsung Galaxy Note 3</v>
      </c>
    </row>
    <row r="433" spans="1:24" x14ac:dyDescent="0.25">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c r="X433" t="str">
        <v>Decoflex Hanging Personal Folder File, Blue</v>
      </c>
    </row>
    <row r="434" spans="1:24" x14ac:dyDescent="0.25">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c r="X434" t="str">
        <v>Recycled Desk Saver Line "While You Were Out" Book, 5 1/2" X 4"</v>
      </c>
    </row>
    <row r="435" spans="1:24" x14ac:dyDescent="0.25">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c r="X435" t="str">
        <v>Xerox 1912</v>
      </c>
    </row>
    <row r="436" spans="1:24" x14ac:dyDescent="0.25">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c r="X436" t="str">
        <v>Cisco SPA525G2 IP Phone - Wireless</v>
      </c>
    </row>
    <row r="437" spans="1:24" x14ac:dyDescent="0.25">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c r="X437" t="str">
        <v>Prang Colored Pencils</v>
      </c>
    </row>
    <row r="438" spans="1:24" x14ac:dyDescent="0.25">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c r="X438" t="str">
        <v>Fellowes Strictly Business Drawer File, Letter/Legal Size</v>
      </c>
    </row>
    <row r="439" spans="1:24" x14ac:dyDescent="0.25">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c r="X439" t="str">
        <v>Imation USB 2.0 Swivel Flash Drive USB flash drive - 4 GB - Pink</v>
      </c>
    </row>
    <row r="440" spans="1:24" x14ac:dyDescent="0.25">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c r="X440" t="str">
        <v>Logitech G602 Wireless Gaming Mouse</v>
      </c>
    </row>
    <row r="441" spans="1:24" x14ac:dyDescent="0.25">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c r="X441" t="str">
        <v>Alphabetical Labels for Top Tab Filing</v>
      </c>
    </row>
    <row r="442" spans="1:24" x14ac:dyDescent="0.25">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c r="X442" t="str">
        <v>O'Sullivan Living Dimensions 2-Shelf Bookcases</v>
      </c>
    </row>
    <row r="443" spans="1:24" x14ac:dyDescent="0.25">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c r="X443" t="str">
        <v>iHome FM Clock Radio with Lightning Dock</v>
      </c>
    </row>
    <row r="444" spans="1:24" x14ac:dyDescent="0.25">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c r="X444" t="str">
        <v>Apple iPhone 5S</v>
      </c>
    </row>
    <row r="445" spans="1:24" x14ac:dyDescent="0.25">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c r="X445" t="str">
        <v>Square Credit Card Reader</v>
      </c>
    </row>
    <row r="446" spans="1:24" x14ac:dyDescent="0.25">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c r="X446" t="str">
        <v>Logitech M510 Wireless Mouse</v>
      </c>
    </row>
    <row r="447" spans="1:24" x14ac:dyDescent="0.25">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c r="X447" t="str">
        <v>Fellowes Officeware Wire Shelving</v>
      </c>
    </row>
    <row r="448" spans="1:24" x14ac:dyDescent="0.25">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c r="X448" t="str">
        <v>Colored Envelopes</v>
      </c>
    </row>
    <row r="449" spans="1:24" x14ac:dyDescent="0.25">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c r="X449" t="str">
        <v>Sony Micro Vault Click 8 GB USB 2.0 Flash Drive</v>
      </c>
    </row>
    <row r="450" spans="1:24" x14ac:dyDescent="0.25">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c r="X450" t="str">
        <v>Balt Solid Wood Rectangular Table</v>
      </c>
    </row>
    <row r="451" spans="1:24" x14ac:dyDescent="0.25">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c r="X451" t="str">
        <v>Strathmore #10 Envelopes, Ultimate White</v>
      </c>
    </row>
    <row r="452" spans="1:24" x14ac:dyDescent="0.25">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c r="X452" t="str">
        <v>Clear Mylar Reinforcing Strips</v>
      </c>
    </row>
    <row r="453" spans="1:24" x14ac:dyDescent="0.25">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c r="X453" t="str">
        <v>Howard Miller 14-1/2" Diameter Chrome Round Wall Clock</v>
      </c>
    </row>
    <row r="454" spans="1:24" x14ac:dyDescent="0.25">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c r="X454" t="str">
        <v>Deflect-O Glasstique Clear Desk Accessories</v>
      </c>
    </row>
    <row r="455" spans="1:24" x14ac:dyDescent="0.25">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c r="X455" t="str">
        <v>Vinyl Sectional Post Binders</v>
      </c>
    </row>
    <row r="456" spans="1:24" x14ac:dyDescent="0.25">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c r="X456" t="str">
        <v>GBC Standard Therm-A-Bind Covers</v>
      </c>
    </row>
    <row r="457" spans="1:24" x14ac:dyDescent="0.25">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c r="X457" t="str">
        <v>Global Troy Executive Leather Low-Back Tilter</v>
      </c>
    </row>
    <row r="458" spans="1:24" x14ac:dyDescent="0.25">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c r="X458" t="str">
        <v>Storex Flexible Poly Binders with Double Pockets</v>
      </c>
    </row>
    <row r="459" spans="1:24" x14ac:dyDescent="0.25">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c r="X459" t="str">
        <v>White Dual Perf Computer Printout Paper, 2700 Sheets, 1 Part, Heavyweight, 20 lbs., 14 7/8 x 11</v>
      </c>
    </row>
    <row r="460" spans="1:24" x14ac:dyDescent="0.25">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c r="X460" t="str">
        <v>Rogers Handheld Barrel Pencil Sharpener</v>
      </c>
    </row>
    <row r="461" spans="1:24" x14ac:dyDescent="0.25">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c r="X461" t="str">
        <v>Newell 344</v>
      </c>
    </row>
    <row r="462" spans="1:24" x14ac:dyDescent="0.25">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c r="X462" t="str">
        <v>Personal File Boxes with Fold-Down Carry Handle</v>
      </c>
    </row>
    <row r="463" spans="1:24" x14ac:dyDescent="0.25">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c r="X463" t="str">
        <v>Fellowes PB500 Electric Punch Plastic Comb Binding Machine with Manual Bind</v>
      </c>
    </row>
    <row r="464" spans="1:24" x14ac:dyDescent="0.25">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c r="X464" t="str">
        <v>Executive Impressions Supervisor Wall Clock</v>
      </c>
    </row>
    <row r="465" spans="1:24" x14ac:dyDescent="0.25">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c r="X465" t="str">
        <v>SanDisk Cruzer 32 GB USB Flash Drive</v>
      </c>
    </row>
    <row r="466" spans="1:24" x14ac:dyDescent="0.25">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c r="X466" t="str">
        <v>Newell 327</v>
      </c>
    </row>
    <row r="467" spans="1:24" x14ac:dyDescent="0.25">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c r="X467" t="str">
        <v>Newell 317</v>
      </c>
    </row>
    <row r="468" spans="1:24" x14ac:dyDescent="0.25">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c r="X468" t="str">
        <v>Canon Image Class D660 Copier</v>
      </c>
    </row>
    <row r="469" spans="1:24" x14ac:dyDescent="0.25">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c r="X469" t="str">
        <v>Advantus Rolling Storage Box</v>
      </c>
    </row>
    <row r="470" spans="1:24" x14ac:dyDescent="0.25">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c r="X470" t="str">
        <v>Great White Multi-Use Recycled Paper (20Lb. and 84 Bright)</v>
      </c>
    </row>
    <row r="471" spans="1:24" x14ac:dyDescent="0.25">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c r="X471" t="str">
        <v>Tennsco Single-Tier Lockers</v>
      </c>
    </row>
    <row r="472" spans="1:24" x14ac:dyDescent="0.25">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c r="X472" t="str">
        <v>Carina Double Wide Media Storage Towers in Natural &amp; Black</v>
      </c>
    </row>
    <row r="473" spans="1:24" x14ac:dyDescent="0.25">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c r="X473" t="str">
        <v>XtraLife ClearVue Slant-D Ring Binders by Cardinal</v>
      </c>
    </row>
    <row r="474" spans="1:24" x14ac:dyDescent="0.25">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c r="X474" t="str">
        <v>Motorola HK250 Universal Bluetooth Headset</v>
      </c>
    </row>
    <row r="475" spans="1:24" x14ac:dyDescent="0.25">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c r="X475" t="str">
        <v>Imation 16GB Mini TravelDrive USB 2.0 Flash Drive</v>
      </c>
    </row>
    <row r="476" spans="1:24" x14ac:dyDescent="0.25">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c r="X476" t="str">
        <v>Global Commerce Series High-Back Swivel/Tilt Chairs</v>
      </c>
    </row>
    <row r="477" spans="1:24" x14ac:dyDescent="0.25">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c r="X477" t="str">
        <v>Eldon Gobal File Keepers</v>
      </c>
    </row>
    <row r="478" spans="1:24" x14ac:dyDescent="0.25">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c r="X478" t="str">
        <v>Martin Yale Chadless Opener Electric Letter Opener</v>
      </c>
    </row>
    <row r="479" spans="1:24" x14ac:dyDescent="0.25">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c r="X479" t="str">
        <v>White Business Envelopes with Contemporary Seam, Recycled White Business Envelopes</v>
      </c>
    </row>
    <row r="480" spans="1:24" x14ac:dyDescent="0.25">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c r="X480" t="str">
        <v>Safco Contoured Stacking Chairs</v>
      </c>
    </row>
    <row r="481" spans="1:24" x14ac:dyDescent="0.25">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c r="X481" t="str">
        <v>Tenex Chairmats For Use With Carpeted Floors</v>
      </c>
    </row>
    <row r="482" spans="1:24" x14ac:dyDescent="0.25">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c r="X482" t="str">
        <v>Panasonic KX-TG9471B</v>
      </c>
    </row>
    <row r="483" spans="1:24" x14ac:dyDescent="0.25">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c r="X483" t="str">
        <v>Sterilite Officeware Hinged File Box</v>
      </c>
    </row>
    <row r="484" spans="1:24" x14ac:dyDescent="0.25">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c r="X484" t="str">
        <v>Premier Elliptical Ring Binder, Black</v>
      </c>
    </row>
    <row r="485" spans="1:24" x14ac:dyDescent="0.25">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c r="X485" t="str">
        <v>Cardinal Poly Pocket Divider Pockets for Ring Binders</v>
      </c>
    </row>
    <row r="486" spans="1:24" x14ac:dyDescent="0.25">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c r="X486" t="str">
        <v>Eureka The Boss Cordless Rechargeable Stick Vac</v>
      </c>
    </row>
    <row r="487" spans="1:24" x14ac:dyDescent="0.25">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c r="X487" t="str">
        <v>Situations Contoured Folding Chairs, 4/Set</v>
      </c>
    </row>
    <row r="488" spans="1:24" x14ac:dyDescent="0.25">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c r="X488" t="str">
        <v>Enermax Aurora Lite Keyboard</v>
      </c>
    </row>
    <row r="489" spans="1:24" x14ac:dyDescent="0.25">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c r="X489" t="str">
        <v>LG Electronics Tone+ HBS-730 Bluetooth Headset</v>
      </c>
    </row>
    <row r="490" spans="1:24" x14ac:dyDescent="0.25">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c r="X490" t="str">
        <v>SanDisk Cruzer 64 GB USB Flash Drive</v>
      </c>
    </row>
    <row r="491" spans="1:24" x14ac:dyDescent="0.25">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c r="X491" t="str">
        <v>Xblue XB-1670-86 X16 Small Office Telephone - Titanium</v>
      </c>
    </row>
    <row r="492" spans="1:24" x14ac:dyDescent="0.25">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c r="X492" t="str">
        <v>Deflect-o EconoMat Studded, No Bevel Mat for Low Pile Carpeting</v>
      </c>
    </row>
    <row r="493" spans="1:24" x14ac:dyDescent="0.25">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c r="X493" t="str">
        <v>Avery Printable Repositionable Plastic Tabs</v>
      </c>
    </row>
    <row r="494" spans="1:24" x14ac:dyDescent="0.25">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c r="X494" t="str">
        <v>Xerox 1898</v>
      </c>
    </row>
    <row r="495" spans="1:24" x14ac:dyDescent="0.25">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c r="X495" t="str">
        <v>HON 5400 Series Task Chairs for Big and Tall</v>
      </c>
    </row>
    <row r="496" spans="1:24" x14ac:dyDescent="0.25">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c r="X496" t="str">
        <v>Howard Miller 11-1/2" Diameter Grantwood Wall Clock</v>
      </c>
    </row>
    <row r="497" spans="1:24" x14ac:dyDescent="0.25">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c r="X497" t="str">
        <v>Advantus T-Pin Paper Clips</v>
      </c>
    </row>
    <row r="498" spans="1:24" x14ac:dyDescent="0.25">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c r="X498" t="str">
        <v>Tennsco 16-Compartment Lockers with Coat Rack</v>
      </c>
    </row>
    <row r="499" spans="1:24" x14ac:dyDescent="0.25">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c r="X499" t="str">
        <v>Zebra Zazzle Fluorescent Highlighters</v>
      </c>
    </row>
    <row r="500" spans="1:24" x14ac:dyDescent="0.25">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c r="X500" t="str">
        <v>Avery 473</v>
      </c>
    </row>
    <row r="501" spans="1:24" x14ac:dyDescent="0.25">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c r="X501" t="str">
        <v>Bretford “Just In Time” Height-Adjustable Multi-Task Work Tables</v>
      </c>
    </row>
    <row r="502" spans="1:24" x14ac:dyDescent="0.25">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c r="X502" t="str">
        <v>Xerox 226</v>
      </c>
    </row>
    <row r="503" spans="1:24" x14ac:dyDescent="0.25">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c r="X503" t="str">
        <v>GBC Prepunched Paper, 19-Hole, for Binding Systems, 24-lb</v>
      </c>
    </row>
    <row r="504" spans="1:24" x14ac:dyDescent="0.25">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c r="X504" t="str">
        <v>Sanitaire Vibra Groomer IR Commercial Upright Vacuum, Replacement Belts</v>
      </c>
    </row>
    <row r="505" spans="1:24" x14ac:dyDescent="0.25">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c r="X505" t="str">
        <v>Advantus Panel Wall Acrylic Frame</v>
      </c>
    </row>
    <row r="506" spans="1:24" x14ac:dyDescent="0.25">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c r="X506" t="str">
        <v>Alliance Big Bands Rubber Bands, 12/Pack</v>
      </c>
    </row>
    <row r="507" spans="1:24" x14ac:dyDescent="0.25">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c r="X507" t="str">
        <v>Cisco SPA301</v>
      </c>
    </row>
    <row r="508" spans="1:24" x14ac:dyDescent="0.25">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c r="X508" t="str">
        <v>Personal Creations Ink Jet Cards and Labels</v>
      </c>
    </row>
    <row r="509" spans="1:24" x14ac:dyDescent="0.25">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c r="X509" t="str">
        <v>GBC White Gloss Covers, Plain Front</v>
      </c>
    </row>
    <row r="510" spans="1:24" x14ac:dyDescent="0.25">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c r="X510" t="str">
        <v>Xerox 222</v>
      </c>
    </row>
    <row r="511" spans="1:24" x14ac:dyDescent="0.25">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c r="X511" t="str">
        <v>Hon Every-Day Series Multi-Task Chairs</v>
      </c>
    </row>
    <row r="512" spans="1:24" x14ac:dyDescent="0.25">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c r="X512" t="str">
        <v>Cush Cases Heavy Duty Rugged Cover Case for Samsung Galaxy S5 - Purple</v>
      </c>
    </row>
    <row r="513" spans="1:24" x14ac:dyDescent="0.25">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c r="X513" t="str">
        <v>Newell 332</v>
      </c>
    </row>
    <row r="514" spans="1:24" x14ac:dyDescent="0.25">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c r="X514" t="str">
        <v>Rediform S.O.S. Phone Message Books</v>
      </c>
    </row>
    <row r="515" spans="1:24" x14ac:dyDescent="0.25">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c r="X515" t="str">
        <v>Acme Value Line Scissors</v>
      </c>
    </row>
    <row r="516" spans="1:24" x14ac:dyDescent="0.25">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c r="X516" t="str">
        <v>Contract Clock, 14", Brown</v>
      </c>
    </row>
    <row r="517" spans="1:24" x14ac:dyDescent="0.25">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c r="X517" t="str">
        <v>Martin-Yale Premier Letter Opener</v>
      </c>
    </row>
    <row r="518" spans="1:24" x14ac:dyDescent="0.25">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c r="X518" t="str">
        <v>AT&amp;T SB67148 SynJ</v>
      </c>
    </row>
    <row r="519" spans="1:24" x14ac:dyDescent="0.25">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c r="X519" t="str">
        <v>Recycled Pressboard Report Cover with Reinforced Top Hinge</v>
      </c>
    </row>
    <row r="520" spans="1:24" x14ac:dyDescent="0.25">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c r="X520" t="str">
        <v>Dot Matrix Printer Tape Reel Labels, White, 5000/Box</v>
      </c>
    </row>
    <row r="521" spans="1:24" x14ac:dyDescent="0.25">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c r="X521" t="str">
        <v>i.Sound Portable Power - 8000 mAh</v>
      </c>
    </row>
    <row r="522" spans="1:24" x14ac:dyDescent="0.25">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c r="X522" t="str">
        <v>Xerox 225</v>
      </c>
    </row>
    <row r="523" spans="1:24" x14ac:dyDescent="0.25">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c r="X523" t="str">
        <v>Xerox 1894</v>
      </c>
    </row>
    <row r="524" spans="1:24" x14ac:dyDescent="0.25">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c r="X524" t="str">
        <v>Newell 312</v>
      </c>
    </row>
    <row r="525" spans="1:24" x14ac:dyDescent="0.25">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c r="X525" t="str">
        <v>Fellowes Superior 10 Outlet Split Surge Protector</v>
      </c>
    </row>
    <row r="526" spans="1:24" x14ac:dyDescent="0.25">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c r="X526" t="str">
        <v>Dana Halogen Swing-Arm Architect Lamp</v>
      </c>
    </row>
    <row r="527" spans="1:24" x14ac:dyDescent="0.25">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c r="X527" t="str">
        <v>Acme Stainless Steel Office Snips</v>
      </c>
    </row>
    <row r="528" spans="1:24" x14ac:dyDescent="0.25">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c r="X528" t="str">
        <v>Mophie Juice Pack Helium for iPhone</v>
      </c>
    </row>
    <row r="529" spans="1:24" x14ac:dyDescent="0.25">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c r="X529" t="str">
        <v>GE 2-Jack Phone Line Splitter</v>
      </c>
    </row>
    <row r="530" spans="1:24" x14ac:dyDescent="0.25">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c r="X530" t="str">
        <v>Hot File 7-Pocket, Floor Stand</v>
      </c>
    </row>
    <row r="531" spans="1:24" x14ac:dyDescent="0.25">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c r="X531" t="str">
        <v>Xerox 1889</v>
      </c>
    </row>
    <row r="532" spans="1:24" x14ac:dyDescent="0.25">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c r="X532" t="str">
        <v>Angle-D Ring Binders</v>
      </c>
    </row>
    <row r="533" spans="1:24" x14ac:dyDescent="0.25">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c r="X533" t="str">
        <v>Motorola L804</v>
      </c>
    </row>
    <row r="534" spans="1:24" x14ac:dyDescent="0.25">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c r="X534" t="str">
        <v>Avery 493</v>
      </c>
    </row>
    <row r="535" spans="1:24" x14ac:dyDescent="0.25">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c r="X535" t="str">
        <v>Xerox 1972</v>
      </c>
    </row>
    <row r="536" spans="1:24" x14ac:dyDescent="0.25">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c r="X536" t="str">
        <v>Cisco 8x8 Inc. 6753i IP Business Phone System</v>
      </c>
    </row>
    <row r="537" spans="1:24" x14ac:dyDescent="0.25">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c r="X537" t="str">
        <v>Prestige Round Ring Binders</v>
      </c>
    </row>
    <row r="538" spans="1:24" x14ac:dyDescent="0.25">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c r="X538" t="str">
        <v>DAX Metal Frame, Desktop, Stepped-Edge</v>
      </c>
    </row>
    <row r="539" spans="1:24" x14ac:dyDescent="0.25">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c r="X539" t="str">
        <v>DAX Value U-Channel Document Frames, Easel Back</v>
      </c>
    </row>
    <row r="540" spans="1:24" x14ac:dyDescent="0.25">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c r="X540" t="str">
        <v>Recycled Easel Ring Binders</v>
      </c>
    </row>
    <row r="541" spans="1:24" x14ac:dyDescent="0.25">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c r="X541" t="str">
        <v>Grandstream GXP1160 VoIP phone</v>
      </c>
    </row>
    <row r="542" spans="1:24" x14ac:dyDescent="0.25">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c r="X542" t="str">
        <v>Cardinal Slant-D Ring Binder, Heavy Gauge Vinyl</v>
      </c>
    </row>
    <row r="543" spans="1:24" x14ac:dyDescent="0.25">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c r="X543" t="str">
        <v>Global Manager's Adjustable Task Chair, Storm</v>
      </c>
    </row>
    <row r="544" spans="1:24" x14ac:dyDescent="0.25">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c r="X544" t="str">
        <v>Honeywell Enviracaire Portable HEPA Air Cleaner for up to 10 x 16 Room</v>
      </c>
    </row>
    <row r="545" spans="1:24" x14ac:dyDescent="0.25">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c r="X545" t="str">
        <v>Mini 13-1/2 Capacity Data Binder Rack, Pearl</v>
      </c>
    </row>
    <row r="546" spans="1:24" x14ac:dyDescent="0.25">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c r="X546" t="str">
        <v>Master Caster Door Stop, Brown</v>
      </c>
    </row>
    <row r="547" spans="1:24" x14ac:dyDescent="0.25">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c r="X547" t="str">
        <v>Belkin Premiere Surge Master II 8-outlet surge protector</v>
      </c>
    </row>
    <row r="548" spans="1:24" x14ac:dyDescent="0.25">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c r="X548" t="str">
        <v>Acco Pressboard Covers with Storage Hooks, 9 1/2" x 11", Executive Red</v>
      </c>
    </row>
    <row r="549" spans="1:24" x14ac:dyDescent="0.25">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c r="X549" t="str">
        <v>Tennsco Regal Shelving Units</v>
      </c>
    </row>
    <row r="550" spans="1:24" x14ac:dyDescent="0.25">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c r="X550" t="str">
        <v>Imation 32GB Pocket Pro USB 3.0 Flash Drive - 32 GB - Black - 1 P ...</v>
      </c>
    </row>
    <row r="551" spans="1:24" x14ac:dyDescent="0.25">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c r="X551" t="str">
        <v>Jabra SPEAK 410</v>
      </c>
    </row>
    <row r="552" spans="1:24" x14ac:dyDescent="0.25">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c r="X552" t="str">
        <v>Verbatim 25 GB 6x Blu-ray Single Layer Recordable Disc, 1/Pack</v>
      </c>
    </row>
    <row r="553" spans="1:24" x14ac:dyDescent="0.25">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c r="X553" t="str">
        <v>Office Star - Mesh Screen back chair with Vinyl seat</v>
      </c>
    </row>
    <row r="554" spans="1:24" x14ac:dyDescent="0.25">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c r="X554" t="str">
        <v>Premium Transparent Presentation Covers by GBC</v>
      </c>
    </row>
    <row r="555" spans="1:24" x14ac:dyDescent="0.25">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c r="X555" t="str">
        <v>Tripp Lite TLP810NET Broadband Surge for Modem/Fax</v>
      </c>
    </row>
    <row r="556" spans="1:24" x14ac:dyDescent="0.25">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c r="X556" t="str">
        <v>Wilson Jones Turn Tabs Binder Tool for Ring Binders</v>
      </c>
    </row>
    <row r="557" spans="1:24" x14ac:dyDescent="0.25">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c r="X557" t="str">
        <v>Eldon 200 Class Desk Accessories</v>
      </c>
    </row>
    <row r="558" spans="1:24" x14ac:dyDescent="0.25">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c r="X558" t="str">
        <v>Economy Rollaway Files</v>
      </c>
    </row>
    <row r="559" spans="1:24" x14ac:dyDescent="0.25">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c r="X559" t="str">
        <v>Avery 480</v>
      </c>
    </row>
    <row r="560" spans="1:24" x14ac:dyDescent="0.25">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c r="X560" t="str">
        <v>Xerox 1993</v>
      </c>
    </row>
    <row r="561" spans="1:24" x14ac:dyDescent="0.25">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c r="X561" t="str">
        <v>Eureka The Boss Plus 12-Amp Hard Box Upright Vacuum, Red</v>
      </c>
    </row>
    <row r="562" spans="1:24" x14ac:dyDescent="0.25">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c r="X562" t="str">
        <v>Belkin F9H710-06 7 Outlet SurgeMaster Surge Protector</v>
      </c>
    </row>
    <row r="563" spans="1:24" x14ac:dyDescent="0.25">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c r="X563" t="str">
        <v>First Data FD10 PIN Pad</v>
      </c>
    </row>
    <row r="564" spans="1:24" x14ac:dyDescent="0.25">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c r="X564" t="str">
        <v>Sony 16GB Class 10 Micro SDHC R40 Memory Card</v>
      </c>
    </row>
    <row r="565" spans="1:24" x14ac:dyDescent="0.25">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c r="X565" t="str">
        <v>Tripp Lite Isotel 8 Ultra 8 Outlet Metal Surge</v>
      </c>
    </row>
    <row r="566" spans="1:24" x14ac:dyDescent="0.25">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c r="X566" t="str">
        <v>Avery Durable Poly Binders</v>
      </c>
    </row>
    <row r="567" spans="1:24" x14ac:dyDescent="0.25">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c r="X567" t="str">
        <v>Airmail Envelopes</v>
      </c>
    </row>
    <row r="568" spans="1:24" x14ac:dyDescent="0.25">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c r="X568" t="str">
        <v>Space Solutions Commercial Steel Shelving</v>
      </c>
    </row>
    <row r="569" spans="1:24" x14ac:dyDescent="0.25">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c r="X569" t="str">
        <v>Acme Tagit Stainless Steel Antibacterial Scissors</v>
      </c>
    </row>
    <row r="570" spans="1:24" x14ac:dyDescent="0.25">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c r="X570" t="str">
        <v>ClearOne Communications CHAT 70 OC Speaker Phone</v>
      </c>
    </row>
    <row r="571" spans="1:24" x14ac:dyDescent="0.25">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c r="X571" t="str">
        <v>Master Giant Foot Doorstop, Safety Yellow</v>
      </c>
    </row>
    <row r="572" spans="1:24" x14ac:dyDescent="0.25">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c r="X572" t="str">
        <v>12-1/2 Diameter Round Wall Clock</v>
      </c>
    </row>
    <row r="573" spans="1:24" x14ac:dyDescent="0.25">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c r="X573" t="str">
        <v>Chromcraft Bull-Nose Wood Round Conference Table Top, Wood Base</v>
      </c>
    </row>
    <row r="574" spans="1:24" x14ac:dyDescent="0.25">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c r="X574" t="str">
        <v>Adams Telephone Message Book W/Dividers/Space For Phone Numbers, 5 1/4"X8 1/2", 200/Messages</v>
      </c>
    </row>
    <row r="575" spans="1:24" x14ac:dyDescent="0.25">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c r="X575" t="str">
        <v>Newell 331</v>
      </c>
    </row>
    <row r="576" spans="1:24" x14ac:dyDescent="0.25">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c r="X576" t="str">
        <v>Kensington 6 Outlet Guardian Standard Surge Protector</v>
      </c>
    </row>
    <row r="577" spans="1:24" x14ac:dyDescent="0.25">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c r="X577" t="str">
        <v>Southworth 100% Résumé Paper, 24lb.</v>
      </c>
    </row>
    <row r="578" spans="1:24" x14ac:dyDescent="0.25">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c r="X578" t="str">
        <v>Hoover Portapower Portable Vacuum</v>
      </c>
    </row>
    <row r="579" spans="1:24" x14ac:dyDescent="0.25">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c r="X579" t="str">
        <v>Verbatim 25 GB 6x Blu-ray Single Layer Recordable Disc, 10/Pack</v>
      </c>
    </row>
    <row r="580" spans="1:24" x14ac:dyDescent="0.25">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c r="X580" t="str">
        <v>Howard Miller 13-1/2" Diameter Rosebrook Wall Clock</v>
      </c>
    </row>
    <row r="581" spans="1:24" x14ac:dyDescent="0.25">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c r="X581" t="str">
        <v>Ibico Hi-Tech Manual Binding System</v>
      </c>
    </row>
    <row r="582" spans="1:24" x14ac:dyDescent="0.25">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c r="X582" t="str">
        <v>Avery Hanging File Binders</v>
      </c>
    </row>
    <row r="583" spans="1:24" x14ac:dyDescent="0.25">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c r="X583" t="str">
        <v>Fellowes Neat Ideas Storage Cubes</v>
      </c>
    </row>
    <row r="584" spans="1:24" x14ac:dyDescent="0.25">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c r="X584" t="str">
        <v>Cubify CubeX 3D Printer Triple Head Print</v>
      </c>
    </row>
    <row r="585" spans="1:24" x14ac:dyDescent="0.25">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c r="X585" t="str">
        <v>Avery 516</v>
      </c>
    </row>
    <row r="586" spans="1:24" x14ac:dyDescent="0.25">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c r="X586" t="str">
        <v>Bush Andora Bookcase, Maple/Graphite Gray Finish</v>
      </c>
    </row>
    <row r="587" spans="1:24" x14ac:dyDescent="0.25">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c r="X587" t="str">
        <v>Luxo Professional Magnifying Clamp-On Fluorescent Lamps</v>
      </c>
    </row>
    <row r="588" spans="1:24" x14ac:dyDescent="0.25">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c r="X588" t="str">
        <v>Recycled Eldon Regeneration Jumbo File</v>
      </c>
    </row>
    <row r="589" spans="1:24" x14ac:dyDescent="0.25">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c r="X589" t="str">
        <v>Imation Bio 8GB USB Flash Drive Imation Corp</v>
      </c>
    </row>
    <row r="590" spans="1:24" x14ac:dyDescent="0.25">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c r="X590" t="str">
        <v>Xerox 1977</v>
      </c>
    </row>
    <row r="591" spans="1:24" x14ac:dyDescent="0.25">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c r="X591" t="str">
        <v>Avery 490</v>
      </c>
    </row>
    <row r="592" spans="1:24" x14ac:dyDescent="0.25">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c r="X592" t="str">
        <v>Avery 4027 File Folder Labels for Dot Matrix Printers, 5000 Labels per Box, White</v>
      </c>
    </row>
    <row r="593" spans="1:24" x14ac:dyDescent="0.25">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c r="X593" t="str">
        <v>Binney &amp; Smith Crayola Metallic Crayons, 16-Color Pack</v>
      </c>
    </row>
    <row r="594" spans="1:24" x14ac:dyDescent="0.25">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c r="X594" t="str">
        <v>GBC Linen Binding Covers</v>
      </c>
    </row>
    <row r="595" spans="1:24" x14ac:dyDescent="0.25">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c r="X595" t="str">
        <v>Tenex "The Solids" Textured Chair Mats</v>
      </c>
    </row>
    <row r="596" spans="1:24" x14ac:dyDescent="0.25">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c r="X596" t="str">
        <v>Laminate Occasional Tables</v>
      </c>
    </row>
    <row r="597" spans="1:24" x14ac:dyDescent="0.25">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c r="X597" t="str">
        <v>Xerox 220</v>
      </c>
    </row>
    <row r="598" spans="1:24" x14ac:dyDescent="0.25">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c r="X598" t="str">
        <v>Fellowes 8 Outlet Superior Workstation Surge Protector</v>
      </c>
    </row>
    <row r="599" spans="1:24" x14ac:dyDescent="0.25">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c r="X599" t="str">
        <v>O'Sullivan Living Dimensions 5-Shelf Bookcases</v>
      </c>
    </row>
    <row r="600" spans="1:24" x14ac:dyDescent="0.25">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c r="X600" t="str">
        <v>#10- 4 1/8" x 9 1/2" Security-Tint Envelopes</v>
      </c>
    </row>
    <row r="601" spans="1:24" x14ac:dyDescent="0.25">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c r="X601" t="str">
        <v>Bionaire Personal Warm Mist Humidifier/Vaporizer</v>
      </c>
    </row>
    <row r="602" spans="1:24" x14ac:dyDescent="0.25">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c r="X602" t="str">
        <v>Logitech Wireless Performance Mouse MX for PC and Mac</v>
      </c>
    </row>
    <row r="603" spans="1:24" x14ac:dyDescent="0.25">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c r="X603" t="str">
        <v>Cardinal Holdit Business Card Pockets</v>
      </c>
    </row>
    <row r="604" spans="1:24" x14ac:dyDescent="0.25">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c r="X604" t="str">
        <v>Howard Miller 13" Diameter Pewter Finish Round Wall Clock</v>
      </c>
    </row>
    <row r="605" spans="1:24" x14ac:dyDescent="0.25">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c r="X605" t="str">
        <v>Tops Green Bar Computer Printout Paper</v>
      </c>
    </row>
    <row r="606" spans="1:24" x14ac:dyDescent="0.25">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c r="X606" t="str">
        <v>Chromcraft Bull-Nose Wood Oval Conference Tables &amp; Bases</v>
      </c>
    </row>
    <row r="607" spans="1:24" x14ac:dyDescent="0.25">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c r="X607" t="str">
        <v>Recycled Data-Pak for Archival Bound Computer Printouts, 12-1/2 x 12-1/2 x 16</v>
      </c>
    </row>
    <row r="608" spans="1:24" x14ac:dyDescent="0.25">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c r="X608" t="str">
        <v>Seth Thomas 16" Steel Case Clock</v>
      </c>
    </row>
    <row r="609" spans="1:24" x14ac:dyDescent="0.25">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c r="X609" t="str">
        <v>Acme Softgrip Scissors</v>
      </c>
    </row>
    <row r="610" spans="1:24" x14ac:dyDescent="0.25">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c r="X610" t="str">
        <v>Manila Recycled Extra-Heavyweight Clasp Envelopes, 6" x 9"</v>
      </c>
    </row>
    <row r="611" spans="1:24" x14ac:dyDescent="0.25">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c r="X611" t="str">
        <v>ClearSounds CSC500 Amplified Spirit Phone Corded phone</v>
      </c>
    </row>
    <row r="612" spans="1:24" x14ac:dyDescent="0.25">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c r="X612" t="str">
        <v>Xerox 1964</v>
      </c>
    </row>
    <row r="613" spans="1:24" x14ac:dyDescent="0.25">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c r="X613" t="str">
        <v>Bevis Traditional Conference Table Top, Plinth Base</v>
      </c>
    </row>
    <row r="614" spans="1:24" x14ac:dyDescent="0.25">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c r="X614" t="str">
        <v>Personal Folder Holder, Ebony</v>
      </c>
    </row>
    <row r="615" spans="1:24" x14ac:dyDescent="0.25">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c r="X615" t="str">
        <v>Logitech Illuminated - Keyboard</v>
      </c>
    </row>
    <row r="616" spans="1:24" x14ac:dyDescent="0.25">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c r="X616" t="str">
        <v>O'Sullivan Cherrywood Estates Traditional Bookcase</v>
      </c>
    </row>
    <row r="617" spans="1:24" x14ac:dyDescent="0.25">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c r="X617" t="str">
        <v>Acco Translucent Poly Ring Binders</v>
      </c>
    </row>
    <row r="618" spans="1:24" x14ac:dyDescent="0.25">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c r="X618" t="str">
        <v>Logitech Wireless Touch Keyboard K400</v>
      </c>
    </row>
    <row r="619" spans="1:24" x14ac:dyDescent="0.25">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c r="X619" t="str">
        <v>Avery 508</v>
      </c>
    </row>
    <row r="620" spans="1:24" x14ac:dyDescent="0.25">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c r="X620" t="str">
        <v>GBC Standard Plastic Binding Systems Combs</v>
      </c>
    </row>
    <row r="621" spans="1:24" x14ac:dyDescent="0.25">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c r="X621" t="str">
        <v>Xerox 196</v>
      </c>
    </row>
    <row r="622" spans="1:24" x14ac:dyDescent="0.25">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c r="X622" t="str">
        <v>Fiskars 8" Scissors, 2/Pack</v>
      </c>
    </row>
    <row r="623" spans="1:24" x14ac:dyDescent="0.25">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c r="X623" t="str">
        <v>Belkin iPhone and iPad Lightning Cable</v>
      </c>
    </row>
    <row r="624" spans="1:24" x14ac:dyDescent="0.25">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c r="X624" t="str">
        <v>GBC Durable Plastic Covers</v>
      </c>
    </row>
    <row r="625" spans="1:24" x14ac:dyDescent="0.25">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c r="X625" t="str">
        <v>Nu-Dell Leatherette Frames</v>
      </c>
    </row>
    <row r="626" spans="1:24" x14ac:dyDescent="0.25">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c r="X626" t="str">
        <v>Avery Durable Binders</v>
      </c>
    </row>
    <row r="627" spans="1:24" x14ac:dyDescent="0.25">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c r="X627" t="str">
        <v>Hewlett Packard 610 Color Digital Copier / Printer</v>
      </c>
    </row>
    <row r="628" spans="1:24" x14ac:dyDescent="0.25">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c r="X628" t="str">
        <v>Chromcraft Round Conference Tables</v>
      </c>
    </row>
    <row r="629" spans="1:24" x14ac:dyDescent="0.25">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c r="X629" t="str">
        <v>Avery 476</v>
      </c>
    </row>
    <row r="630" spans="1:24" x14ac:dyDescent="0.25">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c r="X630" t="str">
        <v>Brown Kraft Recycled Envelopes</v>
      </c>
    </row>
    <row r="631" spans="1:24" x14ac:dyDescent="0.25">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c r="X631" t="str">
        <v>Plantronics S12 Corded Telephone Headset System</v>
      </c>
    </row>
    <row r="632" spans="1:24" x14ac:dyDescent="0.25">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c r="X632" t="str">
        <v>3-ring staple pack</v>
      </c>
    </row>
    <row r="633" spans="1:24" x14ac:dyDescent="0.25">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c r="X633" t="str">
        <v>Fellowes Stor/Drawer Steel Plus Storage Drawers</v>
      </c>
    </row>
    <row r="634" spans="1:24" x14ac:dyDescent="0.25">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c r="X634" t="str">
        <v>Electrix Halogen Magnifier Lamp</v>
      </c>
    </row>
    <row r="635" spans="1:24" x14ac:dyDescent="0.25">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c r="X635" t="str">
        <v>Hon 4070 Series Pagoda Round Back Stacking Chairs</v>
      </c>
    </row>
    <row r="636" spans="1:24" x14ac:dyDescent="0.25">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c r="X636" t="str">
        <v>Cardinal EasyOpen D-Ring Binders</v>
      </c>
    </row>
    <row r="637" spans="1:24" x14ac:dyDescent="0.25">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c r="X637" t="str">
        <v>GBC Instant Report Kit</v>
      </c>
    </row>
    <row r="638" spans="1:24" x14ac:dyDescent="0.25">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c r="X638" t="str">
        <v>Boston 19500 Mighty Mite Electric Pencil Sharpener</v>
      </c>
    </row>
    <row r="639" spans="1:24" x14ac:dyDescent="0.25">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c r="X639" t="str">
        <v>C-Line Magnetic Cubicle Keepers, Clear Polypropylene</v>
      </c>
    </row>
    <row r="640" spans="1:24" x14ac:dyDescent="0.25">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c r="X640" t="str">
        <v>Dixon My First Ticonderoga Pencil, #2</v>
      </c>
    </row>
    <row r="641" spans="1:24" x14ac:dyDescent="0.25">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c r="X641" t="str">
        <v>Hon GuestStacker Chair</v>
      </c>
    </row>
    <row r="642" spans="1:24" x14ac:dyDescent="0.25">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c r="X642" t="str">
        <v>Xerox 1927</v>
      </c>
    </row>
    <row r="643" spans="1:24" x14ac:dyDescent="0.25">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c r="X643" t="str">
        <v>Safco Value Mate Series Steel Bookcases, Baked Enamel Finish on Steel, Gray</v>
      </c>
    </row>
    <row r="644" spans="1:24" x14ac:dyDescent="0.25">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c r="X644" t="str">
        <v>Microsoft Natural Ergonomic Keyboard 4000</v>
      </c>
    </row>
    <row r="645" spans="1:24" x14ac:dyDescent="0.25">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c r="X645" t="str">
        <v>Cameo Buff Policy Envelopes</v>
      </c>
    </row>
    <row r="646" spans="1:24" x14ac:dyDescent="0.25">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c r="X646" t="str">
        <v>Heavy-Duty E-Z-D Binders</v>
      </c>
    </row>
    <row r="647" spans="1:24" x14ac:dyDescent="0.25">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c r="X647" t="str">
        <v>Lifetime Advantage Folding Chairs, 4/Carton</v>
      </c>
    </row>
    <row r="648" spans="1:24" x14ac:dyDescent="0.25">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c r="X648" t="str">
        <v>Acco PRESSTEX Data Binder with Storage Hooks, Dark Blue, 9 1/2" X 11"</v>
      </c>
    </row>
    <row r="649" spans="1:24" x14ac:dyDescent="0.25">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c r="X649" t="str">
        <v>Office Star - Contemporary Task Swivel Chair</v>
      </c>
    </row>
    <row r="650" spans="1:24" x14ac:dyDescent="0.25">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c r="X650" t="str">
        <v>Cisco Unified IP Phone 7945G VoIP phone</v>
      </c>
    </row>
    <row r="651" spans="1:24" x14ac:dyDescent="0.25">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c r="X651" t="str">
        <v>Avery 499</v>
      </c>
    </row>
    <row r="652" spans="1:24" x14ac:dyDescent="0.25">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c r="X652" t="str">
        <v>Xerox 1887</v>
      </c>
    </row>
    <row r="653" spans="1:24" x14ac:dyDescent="0.25">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c r="X653" t="str">
        <v>Smead Alpha-Z Color-Coded Second Alphabetical Labels and Starter Set</v>
      </c>
    </row>
    <row r="654" spans="1:24" x14ac:dyDescent="0.25">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c r="X654" t="str">
        <v>Executive Impressions 14" Contract Wall Clock</v>
      </c>
    </row>
    <row r="655" spans="1:24" x14ac:dyDescent="0.25">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c r="X655" t="str">
        <v>Belkin 7 Outlet SurgeMaster II</v>
      </c>
    </row>
    <row r="656" spans="1:24" x14ac:dyDescent="0.25">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c r="X656" t="str">
        <v>Xerox 218</v>
      </c>
    </row>
    <row r="657" spans="1:24" x14ac:dyDescent="0.25">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c r="X657" t="str">
        <v>Eldon Stackable Tray, Side-Load, Legal, Smoke</v>
      </c>
    </row>
    <row r="658" spans="1:24" x14ac:dyDescent="0.25">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c r="X658" t="str">
        <v>Model L Table or Wall-Mount Pencil Sharpener</v>
      </c>
    </row>
    <row r="659" spans="1:24" x14ac:dyDescent="0.25">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c r="X659" t="str">
        <v>ClearOne CHATAttach 160 - speaker phone</v>
      </c>
    </row>
    <row r="660" spans="1:24" x14ac:dyDescent="0.25">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c r="X660" t="str">
        <v xml:space="preserve">Kensington SlimBlade Notebook Wireless Mouse with Nano Receiver </v>
      </c>
    </row>
    <row r="661" spans="1:24" x14ac:dyDescent="0.25">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c r="X661" t="str">
        <v>Newell 32</v>
      </c>
    </row>
    <row r="662" spans="1:24" x14ac:dyDescent="0.25">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c r="X662" t="str">
        <v>Belkin F9G930V10-GRY 9 Outlet Surge</v>
      </c>
    </row>
    <row r="663" spans="1:24" x14ac:dyDescent="0.25">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c r="X663" t="str">
        <v>Razer Tiamat Over Ear 7.1 Surround Sound PC Gaming Headset</v>
      </c>
    </row>
    <row r="664" spans="1:24" x14ac:dyDescent="0.25">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c r="X664" t="str">
        <v>Xerox 1968</v>
      </c>
    </row>
    <row r="665" spans="1:24" x14ac:dyDescent="0.25">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c r="X665" t="str">
        <v>Self-Adhesive Ring Binder Labels</v>
      </c>
    </row>
    <row r="666" spans="1:24" x14ac:dyDescent="0.25">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c r="X666" t="str">
        <v>Global Leather Executive Chair</v>
      </c>
    </row>
    <row r="667" spans="1:24" x14ac:dyDescent="0.25">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c r="X667" t="str">
        <v>GBC Recycled Grain Textured Covers</v>
      </c>
    </row>
    <row r="668" spans="1:24" x14ac:dyDescent="0.25">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c r="X668" t="str">
        <v>Xerox 1941</v>
      </c>
    </row>
    <row r="669" spans="1:24" x14ac:dyDescent="0.25">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c r="X669" t="str">
        <v>Razer Kraken PRO Over Ear PC and Music Headset</v>
      </c>
    </row>
    <row r="670" spans="1:24" x14ac:dyDescent="0.25">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c r="X670" t="str">
        <v>Kingston Digital DataTraveler 32GB USB 2.0</v>
      </c>
    </row>
    <row r="671" spans="1:24" x14ac:dyDescent="0.25">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c r="X671" t="str">
        <v>Advantus Plastic Paper Clips</v>
      </c>
    </row>
    <row r="672" spans="1:24" x14ac:dyDescent="0.25">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c r="X672" t="str">
        <v>Acme Forged Steel Scissors with Black Enamel Handles</v>
      </c>
    </row>
    <row r="673" spans="1:24" x14ac:dyDescent="0.25">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c r="X673" t="str">
        <v>Security-Tint Envelopes</v>
      </c>
    </row>
    <row r="674" spans="1:24" x14ac:dyDescent="0.25">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c r="X674" t="str">
        <v>Global Airflow Leather Mesh Back Chair, Black</v>
      </c>
    </row>
    <row r="675" spans="1:24" x14ac:dyDescent="0.25">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c r="X675" t="str">
        <v>Fellowes Smart Surge Ten-Outlet Protector, Platinum</v>
      </c>
    </row>
    <row r="676" spans="1:24" x14ac:dyDescent="0.25">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c r="X676" t="str">
        <v>Pyle PMP37LED</v>
      </c>
    </row>
    <row r="677" spans="1:24" x14ac:dyDescent="0.25">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c r="X677" t="str">
        <v>Clarity 53712</v>
      </c>
    </row>
    <row r="678" spans="1:24" x14ac:dyDescent="0.25">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c r="X678" t="str">
        <v>Boston 16801 Nautilus Battery Pencil Sharpener</v>
      </c>
    </row>
    <row r="679" spans="1:24" x14ac:dyDescent="0.25">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c r="X679" t="str">
        <v>Holmes Replacement Filter for HEPA Air Cleaner, Large Room</v>
      </c>
    </row>
    <row r="680" spans="1:24" x14ac:dyDescent="0.25">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c r="X680" t="str">
        <v>Zebra GX420t Direct Thermal/Thermal Transfer Printer</v>
      </c>
    </row>
    <row r="681" spans="1:24" x14ac:dyDescent="0.25">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c r="X681" t="str">
        <v>GBC ProClick Punch Binding System</v>
      </c>
    </row>
    <row r="682" spans="1:24" x14ac:dyDescent="0.25">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c r="X682" t="str">
        <v>Adams Telephone Message Books, 5 1/4” x 11”</v>
      </c>
    </row>
    <row r="683" spans="1:24" x14ac:dyDescent="0.25">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c r="X683" t="str">
        <v>Newell 335</v>
      </c>
    </row>
    <row r="684" spans="1:24" x14ac:dyDescent="0.25">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c r="X684" t="str">
        <v>O'Sullivan 3-Shelf Heavy-Duty Bookcases</v>
      </c>
    </row>
    <row r="685" spans="1:24" x14ac:dyDescent="0.25">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c r="X685" t="str">
        <v>Fellowes Binding Cases</v>
      </c>
    </row>
    <row r="686" spans="1:24" x14ac:dyDescent="0.25">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c r="X686" t="str">
        <v>Ibico Plastic and Wire Spiral Binding Combs</v>
      </c>
    </row>
    <row r="687" spans="1:24" x14ac:dyDescent="0.25">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c r="X687" t="str">
        <v>Acme Preferred Stainless Steel Scissors</v>
      </c>
    </row>
    <row r="688" spans="1:24" x14ac:dyDescent="0.25">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c r="X688" t="str">
        <v>Avery 486</v>
      </c>
    </row>
    <row r="689" spans="1:24" x14ac:dyDescent="0.25">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c r="X689" t="str">
        <v>Linden 10" Round Wall Clock, Black</v>
      </c>
    </row>
    <row r="690" spans="1:24" x14ac:dyDescent="0.25">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c r="X690" t="str">
        <v>Maxell DVD-RAM Discs</v>
      </c>
    </row>
    <row r="691" spans="1:24" x14ac:dyDescent="0.25">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c r="X691" t="str">
        <v>DIXON Oriole Pencils</v>
      </c>
    </row>
    <row r="692" spans="1:24" x14ac:dyDescent="0.25">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c r="X692" t="str">
        <v>Xerox 202</v>
      </c>
    </row>
    <row r="693" spans="1:24" x14ac:dyDescent="0.25">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c r="X693" t="str">
        <v>Xerox 1884</v>
      </c>
    </row>
    <row r="694" spans="1:24" x14ac:dyDescent="0.25">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c r="X694" t="str">
        <v>Acme Box Cutter Scissors</v>
      </c>
    </row>
    <row r="695" spans="1:24" x14ac:dyDescent="0.25">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c r="X695" t="str">
        <v>Staple magnet</v>
      </c>
    </row>
    <row r="696" spans="1:24" x14ac:dyDescent="0.25">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c r="X696" t="str">
        <v>Deluxe Chalkboard Eraser Cleaner</v>
      </c>
    </row>
    <row r="697" spans="1:24" x14ac:dyDescent="0.25">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c r="X697" t="str">
        <v>Logitech MX Performance Wireless Mouse</v>
      </c>
    </row>
    <row r="698" spans="1:24" x14ac:dyDescent="0.25">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c r="X698" t="str">
        <v>Newell 337</v>
      </c>
    </row>
    <row r="699" spans="1:24" x14ac:dyDescent="0.25">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c r="X699" t="str">
        <v>Logitech B530 USB Headset - headset - Full size, Binaural</v>
      </c>
    </row>
    <row r="700" spans="1:24" x14ac:dyDescent="0.25">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c r="X700" t="str">
        <v>Avery 482</v>
      </c>
    </row>
    <row r="701" spans="1:24" x14ac:dyDescent="0.25">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c r="X701" t="str">
        <v>Howard Miller 11-1/2" Diameter Ridgewood Wall Clock</v>
      </c>
    </row>
    <row r="702" spans="1:24" x14ac:dyDescent="0.25">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c r="X702" t="str">
        <v>Avery 483</v>
      </c>
    </row>
    <row r="703" spans="1:24" x14ac:dyDescent="0.25">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c r="X703" t="str">
        <v>Large Capacity Hanging Post Binders</v>
      </c>
    </row>
    <row r="704" spans="1:24" x14ac:dyDescent="0.25">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c r="X704" t="str">
        <v>GBC Ibimaster 500 Manual ProClick Binding System</v>
      </c>
    </row>
    <row r="705" spans="1:24" x14ac:dyDescent="0.25">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c r="X705" t="str">
        <v>Southworth 100% Cotton The Best Paper</v>
      </c>
    </row>
    <row r="706" spans="1:24" x14ac:dyDescent="0.25">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c r="X706" t="str">
        <v>Xerox 1910</v>
      </c>
    </row>
    <row r="707" spans="1:24" x14ac:dyDescent="0.25">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c r="X707" t="str">
        <v>Logitech G19 Programmable Gaming Keyboard</v>
      </c>
    </row>
    <row r="708" spans="1:24" x14ac:dyDescent="0.25">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c r="X708" t="str">
        <v>Acco Pressboard Covers with Storage Hooks, 14 7/8" x 11", Light Blue</v>
      </c>
    </row>
    <row r="709" spans="1:24" x14ac:dyDescent="0.25">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c r="X709" t="str">
        <v>Lock-Up Easel 'Spel-Binder'</v>
      </c>
    </row>
    <row r="710" spans="1:24" x14ac:dyDescent="0.25">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c r="X710" t="str">
        <v>Dax Clear Box Frame</v>
      </c>
    </row>
    <row r="711" spans="1:24" x14ac:dyDescent="0.25">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c r="X711" t="str">
        <v>Fellowes Black Plastic Comb Bindings</v>
      </c>
    </row>
    <row r="712" spans="1:24" x14ac:dyDescent="0.25">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c r="X712" t="str">
        <v>Eldon Shelf Savers Cubes and Bins</v>
      </c>
    </row>
    <row r="713" spans="1:24" x14ac:dyDescent="0.25">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c r="X713" t="str">
        <v xml:space="preserve">Anker Ultrathin Bluetooth Wireless Keyboard Aluminum Cover with Stand </v>
      </c>
    </row>
    <row r="714" spans="1:24" x14ac:dyDescent="0.25">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c r="X714" t="str">
        <v>Ampad Poly Cover Wirebound Steno Book, 6" x 9" Assorted Colors, Gregg Ruled</v>
      </c>
    </row>
    <row r="715" spans="1:24" x14ac:dyDescent="0.25">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c r="X715" t="str">
        <v>Fluorescent Highlighters by Dixon</v>
      </c>
    </row>
    <row r="716" spans="1:24" x14ac:dyDescent="0.25">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c r="X716" t="str">
        <v>Nortel Networks T7316 E Nt8 B27</v>
      </c>
    </row>
    <row r="717" spans="1:24" x14ac:dyDescent="0.25">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c r="X717" t="str">
        <v>Binding Machine Supplies</v>
      </c>
    </row>
    <row r="718" spans="1:24" x14ac:dyDescent="0.25">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c r="X718" t="str">
        <v>Things To Do Today Pad</v>
      </c>
    </row>
    <row r="719" spans="1:24" x14ac:dyDescent="0.25">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c r="X719" t="str">
        <v>Wilson Jones Hanging Recycled Pressboard Data Binders</v>
      </c>
    </row>
    <row r="720" spans="1:24" x14ac:dyDescent="0.25">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c r="X720" t="str">
        <v>Permanent Self-Adhesive File Folder Labels for Typewriters by Universal</v>
      </c>
    </row>
    <row r="721" spans="1:24" x14ac:dyDescent="0.25">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c r="X721" t="str">
        <v>Deluxe Heavy-Duty Vinyl Round Ring Binder</v>
      </c>
    </row>
    <row r="722" spans="1:24" x14ac:dyDescent="0.25">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c r="X722" t="str">
        <v>Xerox 1923</v>
      </c>
    </row>
    <row r="723" spans="1:24" x14ac:dyDescent="0.25">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c r="X723" t="str">
        <v>Xerox 1931</v>
      </c>
    </row>
    <row r="724" spans="1:24" x14ac:dyDescent="0.25">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c r="X724" t="str">
        <v>Bush Westfield Collection Bookcases, Fully Assembled</v>
      </c>
    </row>
    <row r="725" spans="1:24" x14ac:dyDescent="0.25">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c r="X725" t="str">
        <v>Gear Head AU3700S Headset</v>
      </c>
    </row>
    <row r="726" spans="1:24" x14ac:dyDescent="0.25">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c r="X726" t="str">
        <v>Wilson Jones Legal Size Ring Binders</v>
      </c>
    </row>
    <row r="727" spans="1:24" x14ac:dyDescent="0.25">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c r="X727" t="str">
        <v>Polycom CX600 IP Phone VoIP phone</v>
      </c>
    </row>
    <row r="728" spans="1:24" x14ac:dyDescent="0.25">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c r="X728" t="str">
        <v>Maxell iVDR EX 500GB Cartridge</v>
      </c>
    </row>
    <row r="729" spans="1:24" x14ac:dyDescent="0.25">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c r="X729" t="str">
        <v>Fellowes High-Stak Drawer Files</v>
      </c>
    </row>
    <row r="730" spans="1:24" x14ac:dyDescent="0.25">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c r="X730" t="str">
        <v>Lesro Sheffield Collection Coffee Table, End Table, Center Table, Corner Table</v>
      </c>
    </row>
    <row r="731" spans="1:24" x14ac:dyDescent="0.25">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c r="X731" t="str">
        <v>Acco Perma 4000 Stacking Storage Drawers</v>
      </c>
    </row>
    <row r="732" spans="1:24" x14ac:dyDescent="0.25">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c r="X732" t="str">
        <v>Maxell 4.7GB DVD-R</v>
      </c>
    </row>
    <row r="733" spans="1:24" x14ac:dyDescent="0.25">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c r="X733" t="str">
        <v>OtterBox Commuter Series Case - iPhone 5 &amp; 5s</v>
      </c>
    </row>
    <row r="734" spans="1:24" x14ac:dyDescent="0.25">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c r="X734" t="str">
        <v>Kensington 4 Outlet MasterPiece Compact Power Control Center</v>
      </c>
    </row>
    <row r="735" spans="1:24" x14ac:dyDescent="0.25">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c r="X735" t="str">
        <v>Xerox 1985</v>
      </c>
    </row>
    <row r="736" spans="1:24" x14ac:dyDescent="0.25">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c r="X736" t="str">
        <v>Hypercom P1300 Pinpad</v>
      </c>
    </row>
    <row r="737" spans="1:24" x14ac:dyDescent="0.25">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c r="X737" t="str">
        <v>Sanford Prismacolor Professional Thick Lead Art Pencils, 36-Color Set</v>
      </c>
    </row>
    <row r="738" spans="1:24" x14ac:dyDescent="0.25">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c r="X738" t="str">
        <v>RSVP Cards &amp; Envelopes, Blank White, 8-1/2" X 11", 24 Cards/25 Envelopes/Set</v>
      </c>
    </row>
    <row r="739" spans="1:24" x14ac:dyDescent="0.25">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c r="X739" t="str">
        <v>Wirebound Message Books, 2 7/8" x 5", 3 Forms per Page</v>
      </c>
    </row>
    <row r="740" spans="1:24" x14ac:dyDescent="0.25">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c r="X740" t="str">
        <v>JM Magazine Binder</v>
      </c>
    </row>
    <row r="741" spans="1:24" x14ac:dyDescent="0.25">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c r="X741" t="str">
        <v>Xerox 213</v>
      </c>
    </row>
    <row r="742" spans="1:24" x14ac:dyDescent="0.25">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c r="X742" t="str">
        <v>Fellowes 8 Outlet Superior Workstation Surge Protector w/o Phone/Fax/Modem Protection</v>
      </c>
    </row>
    <row r="743" spans="1:24" x14ac:dyDescent="0.25">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c r="X743" t="str">
        <v>Message Book, Standard Line "While You Were Out", 5 1/2" X 4", 200 Sets/Book</v>
      </c>
    </row>
    <row r="744" spans="1:24" x14ac:dyDescent="0.25">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c r="X744" t="str">
        <v>Acco Pressboard Covers with Storage Hooks, 14 7/8" x 11", Dark Blue</v>
      </c>
    </row>
    <row r="745" spans="1:24" x14ac:dyDescent="0.25">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c r="X745" t="str">
        <v>Standard Rollaway File with Lock</v>
      </c>
    </row>
    <row r="746" spans="1:24" x14ac:dyDescent="0.25">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c r="X746" t="str">
        <v>Avery Trapezoid Extra Heavy Duty 4" Binders</v>
      </c>
    </row>
    <row r="747" spans="1:24" x14ac:dyDescent="0.25">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c r="X747" t="str">
        <v>Bevis Boat-Shaped Conference Table</v>
      </c>
    </row>
    <row r="748" spans="1:24" x14ac:dyDescent="0.25">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c r="X748" t="str">
        <v>Deflect-o RollaMat Studded, Beveled Mat for Medium Pile Carpeting</v>
      </c>
    </row>
    <row r="749" spans="1:24" x14ac:dyDescent="0.25">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c r="X749" t="str">
        <v>Riverside Furniture Oval Coffee Table, Oval End Table, End Table with Drawer</v>
      </c>
    </row>
    <row r="750" spans="1:24" x14ac:dyDescent="0.25">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c r="X750" t="str">
        <v>Xerox 210</v>
      </c>
    </row>
    <row r="751" spans="1:24" x14ac:dyDescent="0.25">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c r="X751" t="str">
        <v>Avery Durable Slant Ring Binders</v>
      </c>
    </row>
    <row r="752" spans="1:24" x14ac:dyDescent="0.25">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c r="X752" t="str">
        <v>Universal Ultra Bright White Copier/Laser Paper, 8 1/2" x 11", Ream</v>
      </c>
    </row>
    <row r="753" spans="1:24" x14ac:dyDescent="0.25">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c r="X753" t="str">
        <v>Luxo Professional Combination Clamp-On Lamps</v>
      </c>
    </row>
    <row r="754" spans="1:24" x14ac:dyDescent="0.25">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c r="X754" t="str">
        <v>Zipper Ring Binder Pockets</v>
      </c>
    </row>
    <row r="755" spans="1:24" x14ac:dyDescent="0.25">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c r="X755" t="str">
        <v>Avery File Folder Labels</v>
      </c>
    </row>
    <row r="756" spans="1:24" x14ac:dyDescent="0.25">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c r="X756" t="str">
        <v>Color-Coded Legal Exhibit Labels</v>
      </c>
    </row>
    <row r="757" spans="1:24" x14ac:dyDescent="0.25">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c r="X757" t="str">
        <v>Xerox 212</v>
      </c>
    </row>
    <row r="758" spans="1:24" x14ac:dyDescent="0.25">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c r="X758" t="str">
        <v>Computer Printout Paper with Letter-Trim Fine Perforations</v>
      </c>
    </row>
    <row r="759" spans="1:24" x14ac:dyDescent="0.25">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c r="X759" t="str">
        <v>Office Impressions Heavy Duty Welded Shelving &amp; Multimedia Storage Drawers</v>
      </c>
    </row>
    <row r="760" spans="1:24" x14ac:dyDescent="0.25">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c r="X760" t="str">
        <v>DAX Black Cherry Wood-Tone Poster Frame</v>
      </c>
    </row>
    <row r="761" spans="1:24" x14ac:dyDescent="0.25">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c r="X761" t="str">
        <v>Wilson Jones Easy Flow II Sheet Lifters</v>
      </c>
    </row>
    <row r="762" spans="1:24" x14ac:dyDescent="0.25">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c r="X762" t="str">
        <v>Xerox 188</v>
      </c>
    </row>
    <row r="763" spans="1:24" x14ac:dyDescent="0.25">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c r="X763" t="str">
        <v>BIC Brite Liner Grip Highlighters, Assorted, 5/Pack</v>
      </c>
    </row>
    <row r="764" spans="1:24" x14ac:dyDescent="0.25">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c r="X764" t="str">
        <v>Samsung Galaxy S III - 16GB - pebble blue (T-Mobile)</v>
      </c>
    </row>
    <row r="765" spans="1:24" x14ac:dyDescent="0.25">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c r="X765" t="str">
        <v>#10- 4 1/8" x 9 1/2" Recycled Envelopes</v>
      </c>
    </row>
    <row r="766" spans="1:24" x14ac:dyDescent="0.25">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c r="X766" t="str">
        <v>Wasp CCD Handheld Bar Code Reader</v>
      </c>
    </row>
    <row r="767" spans="1:24" x14ac:dyDescent="0.25">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c r="X767" t="str">
        <v>Acco Suede Grain Vinyl Round Ring Binder</v>
      </c>
    </row>
    <row r="768" spans="1:24" x14ac:dyDescent="0.25">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c r="X768" t="str">
        <v>Bulldog Table or Wall-Mount Pencil Sharpener</v>
      </c>
    </row>
    <row r="769" spans="1:24" x14ac:dyDescent="0.25">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c r="X769" t="str">
        <v>Xerox 1979</v>
      </c>
    </row>
    <row r="770" spans="1:24" x14ac:dyDescent="0.25">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c r="X770" t="str">
        <v>Fellowes PB300 Plastic Comb Binding Machine</v>
      </c>
    </row>
    <row r="771" spans="1:24" x14ac:dyDescent="0.25">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c r="X771" t="str">
        <v>Plantronics Voyager Pro Legend</v>
      </c>
    </row>
    <row r="772" spans="1:24" x14ac:dyDescent="0.25">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c r="X772" t="str">
        <v>Laser &amp; Ink Jet Business Envelopes</v>
      </c>
    </row>
    <row r="773" spans="1:24" x14ac:dyDescent="0.25">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c r="X773" t="str">
        <v>Portable Personal File Box</v>
      </c>
    </row>
    <row r="774" spans="1:24" x14ac:dyDescent="0.25">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c r="X774" t="str">
        <v>Magna Visual Magnetic Picture Hangers</v>
      </c>
    </row>
    <row r="775" spans="1:24" x14ac:dyDescent="0.25">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c r="X775" t="str">
        <v>Plantronics CS510 - Over-the-Head monaural Wireless Headset System</v>
      </c>
    </row>
    <row r="776" spans="1:24" x14ac:dyDescent="0.25">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c r="X776" t="str">
        <v>Fellowes Super Stor/Drawer Files</v>
      </c>
    </row>
    <row r="777" spans="1:24" x14ac:dyDescent="0.25">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c r="X777" t="str">
        <v>UniKeep View Case Binders</v>
      </c>
    </row>
    <row r="778" spans="1:24" x14ac:dyDescent="0.25">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c r="X778" t="str">
        <v>Eldon Delta Triangular Chair Mat, 52" x 58", Clear</v>
      </c>
    </row>
    <row r="779" spans="1:24" x14ac:dyDescent="0.25">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c r="X779" t="str">
        <v>Project Tote Personal File</v>
      </c>
    </row>
    <row r="780" spans="1:24" x14ac:dyDescent="0.25">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c r="X780" t="str">
        <v>Enermax Acrylux Wireless Keyboard</v>
      </c>
    </row>
    <row r="781" spans="1:24" x14ac:dyDescent="0.25">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c r="X781" t="str">
        <v>G.E. Halogen Desk Lamp Bulbs</v>
      </c>
    </row>
    <row r="782" spans="1:24" x14ac:dyDescent="0.25">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c r="X782" t="str">
        <v>OtterBox Commuter Series Case - Samsung Galaxy S4</v>
      </c>
    </row>
    <row r="783" spans="1:24" x14ac:dyDescent="0.25">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c r="X783" t="str">
        <v xml:space="preserve">Iceberg Mobile Mega Data/Printer Cart </v>
      </c>
    </row>
    <row r="784" spans="1:24" x14ac:dyDescent="0.25">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c r="X784" t="str">
        <v>Staples in misc. colors</v>
      </c>
    </row>
    <row r="785" spans="1:24" x14ac:dyDescent="0.25">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c r="X785" t="str">
        <v>Global Comet Stacking Arm Chair</v>
      </c>
    </row>
    <row r="786" spans="1:24" x14ac:dyDescent="0.25">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c r="X786" t="str">
        <v>Cisco SPA525G2 5-Line IP Phone</v>
      </c>
    </row>
    <row r="787" spans="1:24" x14ac:dyDescent="0.25">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c r="X787" t="str">
        <v>Peel &amp; Seel Envelopes</v>
      </c>
    </row>
    <row r="788" spans="1:24" x14ac:dyDescent="0.25">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c r="X788" t="str">
        <v>GBC Plastic Binding Combs</v>
      </c>
    </row>
    <row r="789" spans="1:24" x14ac:dyDescent="0.25">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c r="X789" t="str">
        <v>Xerox 2</v>
      </c>
    </row>
    <row r="790" spans="1:24" x14ac:dyDescent="0.25">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c r="X790" t="str">
        <v>Xerox 1935</v>
      </c>
    </row>
    <row r="791" spans="1:24" x14ac:dyDescent="0.25">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c r="X791" t="str">
        <v>Cyber Acoustics AC-202b Speech Recognition Stereo Headset</v>
      </c>
    </row>
    <row r="792" spans="1:24" x14ac:dyDescent="0.25">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c r="X792" t="str">
        <v>Cisco SPA508G</v>
      </c>
    </row>
    <row r="793" spans="1:24" x14ac:dyDescent="0.25">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c r="X793" t="str">
        <v>Avery 514</v>
      </c>
    </row>
    <row r="794" spans="1:24" x14ac:dyDescent="0.25">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c r="X794" t="str">
        <v>Southworth 25% Cotton Granite Paper &amp; Envelopes</v>
      </c>
    </row>
    <row r="795" spans="1:24" x14ac:dyDescent="0.25">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c r="X795" t="str">
        <v>Eldon Advantage Chair Mats for Low to Medium Pile Carpets</v>
      </c>
    </row>
    <row r="796" spans="1:24" x14ac:dyDescent="0.25">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c r="X796" t="str">
        <v>Aluminum Screw Posts</v>
      </c>
    </row>
    <row r="797" spans="1:24" x14ac:dyDescent="0.25">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c r="X797" t="str">
        <v>Newell 336</v>
      </c>
    </row>
    <row r="798" spans="1:24" x14ac:dyDescent="0.25">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c r="X798" t="str">
        <v>Maxell 4.7GB DVD+RW 3/Pack</v>
      </c>
    </row>
    <row r="799" spans="1:24" x14ac:dyDescent="0.25">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c r="X799" t="str">
        <v>Atlantic Metals Mobile 5-Shelf Bookcases, Custom Colors</v>
      </c>
    </row>
    <row r="800" spans="1:24" x14ac:dyDescent="0.25">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c r="X800" t="str">
        <v>Quartet Alpha White Chalk, 12/Pack</v>
      </c>
    </row>
    <row r="801" spans="1:24" x14ac:dyDescent="0.25">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c r="X801" t="str">
        <v>Belkin F9S820V06 8 Outlet Surge</v>
      </c>
    </row>
    <row r="802" spans="1:24" x14ac:dyDescent="0.25">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c r="X802" t="str">
        <v>Global Stack Chair without Arms, Black</v>
      </c>
    </row>
    <row r="803" spans="1:24" x14ac:dyDescent="0.25">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c r="X803" t="str">
        <v>Eldon Antistatic Chair Mats for Low to Medium Pile Carpets</v>
      </c>
    </row>
    <row r="804" spans="1:24" x14ac:dyDescent="0.25">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c r="X804" t="str">
        <v>Important Message Pads, 50 4-1/4 x 5-1/2 Forms per Pad</v>
      </c>
    </row>
    <row r="805" spans="1:24" x14ac:dyDescent="0.25">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c r="X805" t="str">
        <v>Howard Miller 12" Round Wall Clock</v>
      </c>
    </row>
    <row r="806" spans="1:24" x14ac:dyDescent="0.25">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c r="X806" t="str">
        <v>DIXON Ticonderoga Erasable Checking Pencils</v>
      </c>
    </row>
    <row r="807" spans="1:24" x14ac:dyDescent="0.25">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c r="X807" t="str">
        <v>Eldon Advantage Foldable Chair Mats for Low Pile Carpets</v>
      </c>
    </row>
    <row r="808" spans="1:24" x14ac:dyDescent="0.25">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c r="X808" t="str">
        <v>Avery Round Ring Poly Binders</v>
      </c>
    </row>
    <row r="809" spans="1:24" x14ac:dyDescent="0.25">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c r="X809" t="str">
        <v>Avery Hole Reinforcements</v>
      </c>
    </row>
    <row r="810" spans="1:24" x14ac:dyDescent="0.25">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c r="X810" t="str">
        <v>Wilson Jones Ledger-Size, Piano-Hinge Binder, 2", Blue</v>
      </c>
    </row>
    <row r="811" spans="1:24" x14ac:dyDescent="0.25">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c r="X811" t="str">
        <v>Stockwell Gold Paper Clips</v>
      </c>
    </row>
    <row r="812" spans="1:24" x14ac:dyDescent="0.25">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c r="X812" t="str">
        <v>Super Bands, 12/Pack</v>
      </c>
    </row>
    <row r="813" spans="1:24" x14ac:dyDescent="0.25">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c r="X813" t="str">
        <v>Plantronics 81402</v>
      </c>
    </row>
    <row r="814" spans="1:24" x14ac:dyDescent="0.25">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c r="X814" t="str">
        <v>Assorted Color Push Pins</v>
      </c>
    </row>
    <row r="815" spans="1:24" x14ac:dyDescent="0.25">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c r="X815" t="str">
        <v>GBC Velobind Prepunched Cover Sets, Regency Series</v>
      </c>
    </row>
    <row r="816" spans="1:24" x14ac:dyDescent="0.25">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c r="X816" t="str">
        <v>3M Organizer Strips</v>
      </c>
    </row>
    <row r="817" spans="1:24" x14ac:dyDescent="0.25">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c r="X817" t="str">
        <v>Avery Durable Slant Ring Binders With Label Holder</v>
      </c>
    </row>
    <row r="818" spans="1:24" x14ac:dyDescent="0.25">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c r="X818" t="str">
        <v>Micropad Numeric Keypads</v>
      </c>
    </row>
    <row r="819" spans="1:24" x14ac:dyDescent="0.25">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c r="X819" t="str">
        <v>Newell 328</v>
      </c>
    </row>
    <row r="820" spans="1:24" x14ac:dyDescent="0.25">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c r="X820" t="str">
        <v>Belkin 8 Outlet SurgeMaster II Gold Surge Protector</v>
      </c>
    </row>
    <row r="821" spans="1:24" x14ac:dyDescent="0.25">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c r="X821" t="str">
        <v>Global High-Back Leather Tilter, Burgundy</v>
      </c>
    </row>
    <row r="822" spans="1:24" x14ac:dyDescent="0.25">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c r="X822" t="str">
        <v>Ativa V4110MDD Micro-Cut Shredder</v>
      </c>
    </row>
    <row r="823" spans="1:24" x14ac:dyDescent="0.25">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c r="X823" t="str">
        <v>Xerox 224</v>
      </c>
    </row>
    <row r="824" spans="1:24" x14ac:dyDescent="0.25">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c r="X824" t="str">
        <v>Avery 488</v>
      </c>
    </row>
    <row r="825" spans="1:24" x14ac:dyDescent="0.25">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c r="X825" t="str">
        <v>Innergie mMini Combo Duo USB Travel Charging Kit</v>
      </c>
    </row>
    <row r="826" spans="1:24" x14ac:dyDescent="0.25">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c r="X826" t="str">
        <v>Stanley Contemporary Battery Pencil Sharpeners</v>
      </c>
    </row>
    <row r="827" spans="1:24" x14ac:dyDescent="0.25">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c r="X827" t="str">
        <v>AT&amp;T 1080 Corded phone</v>
      </c>
    </row>
    <row r="828" spans="1:24" x14ac:dyDescent="0.25">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c r="X828" t="str">
        <v>Xerox 1950</v>
      </c>
    </row>
    <row r="829" spans="1:24" x14ac:dyDescent="0.25">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c r="X829" t="str">
        <v>Fellowes Mobile File Cart, Black</v>
      </c>
    </row>
    <row r="830" spans="1:24" x14ac:dyDescent="0.25">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c r="X830" t="str">
        <v>GBC Recycled VeloBinder Covers</v>
      </c>
    </row>
    <row r="831" spans="1:24" x14ac:dyDescent="0.25">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c r="X831" t="str">
        <v>Hon 4060 Series Tables</v>
      </c>
    </row>
    <row r="832" spans="1:24" x14ac:dyDescent="0.25">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c r="X832" t="str">
        <v>Newell 326</v>
      </c>
    </row>
    <row r="833" spans="1:24" x14ac:dyDescent="0.25">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c r="X833" t="str">
        <v>Logitech ClearChat Comfort/USB Headset H390</v>
      </c>
    </row>
    <row r="834" spans="1:24" x14ac:dyDescent="0.25">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c r="X834" t="str">
        <v>Newell 346</v>
      </c>
    </row>
    <row r="835" spans="1:24" x14ac:dyDescent="0.25">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c r="X835" t="str">
        <v>Rediform Wirebound "Phone Memo" Message Book, 11 x 5-3/4</v>
      </c>
    </row>
    <row r="836" spans="1:24" x14ac:dyDescent="0.25">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c r="X836" t="str">
        <v>GBC Standard Recycled Report Covers, Clear Plastic Sheets</v>
      </c>
    </row>
    <row r="837" spans="1:24" x14ac:dyDescent="0.25">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c r="X837" t="str">
        <v>Recycled Interoffice Envelopes with Re-Use-A-Seal Closure, 10 x 13</v>
      </c>
    </row>
    <row r="838" spans="1:24" x14ac:dyDescent="0.25">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c r="X838" t="str">
        <v>invisibleSHIELD by ZAGG Smudge-Free Screen Protector</v>
      </c>
    </row>
    <row r="839" spans="1:24" x14ac:dyDescent="0.25">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c r="X839" t="str">
        <v>Xerox 1905</v>
      </c>
    </row>
    <row r="840" spans="1:24" x14ac:dyDescent="0.25">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c r="X840" t="str">
        <v>Bush Saratoga Collection 5-Shelf Bookcase, Hanover Cherry, *Special Order</v>
      </c>
    </row>
    <row r="841" spans="1:24" x14ac:dyDescent="0.25">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c r="X841" t="str">
        <v>Ampad Evidence Wirebond Steno Books, 6" x 9"</v>
      </c>
    </row>
    <row r="842" spans="1:24" x14ac:dyDescent="0.25">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c r="X842" t="str">
        <v>Apple iPhone 5C</v>
      </c>
    </row>
    <row r="843" spans="1:24" x14ac:dyDescent="0.25">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c r="X843" t="str">
        <v>Newell 351</v>
      </c>
    </row>
    <row r="844" spans="1:24" x14ac:dyDescent="0.25">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c r="X844" t="str">
        <v>KI Adjustable-Height Table</v>
      </c>
    </row>
    <row r="845" spans="1:24" x14ac:dyDescent="0.25">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c r="X845" t="str">
        <v>Xerox 1945</v>
      </c>
    </row>
    <row r="846" spans="1:24" x14ac:dyDescent="0.25">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c r="X846" t="str">
        <v>Avery 502</v>
      </c>
    </row>
    <row r="847" spans="1:24" x14ac:dyDescent="0.25">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c r="X847" t="str">
        <v>Steel Personal Filing/Posting Tote</v>
      </c>
    </row>
    <row r="848" spans="1:24" x14ac:dyDescent="0.25">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c r="X848" t="str">
        <v>Tyvek  Top-Opening Peel &amp; Seel  Envelopes, Gray</v>
      </c>
    </row>
    <row r="849" spans="1:24" x14ac:dyDescent="0.25">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c r="X849" t="str">
        <v>Xerox 1896</v>
      </c>
    </row>
    <row r="850" spans="1:24" x14ac:dyDescent="0.25">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c r="X850" t="str">
        <v>Cardinal Slant-D Ring Binders</v>
      </c>
    </row>
    <row r="851" spans="1:24" x14ac:dyDescent="0.25">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c r="X851" t="str">
        <v>Stockwell Push Pins</v>
      </c>
    </row>
    <row r="852" spans="1:24" x14ac:dyDescent="0.25">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c r="X852" t="str">
        <v>Star Micronics TSP800 TSP847IIU Receipt Printer</v>
      </c>
    </row>
    <row r="853" spans="1:24" x14ac:dyDescent="0.25">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c r="X853" t="str">
        <v>Hoover Shoulder Vac Commercial Portable Vacuum</v>
      </c>
    </row>
    <row r="854" spans="1:24" x14ac:dyDescent="0.25">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c r="X854" t="str">
        <v>Acco Expandable Hanging Binders</v>
      </c>
    </row>
    <row r="855" spans="1:24" x14ac:dyDescent="0.25">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c r="X855" t="str">
        <v>Shocksock Galaxy S4 Armband</v>
      </c>
    </row>
    <row r="856" spans="1:24" x14ac:dyDescent="0.25">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c r="X856" t="str">
        <v>Brother DCP1000 Digital 3 in 1 Multifunction Machine</v>
      </c>
    </row>
    <row r="857" spans="1:24" x14ac:dyDescent="0.25">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c r="X857" t="str">
        <v>Eldon Regeneration Recycled Desk Accessories, Smoke</v>
      </c>
    </row>
    <row r="858" spans="1:24" x14ac:dyDescent="0.25">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c r="X858" t="str">
        <v>Crayola Anti Dust Chalk, 12/Pack</v>
      </c>
    </row>
    <row r="859" spans="1:24" x14ac:dyDescent="0.25">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c r="X859" t="str">
        <v>SAFCO Commercial Wire Shelving, 72h</v>
      </c>
    </row>
    <row r="860" spans="1:24" x14ac:dyDescent="0.25">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c r="X860" t="str">
        <v>Chromcraft 48" x 96" Racetrack Double Pedestal Table</v>
      </c>
    </row>
    <row r="861" spans="1:24" x14ac:dyDescent="0.25">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c r="X861" t="str">
        <v>Hon Deluxe Fabric Upholstered Stacking Chairs</v>
      </c>
    </row>
    <row r="862" spans="1:24" x14ac:dyDescent="0.25">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c r="X862" t="str">
        <v>Belkin 325VA UPS Surge Protector, 6'</v>
      </c>
    </row>
    <row r="863" spans="1:24" x14ac:dyDescent="0.25">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c r="X863" t="str">
        <v>PowerGen Dual USB Car Charger</v>
      </c>
    </row>
    <row r="864" spans="1:24" x14ac:dyDescent="0.25">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c r="X864" t="str">
        <v>Cardinal HOLDit! Binder Insert Strips,Extra Strips</v>
      </c>
    </row>
    <row r="865" spans="1:24" x14ac:dyDescent="0.25">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c r="X865" t="str">
        <v>C-Line Cubicle Keepers Polyproplyene Holder w/Velcro Back, 8-1/2x11, 25/Bx</v>
      </c>
    </row>
    <row r="866" spans="1:24" x14ac:dyDescent="0.25">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c r="X866" t="str">
        <v>Xerox 1996</v>
      </c>
    </row>
    <row r="867" spans="1:24" x14ac:dyDescent="0.25">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c r="X867" t="str">
        <v>Iris Project Case</v>
      </c>
    </row>
    <row r="868" spans="1:24" x14ac:dyDescent="0.25">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c r="X868" t="str">
        <v>Geographics Note Cards, Blank, White, 8 1/2" x 11"</v>
      </c>
    </row>
    <row r="869" spans="1:24" x14ac:dyDescent="0.25">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c r="X869" t="str">
        <v>ACCOHIDE Binder by Acco</v>
      </c>
    </row>
    <row r="870" spans="1:24" x14ac:dyDescent="0.25">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c r="X870" t="str">
        <v>Avery 3 1/2" Diskette Storage Pages, 10/Pack</v>
      </c>
    </row>
    <row r="871" spans="1:24" x14ac:dyDescent="0.25">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c r="X871" t="str">
        <v>Staple-on labels</v>
      </c>
    </row>
    <row r="872" spans="1:24" x14ac:dyDescent="0.25">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c r="X872" t="str">
        <v>Harbour Creations Steel Folding Chair</v>
      </c>
    </row>
    <row r="873" spans="1:24" x14ac:dyDescent="0.25">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c r="X873" t="str">
        <v>Wireless Extenders zBoost YX545 SOHO Signal Booster</v>
      </c>
    </row>
    <row r="874" spans="1:24" x14ac:dyDescent="0.25">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c r="X874" t="str">
        <v>OIC #2 Pencils, Medium Soft</v>
      </c>
    </row>
    <row r="875" spans="1:24" x14ac:dyDescent="0.25">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c r="X875" t="str">
        <v>Sannysis Cute Owl Design Soft Skin Case Cover for Samsung Galaxy S4</v>
      </c>
    </row>
    <row r="876" spans="1:24" x14ac:dyDescent="0.25">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c r="X876" t="str">
        <v>Peel &amp; Stick Add-On Corner Pockets</v>
      </c>
    </row>
    <row r="877" spans="1:24" x14ac:dyDescent="0.25">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c r="X877" t="str">
        <v>Carina 42"Hx23 3/4"W Media Storage Unit</v>
      </c>
    </row>
    <row r="878" spans="1:24" x14ac:dyDescent="0.25">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c r="X878" t="str">
        <v>Toshiba IPT2010-SD IP Telephone</v>
      </c>
    </row>
    <row r="879" spans="1:24" x14ac:dyDescent="0.25">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c r="X879" t="str">
        <v>GuestStacker Chair with Chrome Finish Legs</v>
      </c>
    </row>
    <row r="880" spans="1:24" x14ac:dyDescent="0.25">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c r="X880" t="str">
        <v>Xerox 1924</v>
      </c>
    </row>
    <row r="881" spans="1:24" x14ac:dyDescent="0.25">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c r="X881" t="str">
        <v>Ultra Door Push Plate</v>
      </c>
    </row>
    <row r="882" spans="1:24" x14ac:dyDescent="0.25">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c r="X882" t="str">
        <v>Kensington Orbit Wireless Mobile Trackball for PC and Mac</v>
      </c>
    </row>
    <row r="883" spans="1:24" x14ac:dyDescent="0.25">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c r="X883" t="str">
        <v>Global Chrome Stack Chair</v>
      </c>
    </row>
    <row r="884" spans="1:24" x14ac:dyDescent="0.25">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c r="X884" t="str">
        <v>Sauder Facets Collection Locker/File Cabinet, Sky Alder Finish</v>
      </c>
    </row>
    <row r="885" spans="1:24" x14ac:dyDescent="0.25">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c r="X885" t="str">
        <v>Newell 315</v>
      </c>
    </row>
    <row r="886" spans="1:24" x14ac:dyDescent="0.25">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c r="X886" t="str">
        <v>Pressboard Data Binders by Wilson Jones</v>
      </c>
    </row>
    <row r="887" spans="1:24" x14ac:dyDescent="0.25">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c r="X887" t="str">
        <v>Wilson Jones Standard D-Ring Binders</v>
      </c>
    </row>
    <row r="888" spans="1:24" x14ac:dyDescent="0.25">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c r="X888" t="str">
        <v>Eldon Expressions Punched Metal &amp; Wood Desk Accessories, Pewter &amp; Cherry</v>
      </c>
    </row>
    <row r="889" spans="1:24" x14ac:dyDescent="0.25">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c r="X889" t="str">
        <v>Samsung Galaxy Note 2</v>
      </c>
    </row>
    <row r="890" spans="1:24" x14ac:dyDescent="0.25">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c r="X890" t="str">
        <v>GE DSL Phone Line Filter</v>
      </c>
    </row>
    <row r="891" spans="1:24" x14ac:dyDescent="0.25">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c r="X891" t="str">
        <v>Carina Media Storage Towers in Natural &amp; Black</v>
      </c>
    </row>
    <row r="892" spans="1:24" x14ac:dyDescent="0.25">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c r="X892" t="str">
        <v>Fellowes Econo/Stor Drawers</v>
      </c>
    </row>
    <row r="893" spans="1:24" x14ac:dyDescent="0.25">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c r="X893" t="str">
        <v>SANFORD Liquid Accent Tank-Style Highlighters</v>
      </c>
    </row>
    <row r="894" spans="1:24" x14ac:dyDescent="0.25">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c r="X894" t="str">
        <v>Blue String-Tie &amp; Button Interoffice Envelopes, 10 x 13</v>
      </c>
    </row>
    <row r="895" spans="1:24" x14ac:dyDescent="0.25">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c r="X895" t="str">
        <v>Canon Imageclass D680 Copier / Fax</v>
      </c>
    </row>
    <row r="896" spans="1:24" x14ac:dyDescent="0.25">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c r="X896" t="str">
        <v>24-Hour Round Wall Clock</v>
      </c>
    </row>
    <row r="897" spans="1:24" x14ac:dyDescent="0.25">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c r="X897" t="str">
        <v>Eldon Radial Chair Mat for Low to Medium Pile Carpets</v>
      </c>
    </row>
    <row r="898" spans="1:24" x14ac:dyDescent="0.25">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c r="X898" t="str">
        <v>Eldon Image Series Desk Accessories, Ebony</v>
      </c>
    </row>
    <row r="899" spans="1:24" x14ac:dyDescent="0.25">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c r="X899" t="str">
        <v>Sanford 52201 APSCO Electric Pencil Sharpener</v>
      </c>
    </row>
    <row r="900" spans="1:24" x14ac:dyDescent="0.25">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c r="X900" t="str">
        <v>Samsung Replacement EH64AVFWE Premium Headset</v>
      </c>
    </row>
    <row r="901" spans="1:24" x14ac:dyDescent="0.25">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c r="X901" t="str">
        <v>GBC DocuBind P100 Manual Binding Machine</v>
      </c>
    </row>
    <row r="902" spans="1:24" x14ac:dyDescent="0.25">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c r="X902" t="str">
        <v>Fashion Color Clasp Envelopes</v>
      </c>
    </row>
    <row r="903" spans="1:24" x14ac:dyDescent="0.25">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c r="X903" t="str">
        <v>Hon Non-Folding Utility Tables</v>
      </c>
    </row>
    <row r="904" spans="1:24" x14ac:dyDescent="0.25">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c r="X904" t="str">
        <v>Bestar Classic Bookcase</v>
      </c>
    </row>
    <row r="905" spans="1:24" x14ac:dyDescent="0.25">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c r="X905" t="str">
        <v>Office Star - Contemporary Swivel Chair with Padded Adjustable Arms and Flex Back</v>
      </c>
    </row>
    <row r="906" spans="1:24" x14ac:dyDescent="0.25">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c r="X906" t="str">
        <v>Sanford Pocket Accent Highlighters</v>
      </c>
    </row>
    <row r="907" spans="1:24" x14ac:dyDescent="0.25">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c r="X907" t="str">
        <v>Mitel MiVoice 5330e IP Phone</v>
      </c>
    </row>
    <row r="908" spans="1:24" x14ac:dyDescent="0.25">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c r="X908" t="str">
        <v>Westinghouse Clip-On Gooseneck Lamps</v>
      </c>
    </row>
    <row r="909" spans="1:24" x14ac:dyDescent="0.25">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c r="X909" t="str">
        <v>Howard Miller Distant Time Traveler Alarm Clock</v>
      </c>
    </row>
    <row r="910" spans="1:24" x14ac:dyDescent="0.25">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c r="X910" t="str">
        <v>Tennsco Double-Tier Lockers</v>
      </c>
    </row>
    <row r="911" spans="1:24" x14ac:dyDescent="0.25">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c r="X911" t="str">
        <v>Wilson SignalBoost 841262 DB PRO Amplifier Kit</v>
      </c>
    </row>
    <row r="912" spans="1:24" x14ac:dyDescent="0.25">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c r="X912" t="str">
        <v>XtraLife ClearVue Slant-D Ring Binder, White, 3"</v>
      </c>
    </row>
    <row r="913" spans="1:24" x14ac:dyDescent="0.25">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c r="X913" t="str">
        <v>Pencil and Crayon Sharpener</v>
      </c>
    </row>
    <row r="914" spans="1:24" x14ac:dyDescent="0.25">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c r="X914" t="str">
        <v>Ampad Phone Message Book, Recycled, 400 Message Capacity, 5 ¾” x 11”</v>
      </c>
    </row>
    <row r="915" spans="1:24" x14ac:dyDescent="0.25">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c r="X915" t="str">
        <v>Fellowes Bankers Box Stor/Drawer Steel Plus</v>
      </c>
    </row>
    <row r="916" spans="1:24" x14ac:dyDescent="0.25">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c r="X916" t="str">
        <v>Performers Binder/Pad Holder, Black</v>
      </c>
    </row>
    <row r="917" spans="1:24" x14ac:dyDescent="0.25">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c r="X917" t="str">
        <v>Office Star Flex Back Scooter Chair with White Frame</v>
      </c>
    </row>
    <row r="918" spans="1:24" x14ac:dyDescent="0.25">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c r="X918" t="str">
        <v>Logitech G13 Programmable Gameboard with LCD Display</v>
      </c>
    </row>
    <row r="919" spans="1:24" x14ac:dyDescent="0.25">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c r="X919" t="str">
        <v>Panasonic KP-380BK Classic Electric Pencil Sharpener</v>
      </c>
    </row>
    <row r="920" spans="1:24" x14ac:dyDescent="0.25">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c r="X920" t="str">
        <v>Memorex Froggy Flash Drive 4 GB</v>
      </c>
    </row>
    <row r="921" spans="1:24" x14ac:dyDescent="0.25">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c r="X921" t="str">
        <v>Maxell 74 Minute CD-R Spindle, 50/Pack</v>
      </c>
    </row>
    <row r="922" spans="1:24" x14ac:dyDescent="0.25">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c r="X922" t="str">
        <v>Geemarc AmpliPOWER60</v>
      </c>
    </row>
    <row r="923" spans="1:24" x14ac:dyDescent="0.25">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c r="X923" t="str">
        <v>Avery 48</v>
      </c>
    </row>
    <row r="924" spans="1:24" x14ac:dyDescent="0.25">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c r="X924" t="str">
        <v>Avery Arch Ring Binders</v>
      </c>
    </row>
    <row r="925" spans="1:24" x14ac:dyDescent="0.25">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c r="X925" t="str">
        <v>Xerox 1915</v>
      </c>
    </row>
    <row r="926" spans="1:24" x14ac:dyDescent="0.25">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c r="X926" t="str">
        <v>Avery Reinforcements for Hole-Punch Pages</v>
      </c>
    </row>
    <row r="927" spans="1:24" x14ac:dyDescent="0.25">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c r="X927" t="str">
        <v>Colorific Watercolor Pencils</v>
      </c>
    </row>
    <row r="928" spans="1:24" x14ac:dyDescent="0.25">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c r="X928" t="str">
        <v>BIC Liqua Brite Liner</v>
      </c>
    </row>
    <row r="929" spans="1:24" x14ac:dyDescent="0.25">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c r="X929" t="str">
        <v>ACCOHIDE 3-Ring Binder, Blue, 1"</v>
      </c>
    </row>
    <row r="930" spans="1:24" x14ac:dyDescent="0.25">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c r="X930" t="str">
        <v>Xerox 1973</v>
      </c>
    </row>
    <row r="931" spans="1:24" x14ac:dyDescent="0.25">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c r="X931" t="str">
        <v>GBC Binding covers</v>
      </c>
    </row>
    <row r="932" spans="1:24" x14ac:dyDescent="0.25">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c r="X932" t="str">
        <v>Sauder Cornerstone Collection Library</v>
      </c>
    </row>
    <row r="933" spans="1:24" x14ac:dyDescent="0.25">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c r="X933" t="str">
        <v>Westinghouse Floor Lamp with Metal Mesh Shade, Black</v>
      </c>
    </row>
    <row r="934" spans="1:24" x14ac:dyDescent="0.25">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c r="X934" t="str">
        <v>Blue Parrot B250XT Professional Grade Wireless Bluetooth Headset with</v>
      </c>
    </row>
    <row r="935" spans="1:24" x14ac:dyDescent="0.25">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c r="X935" t="str">
        <v>Belkin 6 Outlet Metallic Surge Strip</v>
      </c>
    </row>
    <row r="936" spans="1:24" x14ac:dyDescent="0.25">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c r="X936" t="str">
        <v>Hon Valutask Swivel Chairs</v>
      </c>
    </row>
    <row r="937" spans="1:24" x14ac:dyDescent="0.25">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c r="X937" t="str">
        <v>Avery 517</v>
      </c>
    </row>
    <row r="938" spans="1:24" x14ac:dyDescent="0.25">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c r="X938" t="str">
        <v>Avery 477</v>
      </c>
    </row>
    <row r="939" spans="1:24" x14ac:dyDescent="0.25">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c r="X939" t="str">
        <v>Eureka Recycled Copy Paper 8 1/2" x 11", Ream</v>
      </c>
    </row>
    <row r="940" spans="1:24" x14ac:dyDescent="0.25">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c r="X940" t="str">
        <v>Seth Thomas 12" Clock w/ Goldtone Case</v>
      </c>
    </row>
    <row r="941" spans="1:24" x14ac:dyDescent="0.25">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c r="X941" t="str">
        <v>Memorex Froggy Flash Drive 8 GB</v>
      </c>
    </row>
    <row r="942" spans="1:24" x14ac:dyDescent="0.25">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c r="X942" t="str">
        <v>Acco 6 Outlet Guardian Premium Surge Suppressor</v>
      </c>
    </row>
    <row r="943" spans="1:24" x14ac:dyDescent="0.25">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c r="X943" t="str">
        <v>Avoid Verbal Orders Carbonless Minifold Book</v>
      </c>
    </row>
    <row r="944" spans="1:24" x14ac:dyDescent="0.25">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c r="X944" t="str">
        <v>Fellowes Presentation Covers for Comb Binding Machines</v>
      </c>
    </row>
    <row r="945" spans="1:24" x14ac:dyDescent="0.25">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c r="X945" t="str">
        <v>Panasonic KP-310 Heavy-Duty Electric Pencil Sharpener</v>
      </c>
    </row>
    <row r="946" spans="1:24" x14ac:dyDescent="0.25">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c r="X946" t="str">
        <v>Holmes Cool Mist Humidifier for the Whole House with 8-Gallon Output per Day, Extended Life Filter</v>
      </c>
    </row>
    <row r="947" spans="1:24" x14ac:dyDescent="0.25">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c r="X947" t="str">
        <v>SAFCO Commercial Wire Shelving, Black</v>
      </c>
    </row>
    <row r="948" spans="1:24" x14ac:dyDescent="0.25">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c r="X948" t="str">
        <v>Tensor Computer Mounted Lamp</v>
      </c>
    </row>
    <row r="949" spans="1:24" x14ac:dyDescent="0.25">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c r="X949" t="str">
        <v>Polycom SoundPoint IP 450 VoIP phone</v>
      </c>
    </row>
    <row r="950" spans="1:24" x14ac:dyDescent="0.25">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c r="X950" t="str">
        <v>Rediform S.O.S. 1-Up Phone Message Bk, 4-1/4x3-1/16 Bk, 1 Form/Pg, 40 Messages/Bk, 3/Pk</v>
      </c>
    </row>
    <row r="951" spans="1:24" x14ac:dyDescent="0.25">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c r="X951" t="str">
        <v>Cisco CP-7937G Unified IP Conference Station Phone</v>
      </c>
    </row>
    <row r="952" spans="1:24" x14ac:dyDescent="0.25">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c r="X952" t="str">
        <v>Boston 16701 Slimline Battery Pencil Sharpener</v>
      </c>
    </row>
    <row r="953" spans="1:24" x14ac:dyDescent="0.25">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c r="X953" t="str">
        <v>Avery 494</v>
      </c>
    </row>
    <row r="954" spans="1:24" x14ac:dyDescent="0.25">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c r="X954" t="str">
        <v>Memo Book, 100 Message Capacity, 5 3/8” x 11”</v>
      </c>
    </row>
    <row r="955" spans="1:24" x14ac:dyDescent="0.25">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c r="X955" t="str">
        <v>Newell 35</v>
      </c>
    </row>
    <row r="956" spans="1:24" x14ac:dyDescent="0.25">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c r="X956" t="str">
        <v>Wilson Jones 14 Line Acrylic Coated Pressboard Data Binders</v>
      </c>
    </row>
    <row r="957" spans="1:24" x14ac:dyDescent="0.25">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c r="X957" t="str">
        <v>Avery Non-Stick Heavy Duty View Round Locking Ring Binders</v>
      </c>
    </row>
    <row r="958" spans="1:24" x14ac:dyDescent="0.25">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c r="X958" t="str">
        <v>Hanging Personal Folder File</v>
      </c>
    </row>
    <row r="959" spans="1:24" x14ac:dyDescent="0.25">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c r="X959" t="str">
        <v>Xerox 1909</v>
      </c>
    </row>
    <row r="960" spans="1:24" x14ac:dyDescent="0.25">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c r="X960" t="str">
        <v>Leather Task Chair, Black</v>
      </c>
    </row>
    <row r="961" spans="1:24" x14ac:dyDescent="0.25">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c r="X961" t="str">
        <v>It's Hot Message Books with Stickers, 2 3/4" x 5"</v>
      </c>
    </row>
    <row r="962" spans="1:24" x14ac:dyDescent="0.25">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c r="X962" t="str">
        <v>Digium D40 VoIP phone</v>
      </c>
    </row>
    <row r="963" spans="1:24" x14ac:dyDescent="0.25">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c r="X963" t="str">
        <v>DYMO CardScan Personal V9 Business Card Scanner</v>
      </c>
    </row>
    <row r="964" spans="1:24" x14ac:dyDescent="0.25">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c r="X964" t="str">
        <v>Case Logic 2.4GHz Wireless Keyboard</v>
      </c>
    </row>
    <row r="965" spans="1:24" x14ac:dyDescent="0.25">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c r="X965" t="str">
        <v>Logitech Desktop MK120 Mouse and keyboard Combo</v>
      </c>
    </row>
    <row r="966" spans="1:24" x14ac:dyDescent="0.25">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c r="X966" t="str">
        <v>Pressboard Data Binder, Crimson, 12" X 8 1/2"</v>
      </c>
    </row>
    <row r="967" spans="1:24" x14ac:dyDescent="0.25">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c r="X967" t="str">
        <v>Lesro Round Back Collection Coffee Table, End Table</v>
      </c>
    </row>
    <row r="968" spans="1:24" x14ac:dyDescent="0.25">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c r="X968" t="str">
        <v>Hoover WindTunnel Plus Canister Vacuum</v>
      </c>
    </row>
    <row r="969" spans="1:24" x14ac:dyDescent="0.25">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c r="X969" t="str">
        <v>Xerox 1934</v>
      </c>
    </row>
    <row r="970" spans="1:24" x14ac:dyDescent="0.25">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c r="X970" t="str">
        <v>Newell 329</v>
      </c>
    </row>
    <row r="971" spans="1:24" x14ac:dyDescent="0.25">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c r="X971" t="str">
        <v>Panasonic KX T7731-B Digital phone</v>
      </c>
    </row>
    <row r="972" spans="1:24" x14ac:dyDescent="0.25">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c r="X972" t="str">
        <v>Safco Wire Cube Shelving System, For Use as 4 or 5 14" Cubes, Black</v>
      </c>
    </row>
    <row r="973" spans="1:24" x14ac:dyDescent="0.25">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c r="X973" t="str">
        <v>White Computer Printout Paper by Universal</v>
      </c>
    </row>
    <row r="974" spans="1:24" x14ac:dyDescent="0.25">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c r="X974" t="str">
        <v>Revere Boxed Rubber Bands by Revere</v>
      </c>
    </row>
    <row r="975" spans="1:24" x14ac:dyDescent="0.25">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c r="X975" t="str">
        <v>Eldon 200 Class Desk Accessories, Black</v>
      </c>
    </row>
    <row r="976" spans="1:24" x14ac:dyDescent="0.25">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c r="X976" t="str">
        <v>Ames Color-File Green Diamond Border X-ray Mailers</v>
      </c>
    </row>
    <row r="977" spans="1:24" x14ac:dyDescent="0.25">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c r="X977" t="str">
        <v>Bevis Oval Conference Table, Walnut</v>
      </c>
    </row>
    <row r="978" spans="1:24" x14ac:dyDescent="0.25">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c r="X978" t="str">
        <v>Hon 61000 Series Interactive Training Tables</v>
      </c>
    </row>
    <row r="979" spans="1:24" x14ac:dyDescent="0.25">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c r="X979" t="str">
        <v>Acco PRESSTEX Data Binder with Storage Hooks, Light Blue, 9 1/2" X 11"</v>
      </c>
    </row>
    <row r="980" spans="1:24" x14ac:dyDescent="0.25">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c r="X980" t="str">
        <v>Xerox 217</v>
      </c>
    </row>
    <row r="981" spans="1:24" x14ac:dyDescent="0.25">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c r="X981" t="str">
        <v>Bush Andora Conference Table, Maple/Graphite Gray Finish</v>
      </c>
    </row>
    <row r="982" spans="1:24" x14ac:dyDescent="0.25">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c r="X982" t="str">
        <v>Xerox 189</v>
      </c>
    </row>
    <row r="983" spans="1:24" x14ac:dyDescent="0.25">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c r="X983" t="str">
        <v>Panasonic KP-150 Electric Pencil Sharpener</v>
      </c>
    </row>
    <row r="984" spans="1:24" x14ac:dyDescent="0.25">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c r="X984" t="str">
        <v>GBC Recycled Regency Composition Covers</v>
      </c>
    </row>
    <row r="985" spans="1:24" x14ac:dyDescent="0.25">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c r="X985" t="str">
        <v>DAX Executive Solid Wood Document Frame, Desktop or Hang, Mahogany, 5 x 7</v>
      </c>
    </row>
    <row r="986" spans="1:24" x14ac:dyDescent="0.25">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c r="X986" t="str">
        <v>ShoreTel ShorePhone IP 230 VoIP phone</v>
      </c>
    </row>
    <row r="987" spans="1:24" x14ac:dyDescent="0.25">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c r="X987" t="str">
        <v>Petty Cash Envelope</v>
      </c>
    </row>
    <row r="988" spans="1:24" x14ac:dyDescent="0.25">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c r="X988" t="str">
        <v>3M Replacement Filter for Office Air Cleaner for 20' x 33' Room</v>
      </c>
    </row>
    <row r="989" spans="1:24" x14ac:dyDescent="0.25">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c r="X989" t="str">
        <v>Samsung Rugby III</v>
      </c>
    </row>
    <row r="990" spans="1:24" x14ac:dyDescent="0.25">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c r="X990" t="str">
        <v>Acco Four Pocket Poly Ring Binder with Label Holder, Smoke, 1"</v>
      </c>
    </row>
    <row r="991" spans="1:24" x14ac:dyDescent="0.25">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c r="X991" t="str">
        <v>Canvas Sectional Post Binders</v>
      </c>
    </row>
    <row r="992" spans="1:24" x14ac:dyDescent="0.25">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c r="X992" t="str">
        <v>Strathmore Photo Mount Cards</v>
      </c>
    </row>
    <row r="993" spans="1:24" x14ac:dyDescent="0.25">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c r="X993" t="str">
        <v>Xerox 203</v>
      </c>
    </row>
    <row r="994" spans="1:24" x14ac:dyDescent="0.25">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c r="X994" t="str">
        <v>Plantronics Audio 995 Wireless Stereo Headset</v>
      </c>
    </row>
    <row r="995" spans="1:24" x14ac:dyDescent="0.25">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c r="X995" t="str">
        <v>Xerox 1948</v>
      </c>
    </row>
    <row r="996" spans="1:24" x14ac:dyDescent="0.25">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c r="X996" t="str">
        <v>Global Super Steno Chair</v>
      </c>
    </row>
    <row r="997" spans="1:24" x14ac:dyDescent="0.25">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c r="X997" t="str">
        <v>OtterBox Defender Series Case - Samsung Galaxy S4</v>
      </c>
    </row>
    <row r="998" spans="1:24" x14ac:dyDescent="0.25">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c r="X998" t="str">
        <v>Wilson Jones Suede Grain Vinyl Binders</v>
      </c>
    </row>
    <row r="999" spans="1:24" x14ac:dyDescent="0.25">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c r="X999" t="str">
        <v>OtterBox Defender Series Case - iPhone 5c</v>
      </c>
    </row>
    <row r="1000" spans="1:24" x14ac:dyDescent="0.25">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c r="X1000" t="str">
        <v>Wilson Jones DublLock D-Ring Binders</v>
      </c>
    </row>
    <row r="1001" spans="1:24" x14ac:dyDescent="0.25">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c r="X1001" t="str">
        <v>Surelock Post Binders</v>
      </c>
    </row>
    <row r="1002" spans="1:24" x14ac:dyDescent="0.25">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c r="X1002" t="str">
        <v>Hewlett-Packard Deskjet 3050a All-in-One Color Inkjet Printer</v>
      </c>
    </row>
    <row r="1003" spans="1:24" x14ac:dyDescent="0.25">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c r="X1003" t="str">
        <v>Ibico Plastic Spiral Binding Combs</v>
      </c>
    </row>
    <row r="1004" spans="1:24" x14ac:dyDescent="0.25">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c r="X1004" t="str">
        <v>Iceberg OfficeWorks 42" Round Tables</v>
      </c>
    </row>
    <row r="1005" spans="1:24" x14ac:dyDescent="0.25">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c r="X1005" t="str">
        <v>DAX Wood Document Frame</v>
      </c>
    </row>
    <row r="1006" spans="1:24" x14ac:dyDescent="0.25">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c r="X1006" t="str">
        <v>Wilson Jones Heavy-Duty Casebound Ring Binders with Metal Hinges</v>
      </c>
    </row>
    <row r="1007" spans="1:24" x14ac:dyDescent="0.25">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c r="X1007" t="str">
        <v>Global Executive Mid-Back Manager's Chair</v>
      </c>
    </row>
    <row r="1008" spans="1:24" x14ac:dyDescent="0.25">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c r="X1008" t="str">
        <v>Xerox 1946</v>
      </c>
    </row>
    <row r="1009" spans="1:24" x14ac:dyDescent="0.25">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c r="X1009" t="str">
        <v>Newell 320</v>
      </c>
    </row>
    <row r="1010" spans="1:24" x14ac:dyDescent="0.25">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c r="X1010" t="str">
        <v>Eldon Image Series Desk Accessories, Burgundy</v>
      </c>
    </row>
    <row r="1011" spans="1:24" x14ac:dyDescent="0.25">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c r="X1011" t="str">
        <v>Newell 340</v>
      </c>
    </row>
    <row r="1012" spans="1:24" x14ac:dyDescent="0.25">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c r="X1012" t="str">
        <v>Avery 506</v>
      </c>
    </row>
    <row r="1013" spans="1:24" x14ac:dyDescent="0.25">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c r="X1013" t="str">
        <v>Xerox 192</v>
      </c>
    </row>
    <row r="1014" spans="1:24" x14ac:dyDescent="0.25">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c r="X1014" t="str">
        <v>HP Office Recycled Paper (20Lb. and 87 Bright)</v>
      </c>
    </row>
    <row r="1015" spans="1:24" x14ac:dyDescent="0.25">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c r="X1015" t="str">
        <v>X-Rack File for Hanging Folders</v>
      </c>
    </row>
    <row r="1016" spans="1:24" x14ac:dyDescent="0.25">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c r="X1016" t="str">
        <v>Xerox 199</v>
      </c>
    </row>
    <row r="1017" spans="1:24" x14ac:dyDescent="0.25">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c r="X1017" t="str">
        <v>WD My Passport Ultra 500GB Portable External Hard Drive</v>
      </c>
    </row>
    <row r="1018" spans="1:24" x14ac:dyDescent="0.25">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c r="X1018" t="str">
        <v>Cisco IP Phone 7961G-GE VoIP phone</v>
      </c>
    </row>
    <row r="1019" spans="1:24" x14ac:dyDescent="0.25">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c r="X1019" t="str">
        <v>Logitech Trackman Marble Mouse</v>
      </c>
    </row>
    <row r="1020" spans="1:24" x14ac:dyDescent="0.25">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c r="X1020" t="str">
        <v>Adams Telephone Message Book W/Dividers/Space For Phone Numbers, 5 1/4"X8 1/2", 300/Messages</v>
      </c>
    </row>
    <row r="1021" spans="1:24" x14ac:dyDescent="0.25">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c r="X1021" t="str">
        <v>Acco Perma 3000 Stacking Storage Drawers</v>
      </c>
    </row>
    <row r="1022" spans="1:24" x14ac:dyDescent="0.25">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c r="X1022" t="str">
        <v>Xerox 197</v>
      </c>
    </row>
    <row r="1023" spans="1:24" x14ac:dyDescent="0.25">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c r="X1023" t="str">
        <v>iKross Bluetooth Portable Keyboard + Cell Phone Stand Holder + Brush for Apple iPhone 5S 5C 5, 4S 4</v>
      </c>
    </row>
    <row r="1024" spans="1:24" x14ac:dyDescent="0.25">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c r="X1024" t="str">
        <v>Hon 2111 Invitation Series Corner Table</v>
      </c>
    </row>
    <row r="1025" spans="1:24" x14ac:dyDescent="0.25">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c r="X1025" t="str">
        <v>Lexmark X 9575 Professional All-in-One Color Printer</v>
      </c>
    </row>
    <row r="1026" spans="1:24" x14ac:dyDescent="0.25">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c r="X1026" t="str">
        <v>Ibico Covers for Plastic or Wire Binding Elements</v>
      </c>
    </row>
    <row r="1027" spans="1:24" x14ac:dyDescent="0.25">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c r="X1027" t="str">
        <v>Newell 325</v>
      </c>
    </row>
    <row r="1028" spans="1:24" x14ac:dyDescent="0.25">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c r="X1028" t="str">
        <v>Xerox 1970</v>
      </c>
    </row>
    <row r="1029" spans="1:24" x14ac:dyDescent="0.25">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c r="X1029" t="str">
        <v>12 Colored Short Pencils</v>
      </c>
    </row>
    <row r="1030" spans="1:24" x14ac:dyDescent="0.25">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c r="X1030" t="str">
        <v>Master Caster Door Stop, Large Neon Orange</v>
      </c>
    </row>
    <row r="1031" spans="1:24" x14ac:dyDescent="0.25">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c r="X1031" t="str">
        <v>Rubber Band Ball</v>
      </c>
    </row>
    <row r="1032" spans="1:24" x14ac:dyDescent="0.25">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c r="X1032" t="str">
        <v>Loose Memo Sheets</v>
      </c>
    </row>
    <row r="1033" spans="1:24" x14ac:dyDescent="0.25">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c r="X1033" t="str">
        <v>Xerox 1988</v>
      </c>
    </row>
    <row r="1034" spans="1:24" x14ac:dyDescent="0.25">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c r="X1034" t="str">
        <v>Neat Ideas Personal Hanging Folder Files, Black</v>
      </c>
    </row>
    <row r="1035" spans="1:24" x14ac:dyDescent="0.25">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c r="X1035" t="str">
        <v>Belkin OmniView SE Rackmount Kit</v>
      </c>
    </row>
    <row r="1036" spans="1:24" x14ac:dyDescent="0.25">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c r="X1036" t="str">
        <v>Rogers Jumbo File, Granite</v>
      </c>
    </row>
    <row r="1037" spans="1:24" x14ac:dyDescent="0.25">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c r="X1037" t="str">
        <v>Commercial WindTunnel Clean Air Upright Vacuum, Replacement Belts, Filtration Bags</v>
      </c>
    </row>
    <row r="1038" spans="1:24" x14ac:dyDescent="0.25">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c r="X1038" t="str">
        <v>Tenex Personal Self-Stacking Standard File Box, Black/Gray</v>
      </c>
    </row>
    <row r="1039" spans="1:24" x14ac:dyDescent="0.25">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c r="X1039" t="str">
        <v>Hoover Commercial Soft Guard Upright Vacuum And Disposable Filtration Bags</v>
      </c>
    </row>
    <row r="1040" spans="1:24" x14ac:dyDescent="0.25">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c r="X1040" t="str">
        <v>Avery 481</v>
      </c>
    </row>
    <row r="1041" spans="1:24" x14ac:dyDescent="0.25">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c r="X1041" t="str">
        <v>Newell 310</v>
      </c>
    </row>
    <row r="1042" spans="1:24" x14ac:dyDescent="0.25">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c r="X1042" t="str">
        <v>Newell 319</v>
      </c>
    </row>
    <row r="1043" spans="1:24" x14ac:dyDescent="0.25">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c r="X1043" t="str">
        <v>Avery 518</v>
      </c>
    </row>
    <row r="1044" spans="1:24" x14ac:dyDescent="0.25">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c r="X1044" t="str">
        <v>Sensible Storage WireTech Storage Systems</v>
      </c>
    </row>
    <row r="1045" spans="1:24" x14ac:dyDescent="0.25">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c r="X1045" t="str">
        <v>Kingston Digital DataTraveler 16GB USB 2.0</v>
      </c>
    </row>
    <row r="1046" spans="1:24" x14ac:dyDescent="0.25">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c r="X1046" t="str">
        <v>GBC Imprintable Covers</v>
      </c>
    </row>
    <row r="1047" spans="1:24" x14ac:dyDescent="0.25">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c r="X1047" t="str">
        <v>Newell 347</v>
      </c>
    </row>
    <row r="1048" spans="1:24" x14ac:dyDescent="0.25">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c r="X1048" t="str">
        <v>Pastel Pink Envelopes</v>
      </c>
    </row>
    <row r="1049" spans="1:24" x14ac:dyDescent="0.25">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c r="X1049" t="str">
        <v>Belkin F8E887 USB Wired Ergonomic Keyboard</v>
      </c>
    </row>
    <row r="1050" spans="1:24" x14ac:dyDescent="0.25">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c r="X1050" t="str">
        <v>ARKON Windshield Dashboard Air Vent Car Mount Holder</v>
      </c>
    </row>
    <row r="1051" spans="1:24" x14ac:dyDescent="0.25">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c r="X1051" t="str">
        <v>Xerox 1949</v>
      </c>
    </row>
    <row r="1052" spans="1:24" x14ac:dyDescent="0.25">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c r="X1052" t="str">
        <v>Conquest 14 Commercial Heavy-Duty Upright Vacuum, Collection System, Accessory Kit</v>
      </c>
    </row>
    <row r="1053" spans="1:24" x14ac:dyDescent="0.25">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c r="X1053" t="str">
        <v>Xerox 1886</v>
      </c>
    </row>
    <row r="1054" spans="1:24" x14ac:dyDescent="0.25">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c r="X1054" t="str">
        <v>Acco Clips to Go Binder Clips, 24 Clips in Two Sizes</v>
      </c>
    </row>
    <row r="1055" spans="1:24" x14ac:dyDescent="0.25">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c r="X1055" t="str">
        <v>Dixon Ticonderoga Erasable Colored Pencil Set, 12-Color</v>
      </c>
    </row>
    <row r="1056" spans="1:24" x14ac:dyDescent="0.25">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c r="X1056" t="str">
        <v>Pyle PRT45 Retro Home Telephone</v>
      </c>
    </row>
    <row r="1057" spans="1:24" x14ac:dyDescent="0.25">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c r="X1057" t="str">
        <v>Spiral Phone Message Books with Labels by Adams</v>
      </c>
    </row>
    <row r="1058" spans="1:24" x14ac:dyDescent="0.25">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c r="X1058" t="str">
        <v>Sauder Inglewood Library Bookcases</v>
      </c>
    </row>
    <row r="1059" spans="1:24" x14ac:dyDescent="0.25">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c r="X1059" t="str">
        <v>Xerox 1901</v>
      </c>
    </row>
    <row r="1060" spans="1:24" x14ac:dyDescent="0.25">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c r="X1060" t="str">
        <v>Acme Elite Stainless Steel Scissors</v>
      </c>
    </row>
    <row r="1061" spans="1:24" x14ac:dyDescent="0.25">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c r="X1061" t="str">
        <v>Tenex 46" x 60" Computer Anti-Static Chairmat, Rectangular Shaped</v>
      </c>
    </row>
    <row r="1062" spans="1:24" x14ac:dyDescent="0.25">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c r="X1062" t="str">
        <v>Prang Drawing Pencil Set</v>
      </c>
    </row>
    <row r="1063" spans="1:24" x14ac:dyDescent="0.25">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c r="X1063" t="str">
        <v>BOSTON Ranger #55 Pencil Sharpener, Black</v>
      </c>
    </row>
    <row r="1064" spans="1:24" x14ac:dyDescent="0.25">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c r="X1064" t="str">
        <v>Newell 307</v>
      </c>
    </row>
    <row r="1065" spans="1:24" x14ac:dyDescent="0.25">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c r="X1065" t="str">
        <v>Panasonic KP-4ABK Battery-Operated Pencil Sharpener</v>
      </c>
    </row>
    <row r="1066" spans="1:24" x14ac:dyDescent="0.25">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c r="X1066" t="str">
        <v>Avery Binder Labels</v>
      </c>
    </row>
    <row r="1067" spans="1:24" x14ac:dyDescent="0.25">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c r="X1067" t="str">
        <v>VTech DS6151</v>
      </c>
    </row>
    <row r="1068" spans="1:24" x14ac:dyDescent="0.25">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c r="X1068" t="str">
        <v>V7 USB Numeric Keypad</v>
      </c>
    </row>
    <row r="1069" spans="1:24" x14ac:dyDescent="0.25">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c r="X1069" t="str">
        <v>Peel-Off China Markers</v>
      </c>
    </row>
    <row r="1070" spans="1:24" x14ac:dyDescent="0.25">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c r="X1070" t="str">
        <v>Acco Perma 2700 Stacking Storage Drawers</v>
      </c>
    </row>
    <row r="1071" spans="1:24" x14ac:dyDescent="0.25">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c r="X1071" t="str">
        <v>Wirebound Message Books, Four 2 3/4 x 5 White Forms per Page</v>
      </c>
    </row>
    <row r="1072" spans="1:24" x14ac:dyDescent="0.25">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c r="X1072" t="str">
        <v>GE 48" Fluorescent Tube, Cool White Energy Saver, 34 Watts, 30/Box</v>
      </c>
    </row>
    <row r="1073" spans="1:24" x14ac:dyDescent="0.25">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c r="X1073" t="str">
        <v>Micro Innovations USB RF Wireless Keyboard with Mouse</v>
      </c>
    </row>
    <row r="1074" spans="1:24" x14ac:dyDescent="0.25">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c r="X1074" t="str">
        <v>Plantronics Savi W720 Multi-Device Wireless Headset System</v>
      </c>
    </row>
    <row r="1075" spans="1:24" x14ac:dyDescent="0.25">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c r="X1075" t="str">
        <v>Stacking Tray, Side-Loading, Legal, Smoke</v>
      </c>
    </row>
    <row r="1076" spans="1:24" x14ac:dyDescent="0.25">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c r="X1076" t="str">
        <v>Smead Adjustable Mobile File Trolley with Lockable Top</v>
      </c>
    </row>
    <row r="1077" spans="1:24" x14ac:dyDescent="0.25">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c r="X1077" t="str">
        <v>Jawbone MINI JAMBOX Wireless Bluetooth Speaker</v>
      </c>
    </row>
    <row r="1078" spans="1:24" x14ac:dyDescent="0.25">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c r="X1078" t="str">
        <v>Weyerhaeuser First Choice Laser/Copy Paper (20Lb. and 88 Bright)</v>
      </c>
    </row>
    <row r="1079" spans="1:24" x14ac:dyDescent="0.25">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c r="X1079" t="str">
        <v>Canon PC940 Copier</v>
      </c>
    </row>
    <row r="1080" spans="1:24" x14ac:dyDescent="0.25">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c r="X1080" t="str">
        <v>Multicolor Computer Printout Paper</v>
      </c>
    </row>
    <row r="1081" spans="1:24" x14ac:dyDescent="0.25">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c r="X1081" t="str">
        <v>Brites Rubber Bands, 1 1/2 oz. Box</v>
      </c>
    </row>
    <row r="1082" spans="1:24" x14ac:dyDescent="0.25">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c r="X1082" t="str">
        <v>Catalog Binders with Expanding Posts</v>
      </c>
    </row>
    <row r="1083" spans="1:24" x14ac:dyDescent="0.25">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c r="X1083" t="str">
        <v>Grandstream GXP2100 Mainstream Business Phone</v>
      </c>
    </row>
    <row r="1084" spans="1:24" x14ac:dyDescent="0.25">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c r="X1084" t="str">
        <v>Xerox 1940</v>
      </c>
    </row>
    <row r="1085" spans="1:24" x14ac:dyDescent="0.25">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c r="X1085" t="str">
        <v>Xerox 1986</v>
      </c>
    </row>
    <row r="1086" spans="1:24" x14ac:dyDescent="0.25">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c r="X1086" t="str">
        <v>Binder Clips by OIC</v>
      </c>
    </row>
    <row r="1087" spans="1:24" x14ac:dyDescent="0.25">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c r="X1087" t="str">
        <v>Wilson Jones 1" Hanging DublLock Ring Binders</v>
      </c>
    </row>
    <row r="1088" spans="1:24" x14ac:dyDescent="0.25">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c r="X1088" t="str">
        <v>RCA Visys Integrated PBX 8-Line Router</v>
      </c>
    </row>
    <row r="1089" spans="1:24" x14ac:dyDescent="0.25">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c r="X1089" t="str">
        <v>GBC VeloBind Cover Sets</v>
      </c>
    </row>
    <row r="1090" spans="1:24" x14ac:dyDescent="0.25">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c r="X1090" t="str">
        <v>Colored Push Pins</v>
      </c>
    </row>
    <row r="1091" spans="1:24" x14ac:dyDescent="0.25">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c r="X1091" t="str">
        <v>Logitech G105 Gaming Keyboard</v>
      </c>
    </row>
    <row r="1092" spans="1:24" x14ac:dyDescent="0.25">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c r="X1092" t="str">
        <v>Xerox 1925</v>
      </c>
    </row>
    <row r="1093" spans="1:24" x14ac:dyDescent="0.25">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c r="X1093" t="str">
        <v>QVS USB Car Charger 2-Port 2.1Amp for iPod/iPhone/iPad/iPad 2/iPad 3</v>
      </c>
    </row>
    <row r="1094" spans="1:24" x14ac:dyDescent="0.25">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c r="X1094" t="str">
        <v>DAX Natural Wood-Tone Poster Frame</v>
      </c>
    </row>
    <row r="1095" spans="1:24" x14ac:dyDescent="0.25">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c r="X1095" t="str">
        <v>StarTech.com 10/100 VDSL2 Ethernet Extender Kit</v>
      </c>
    </row>
    <row r="1096" spans="1:24" x14ac:dyDescent="0.25">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c r="X1096" t="str">
        <v>Acco Smartsocket Table Surge Protector, 6 Color-Coded Adapter Outlets</v>
      </c>
    </row>
    <row r="1097" spans="1:24" x14ac:dyDescent="0.25">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c r="X1097" t="str">
        <v>GBC ProClick Spines for 32-Hole Punch</v>
      </c>
    </row>
    <row r="1098" spans="1:24" x14ac:dyDescent="0.25">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c r="X1098" t="str">
        <v>Memorex Mini Travel Drive 4 GB USB 2.0 Flash Drive</v>
      </c>
    </row>
    <row r="1099" spans="1:24" x14ac:dyDescent="0.25">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c r="X1099" t="str">
        <v>Memorex Micro Travel Drive 16 GB</v>
      </c>
    </row>
    <row r="1100" spans="1:24" x14ac:dyDescent="0.25">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c r="X1100" t="str">
        <v>Avery 497</v>
      </c>
    </row>
    <row r="1101" spans="1:24" x14ac:dyDescent="0.25">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c r="X1101" t="str">
        <v>Avery 500</v>
      </c>
    </row>
    <row r="1102" spans="1:24" x14ac:dyDescent="0.25">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c r="X1102" t="str">
        <v>"While you Were Out" Message Book, One Form per Page</v>
      </c>
    </row>
    <row r="1103" spans="1:24" x14ac:dyDescent="0.25">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c r="X1103" t="str">
        <v>Rediform Voice Mail Log Books</v>
      </c>
    </row>
    <row r="1104" spans="1:24" x14ac:dyDescent="0.25">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c r="X1104" t="str">
        <v>O'Sullivan Manor Hill 2-Door Library in Brianna Oak</v>
      </c>
    </row>
    <row r="1105" spans="1:24" x14ac:dyDescent="0.25">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c r="X1105" t="str">
        <v>Nu-Dell Float Frame 11 x 14 1/2</v>
      </c>
    </row>
    <row r="1106" spans="1:24" x14ac:dyDescent="0.25">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c r="X1106" t="str">
        <v>Logitech G600 MMO Gaming Mouse</v>
      </c>
    </row>
    <row r="1107" spans="1:24" x14ac:dyDescent="0.25">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c r="X1107" t="str">
        <v>Sauder Facets Collection Library, Sky Alder Finish</v>
      </c>
    </row>
    <row r="1108" spans="1:24" x14ac:dyDescent="0.25">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c r="X1108" t="str">
        <v>Avanti 4.4 Cu. Ft. Refrigerator</v>
      </c>
    </row>
    <row r="1109" spans="1:24" x14ac:dyDescent="0.25">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c r="X1109" t="str">
        <v>Hoover Replacement Belt for Commercial Guardsman Heavy-Duty Upright Vacuum</v>
      </c>
    </row>
    <row r="1110" spans="1:24" x14ac:dyDescent="0.25">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c r="X1110" t="str">
        <v>Fellowes Advanced 8 Outlet Surge Suppressor with Phone/Fax Protection</v>
      </c>
    </row>
    <row r="1111" spans="1:24" x14ac:dyDescent="0.25">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c r="X1111" t="str">
        <v>SAFCO PlanMaster Heigh-Adjustable Drafting Table Base, 43w x 30d x 30-37h, Black</v>
      </c>
    </row>
    <row r="1112" spans="1:24" x14ac:dyDescent="0.25">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c r="X1112" t="str">
        <v>White GlueTop Scratch Pads</v>
      </c>
    </row>
    <row r="1113" spans="1:24" x14ac:dyDescent="0.25">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c r="X1113" t="str">
        <v>Holmes HEPA Air Purifier</v>
      </c>
    </row>
    <row r="1114" spans="1:24" x14ac:dyDescent="0.25">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c r="X1114" t="str">
        <v>TRENDnet 56K USB 2.0 Phone, Internet and Fax Modem</v>
      </c>
    </row>
    <row r="1115" spans="1:24" x14ac:dyDescent="0.25">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c r="X1115" t="str">
        <v>Xerox 231</v>
      </c>
    </row>
    <row r="1116" spans="1:24" x14ac:dyDescent="0.25">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c r="X1116" t="str">
        <v>Hon 2111 Invitation Series Straight Table</v>
      </c>
    </row>
    <row r="1117" spans="1:24" x14ac:dyDescent="0.25">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c r="X1117" t="str">
        <v>Xerox 1962</v>
      </c>
    </row>
    <row r="1118" spans="1:24" x14ac:dyDescent="0.25">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c r="X1118" t="str">
        <v>Wilson Electronics DB Pro Signal Booster</v>
      </c>
    </row>
    <row r="1119" spans="1:24" x14ac:dyDescent="0.25">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c r="X1119" t="str">
        <v>Sauder Camden County Barrister Bookcase, Planked Cherry Finish</v>
      </c>
    </row>
    <row r="1120" spans="1:24" x14ac:dyDescent="0.25">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c r="X1120" t="str">
        <v>DXL Angle-View Binders with Locking Rings, Black</v>
      </c>
    </row>
    <row r="1121" spans="1:24" x14ac:dyDescent="0.25">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c r="X1121" t="str">
        <v>Sauder Camden County Collection Libraries, Planked Cherry Finish</v>
      </c>
    </row>
    <row r="1122" spans="1:24" x14ac:dyDescent="0.25">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c r="X1122" t="str">
        <v>Advantus Panel Wall Certificate Holder - 8.5x11</v>
      </c>
    </row>
    <row r="1123" spans="1:24" x14ac:dyDescent="0.25">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c r="X1123" t="str">
        <v>Avery 478</v>
      </c>
    </row>
    <row r="1124" spans="1:24" x14ac:dyDescent="0.25">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c r="X1124" t="str">
        <v>Acco Data Flex Cable Posts For Top &amp; Bottom Load Binders, 6" Capacity</v>
      </c>
    </row>
    <row r="1125" spans="1:24" x14ac:dyDescent="0.25">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c r="X1125" t="str">
        <v>Recycled Steel Personal File for Standard File Folders</v>
      </c>
    </row>
    <row r="1126" spans="1:24" x14ac:dyDescent="0.25">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c r="X1126" t="str">
        <v>Blackstonian Pencils</v>
      </c>
    </row>
    <row r="1127" spans="1:24" x14ac:dyDescent="0.25">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c r="X1127" t="str">
        <v>Xerox 1919</v>
      </c>
    </row>
    <row r="1128" spans="1:24" x14ac:dyDescent="0.25">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c r="X1128" t="str">
        <v>Tops Wirebound Message Log Books</v>
      </c>
    </row>
    <row r="1129" spans="1:24" x14ac:dyDescent="0.25">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c r="X1129" t="str">
        <v>AT&amp;T CL82213</v>
      </c>
    </row>
    <row r="1130" spans="1:24" x14ac:dyDescent="0.25">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c r="X1130" t="str">
        <v>Maxell LTO Ultrium - 800 GB</v>
      </c>
    </row>
    <row r="1131" spans="1:24" x14ac:dyDescent="0.25">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c r="X1131" t="str">
        <v>Office Star - Professional Matrix Back Chair with 2-to-1 Synchro Tilt and Mesh Fabric Seat</v>
      </c>
    </row>
    <row r="1132" spans="1:24" x14ac:dyDescent="0.25">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c r="X1132" t="str">
        <v>Hunt BOSTON Vista Battery-Operated Pencil Sharpener, Black</v>
      </c>
    </row>
    <row r="1133" spans="1:24" x14ac:dyDescent="0.25">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c r="X1133" t="str">
        <v>GE 30522EE2</v>
      </c>
    </row>
    <row r="1134" spans="1:24" x14ac:dyDescent="0.25">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c r="X1134" t="str">
        <v>Ink Jet Note and Greeting Cards, 8-1/2" x 5-1/2" Card Size</v>
      </c>
    </row>
    <row r="1135" spans="1:24" x14ac:dyDescent="0.25">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c r="X1135" t="str">
        <v>Logitech Wireless Marathon Mouse M705</v>
      </c>
    </row>
    <row r="1136" spans="1:24" x14ac:dyDescent="0.25">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c r="X1136" t="str">
        <v>Mediabridge Sport Armband iPhone 5s</v>
      </c>
    </row>
    <row r="1137" spans="1:24" x14ac:dyDescent="0.25">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c r="X1137" t="str">
        <v>DAX Cubicle Frames - 8x10</v>
      </c>
    </row>
    <row r="1138" spans="1:24" x14ac:dyDescent="0.25">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c r="X1138" t="str">
        <v>Xerox 1929</v>
      </c>
    </row>
    <row r="1139" spans="1:24" x14ac:dyDescent="0.25">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c r="X1139" t="str">
        <v>Avery 501</v>
      </c>
    </row>
    <row r="1140" spans="1:24" x14ac:dyDescent="0.25">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c r="X1140" t="str">
        <v>Avery 513</v>
      </c>
    </row>
    <row r="1141" spans="1:24" x14ac:dyDescent="0.25">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c r="X1141" t="str">
        <v>Harmony Air Purifier</v>
      </c>
    </row>
    <row r="1142" spans="1:24" x14ac:dyDescent="0.25">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c r="X1142" t="str">
        <v>Electrix Incandescent Magnifying Lamp, Black</v>
      </c>
    </row>
    <row r="1143" spans="1:24" x14ac:dyDescent="0.25">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c r="X1143" t="str">
        <v>Honeywell Enviracaire Portable Air Cleaner for up to 8 x 10 Room</v>
      </c>
    </row>
    <row r="1144" spans="1:24" x14ac:dyDescent="0.25">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c r="X1144" t="str">
        <v>Global Stack Chair with Arms, Black</v>
      </c>
    </row>
    <row r="1145" spans="1:24" x14ac:dyDescent="0.25">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c r="X1145" t="str">
        <v>Xerox 206</v>
      </c>
    </row>
    <row r="1146" spans="1:24" x14ac:dyDescent="0.25">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c r="X1146" t="str">
        <v>Seth Thomas 14" Day/Date Wall Clock</v>
      </c>
    </row>
    <row r="1147" spans="1:24" x14ac:dyDescent="0.25">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c r="X1147" t="str">
        <v>Samsung Galaxy S4 Mini</v>
      </c>
    </row>
    <row r="1148" spans="1:24" x14ac:dyDescent="0.25">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c r="X1148" t="str">
        <v>Apple iPhone 5</v>
      </c>
    </row>
    <row r="1149" spans="1:24" x14ac:dyDescent="0.25">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c r="X1149" t="str">
        <v>Polycom VVX 310 VoIP phone</v>
      </c>
    </row>
    <row r="1150" spans="1:24" x14ac:dyDescent="0.25">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c r="X1150" t="str">
        <v>Bady BDG101FRU Card Printer</v>
      </c>
    </row>
    <row r="1151" spans="1:24" x14ac:dyDescent="0.25">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c r="X1151" t="str">
        <v>Xerox 1998</v>
      </c>
    </row>
    <row r="1152" spans="1:24" x14ac:dyDescent="0.25">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c r="X1152" t="str">
        <v>Honeywell Quietcare HEPA Air Cleaner</v>
      </c>
    </row>
    <row r="1153" spans="1:24" x14ac:dyDescent="0.25">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c r="X1153" t="str">
        <v>Hon Olson Stacker Stools</v>
      </c>
    </row>
    <row r="1154" spans="1:24" x14ac:dyDescent="0.25">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c r="X1154" t="str">
        <v>Dana Fluorescent Magnifying Lamp, White, 36"</v>
      </c>
    </row>
    <row r="1155" spans="1:24" x14ac:dyDescent="0.25">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c r="X1155" t="str">
        <v>Flat Face Poster Frame</v>
      </c>
    </row>
    <row r="1156" spans="1:24" x14ac:dyDescent="0.25">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c r="X1156" t="str">
        <v>Multi-Use Personal File Cart and Caster Set, Three Stacking Bins</v>
      </c>
    </row>
    <row r="1157" spans="1:24" x14ac:dyDescent="0.25">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c r="X1157" t="str">
        <v>Xerox 1981</v>
      </c>
    </row>
    <row r="1158" spans="1:24" x14ac:dyDescent="0.25">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c r="X1158" t="str">
        <v>Tops White Computer Printout Paper</v>
      </c>
    </row>
    <row r="1159" spans="1:24" x14ac:dyDescent="0.25">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c r="X1159" t="str">
        <v>Wilson Jones Elliptical Ring 3 1/2" Capacity Binders, 800 sheets</v>
      </c>
    </row>
    <row r="1160" spans="1:24" x14ac:dyDescent="0.25">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c r="X1160" t="str">
        <v>Classic Ivory Antique Telephone ZL1810</v>
      </c>
    </row>
    <row r="1161" spans="1:24" x14ac:dyDescent="0.25">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c r="X1161" t="str">
        <v>Sauder Forest Hills Library with Doors, Woodland Oak Finish</v>
      </c>
    </row>
    <row r="1162" spans="1:24" x14ac:dyDescent="0.25">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c r="X1162" t="str">
        <v>Executive Impressions 8-1/2" Career Panel/Partition Cubicle Clock</v>
      </c>
    </row>
    <row r="1163" spans="1:24" x14ac:dyDescent="0.25">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c r="X1163" t="str">
        <v>Jabra SPEAK 410 Multidevice Speakerphone</v>
      </c>
    </row>
    <row r="1164" spans="1:24" x14ac:dyDescent="0.25">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c r="X1164" t="str">
        <v>Xerox 211</v>
      </c>
    </row>
    <row r="1165" spans="1:24" x14ac:dyDescent="0.25">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c r="X1165" t="str">
        <v>Tennsco Industrial Shelving</v>
      </c>
    </row>
    <row r="1166" spans="1:24" x14ac:dyDescent="0.25">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c r="X1166" t="str">
        <v>Newell 334</v>
      </c>
    </row>
    <row r="1167" spans="1:24" x14ac:dyDescent="0.25">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c r="X1167" t="str">
        <v>Hon 30" x 60" Table with Locking Drawer</v>
      </c>
    </row>
    <row r="1168" spans="1:24" x14ac:dyDescent="0.25">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c r="X1168" t="str">
        <v>Safco Drafting Table</v>
      </c>
    </row>
    <row r="1169" spans="1:24" x14ac:dyDescent="0.25">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c r="X1169" t="str">
        <v>Avery 510</v>
      </c>
    </row>
    <row r="1170" spans="1:24" x14ac:dyDescent="0.25">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c r="X1170" t="str">
        <v>Ultra Door Pull Handle</v>
      </c>
    </row>
    <row r="1171" spans="1:24" x14ac:dyDescent="0.25">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c r="X1171" t="str">
        <v>Avery Hi-Liter Fluorescent Desk Style Markers</v>
      </c>
    </row>
    <row r="1172" spans="1:24" x14ac:dyDescent="0.25">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c r="X1172" t="str">
        <v>IBM Multi-Purpose Copy Paper, 8 1/2 x 11", Case</v>
      </c>
    </row>
    <row r="1173" spans="1:24" x14ac:dyDescent="0.25">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c r="X1173" t="str">
        <v>Newell 309</v>
      </c>
    </row>
    <row r="1174" spans="1:24" x14ac:dyDescent="0.25">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c r="X1174" t="str">
        <v>GBC DocuBind TL300 Electric Binding System</v>
      </c>
    </row>
    <row r="1175" spans="1:24" x14ac:dyDescent="0.25">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c r="X1175" t="str">
        <v>Jiffy Padded Mailers with Self-Seal Closure</v>
      </c>
    </row>
    <row r="1176" spans="1:24" x14ac:dyDescent="0.25">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c r="X1176" t="str">
        <v>GBC DocuBind 200 Manual Binding Machine</v>
      </c>
    </row>
    <row r="1177" spans="1:24" x14ac:dyDescent="0.25">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c r="X1177" t="str">
        <v>SKILCRAFT Telephone Shoulder Rest, 2" x 6.5" x 2.5", Black</v>
      </c>
    </row>
    <row r="1178" spans="1:24" x14ac:dyDescent="0.25">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c r="X1178" t="str">
        <v>Global Comet Stacking Armless Chair</v>
      </c>
    </row>
    <row r="1179" spans="1:24" x14ac:dyDescent="0.25">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c r="X1179" t="str">
        <v>Pressboard Hanging Data Binders for Unburst Sheets</v>
      </c>
    </row>
    <row r="1180" spans="1:24" x14ac:dyDescent="0.25">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c r="X1180" t="str">
        <v>Hand-Finished Solid Wood Document Frame</v>
      </c>
    </row>
    <row r="1181" spans="1:24" x14ac:dyDescent="0.25">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c r="X1181" t="str">
        <v>DAX Charcoal/Nickel-Tone Document Frame, 5 x 7</v>
      </c>
    </row>
    <row r="1182" spans="1:24" x14ac:dyDescent="0.25">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c r="X1182" t="str">
        <v>Xerox 1891</v>
      </c>
    </row>
    <row r="1183" spans="1:24" x14ac:dyDescent="0.25">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c r="X1183" t="str">
        <v>Hewlett-Packard Deskjet 5550 Printer</v>
      </c>
    </row>
    <row r="1184" spans="1:24" x14ac:dyDescent="0.25">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c r="X1184" t="str">
        <v>Avery 474</v>
      </c>
    </row>
    <row r="1185" spans="1:24" x14ac:dyDescent="0.25">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c r="X1185" t="str">
        <v>Panasonic KX T7736-B Digital phone</v>
      </c>
    </row>
    <row r="1186" spans="1:24" x14ac:dyDescent="0.25">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c r="X1186" t="str">
        <v>GBC DocuBind TL200 Manual Binding Machine</v>
      </c>
    </row>
    <row r="1187" spans="1:24" x14ac:dyDescent="0.25">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c r="X1187" t="str">
        <v>Global Commerce Series Low-Back Swivel/Tilt Chairs</v>
      </c>
    </row>
    <row r="1188" spans="1:24" x14ac:dyDescent="0.25">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c r="X1188" t="str">
        <v>Cisco SPA 502G IP Phone</v>
      </c>
    </row>
    <row r="1189" spans="1:24" x14ac:dyDescent="0.25">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c r="X1189" t="str">
        <v>Avaya 4621SW VoIP phone</v>
      </c>
    </row>
    <row r="1190" spans="1:24" x14ac:dyDescent="0.25">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c r="X1190" t="str">
        <v>Xerox 214</v>
      </c>
    </row>
    <row r="1191" spans="1:24" x14ac:dyDescent="0.25">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c r="X1191" t="str">
        <v>Motorola Moto X</v>
      </c>
    </row>
    <row r="1192" spans="1:24" x14ac:dyDescent="0.25">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c r="X1192" t="str">
        <v>O'Sullivan 2-Shelf Heavy-Duty Bookcases</v>
      </c>
    </row>
    <row r="1193" spans="1:24" x14ac:dyDescent="0.25">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c r="X1193" t="str">
        <v>Enermax Briskie RF Wireless Keyboard and Mouse Combo</v>
      </c>
    </row>
    <row r="1194" spans="1:24" x14ac:dyDescent="0.25">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c r="X1194" t="str">
        <v>GBC Twin Loop Wire Binding Elements</v>
      </c>
    </row>
    <row r="1195" spans="1:24" x14ac:dyDescent="0.25">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c r="X1195" t="str">
        <v>Perma STOR-ALL Hanging File Box, 13 1/8"W x 12 1/4"D x 10 1/2"H</v>
      </c>
    </row>
    <row r="1196" spans="1:24" x14ac:dyDescent="0.25">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c r="X1196" t="str">
        <v>BIC Brite Liner Grip Highlighters</v>
      </c>
    </row>
    <row r="1197" spans="1:24" x14ac:dyDescent="0.25">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c r="X1197" t="str">
        <v>WD My Passport Ultra 2TB Portable External Hard Drive</v>
      </c>
    </row>
    <row r="1198" spans="1:24" x14ac:dyDescent="0.25">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c r="X1198" t="str">
        <v>Holmes Replacement Filter for HEPA Air Cleaner, Medium Room</v>
      </c>
    </row>
    <row r="1199" spans="1:24" x14ac:dyDescent="0.25">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c r="X1199" t="str">
        <v>Imation Clip USB flash drive - 8 GB</v>
      </c>
    </row>
    <row r="1200" spans="1:24" x14ac:dyDescent="0.25">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c r="X1200" t="str">
        <v>Newell 3-Hole Punched Plastic Slotted Magazine Holders for Binders</v>
      </c>
    </row>
    <row r="1201" spans="1:24" x14ac:dyDescent="0.25">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c r="X1201" t="str">
        <v>Acco 6 Outlet Guardian Standard Surge Suppressor</v>
      </c>
    </row>
    <row r="1202" spans="1:24" x14ac:dyDescent="0.25">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c r="X1202" t="str">
        <v>Acme Hot Forged Carbon Steel Scissors with Nickel-Plated Handles, 3 7/8" Cut, 8"L</v>
      </c>
    </row>
    <row r="1203" spans="1:24" x14ac:dyDescent="0.25">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c r="X1203" t="str">
        <v>Avery Heavy-Duty EZD View Binder with Locking Rings</v>
      </c>
    </row>
    <row r="1204" spans="1:24" x14ac:dyDescent="0.25">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c r="X1204" t="str">
        <v>Belkin Standard 104 key USB Keyboard</v>
      </c>
    </row>
    <row r="1205" spans="1:24" x14ac:dyDescent="0.25">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c r="X1205" t="str">
        <v>Avaya IP Phone 1140E VoIP phone</v>
      </c>
    </row>
    <row r="1206" spans="1:24" x14ac:dyDescent="0.25">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c r="X1206" t="str">
        <v>Global Wood Trimmed Manager's Task Chair, Khaki</v>
      </c>
    </row>
    <row r="1207" spans="1:24" x14ac:dyDescent="0.25">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c r="X1207" t="str">
        <v>Newell 321</v>
      </c>
    </row>
    <row r="1208" spans="1:24" x14ac:dyDescent="0.25">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c r="X1208" t="str">
        <v>Jabra Supreme Plus Driver Edition Headset</v>
      </c>
    </row>
    <row r="1209" spans="1:24" x14ac:dyDescent="0.25">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c r="X1209" t="str">
        <v>Binder Posts</v>
      </c>
    </row>
    <row r="1210" spans="1:24" x14ac:dyDescent="0.25">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c r="X1210" t="str">
        <v>Bevis Round Conference Table Top &amp; Single Column Base</v>
      </c>
    </row>
    <row r="1211" spans="1:24" x14ac:dyDescent="0.25">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c r="X1211" t="str">
        <v>Xerox 1978</v>
      </c>
    </row>
    <row r="1212" spans="1:24" x14ac:dyDescent="0.25">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c r="X1212" t="str">
        <v>Eldon Spacemaker Box, Quick-Snap Lid, Clear</v>
      </c>
    </row>
    <row r="1213" spans="1:24" x14ac:dyDescent="0.25">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c r="X1213" t="str">
        <v>Plymouth Boxed Rubber Bands by Plymouth</v>
      </c>
    </row>
    <row r="1214" spans="1:24" x14ac:dyDescent="0.25">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c r="X1214" t="str">
        <v>3.6 Cubic Foot Counter Height Office Refrigerator</v>
      </c>
    </row>
    <row r="1215" spans="1:24" x14ac:dyDescent="0.25">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c r="X1215" t="str">
        <v>O'Sullivan Elevations Bookcase, Cherry Finish</v>
      </c>
    </row>
    <row r="1216" spans="1:24" x14ac:dyDescent="0.25">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c r="X1216" t="str">
        <v>Eldon ProFile File 'N Store Portable File Tub Letter/Legal Size Black</v>
      </c>
    </row>
    <row r="1217" spans="1:24" x14ac:dyDescent="0.25">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c r="X1217" t="str">
        <v>Southworth Parchment Paper &amp; Envelopes</v>
      </c>
    </row>
    <row r="1218" spans="1:24" x14ac:dyDescent="0.25">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c r="X1218" t="str">
        <v>Tennsco Lockers, Sand</v>
      </c>
    </row>
    <row r="1219" spans="1:24" x14ac:dyDescent="0.25">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c r="X1219" t="str">
        <v>Xerox 1922</v>
      </c>
    </row>
    <row r="1220" spans="1:24" x14ac:dyDescent="0.25">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c r="X1220" t="str">
        <v>GBC Personal VeloBind Strips</v>
      </c>
    </row>
    <row r="1221" spans="1:24" x14ac:dyDescent="0.25">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c r="X1221" t="str">
        <v>Novimex Fabric Task Chair</v>
      </c>
    </row>
    <row r="1222" spans="1:24" x14ac:dyDescent="0.25">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c r="X1222" t="str">
        <v>Master Big Foot Doorstop, Beige</v>
      </c>
    </row>
    <row r="1223" spans="1:24" x14ac:dyDescent="0.25">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c r="X1223" t="str">
        <v>Microsoft Wireless Mobile Mouse 4000</v>
      </c>
    </row>
    <row r="1224" spans="1:24" x14ac:dyDescent="0.25">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c r="X1224" t="str">
        <v>Letter/Legal File Tote with Clear Snap-On Lid, Black Granite</v>
      </c>
    </row>
    <row r="1225" spans="1:24" x14ac:dyDescent="0.25">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c r="X1225" t="str">
        <v>Avery Framed View Binder, EZD Ring (Locking), Navy, 1 1/2"</v>
      </c>
    </row>
    <row r="1226" spans="1:24" x14ac:dyDescent="0.25">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c r="X1226" t="str">
        <v>Xerox 1952</v>
      </c>
    </row>
    <row r="1227" spans="1:24" x14ac:dyDescent="0.25">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c r="X1227" t="str">
        <v>Fellowes Twister Kit, Gray/Clear, 3/pkg</v>
      </c>
    </row>
    <row r="1228" spans="1:24" x14ac:dyDescent="0.25">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c r="X1228" t="str">
        <v>Plantronics Audio 478 Stereo USB Headset</v>
      </c>
    </row>
    <row r="1229" spans="1:24" x14ac:dyDescent="0.25">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c r="X1229" t="str">
        <v>Hon 94000 Series Round Tables</v>
      </c>
    </row>
    <row r="1230" spans="1:24" x14ac:dyDescent="0.25">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c r="X1230" t="str">
        <v>Anker Ultra-Slim Mini Bluetooth 3.0 Wireless Keyboard</v>
      </c>
    </row>
    <row r="1231" spans="1:24" x14ac:dyDescent="0.25">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c r="X1231" t="str">
        <v>Plantronics CS 50-USB - headset - Convertible, Monaural</v>
      </c>
    </row>
    <row r="1232" spans="1:24" x14ac:dyDescent="0.25">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c r="X1232" t="str">
        <v>Computer Printout Paper with Letter-Trim Perforations</v>
      </c>
    </row>
    <row r="1233" spans="1:24" x14ac:dyDescent="0.25">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c r="X1233" t="str">
        <v>Avery 52</v>
      </c>
    </row>
    <row r="1234" spans="1:24" x14ac:dyDescent="0.25">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c r="X1234" t="str">
        <v>Translucent Push Pins by OIC</v>
      </c>
    </row>
    <row r="1235" spans="1:24" x14ac:dyDescent="0.25">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c r="X1235" t="str">
        <v>Avery 507</v>
      </c>
    </row>
    <row r="1236" spans="1:24" x14ac:dyDescent="0.25">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c r="X1236" t="str">
        <v>Newell 349</v>
      </c>
    </row>
    <row r="1237" spans="1:24" x14ac:dyDescent="0.25">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c r="X1237" t="str">
        <v>GBC DocuBind P50 Personal Binding Machine</v>
      </c>
    </row>
    <row r="1238" spans="1:24" x14ac:dyDescent="0.25">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c r="X1238" t="str">
        <v>Boston KS Multi-Size Manual Pencil Sharpener</v>
      </c>
    </row>
    <row r="1239" spans="1:24" x14ac:dyDescent="0.25">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c r="X1239" t="str">
        <v>Tennsco 6- and 18-Compartment Lockers</v>
      </c>
    </row>
    <row r="1240" spans="1:24" x14ac:dyDescent="0.25">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c r="X1240" t="str">
        <v>Xerox 1888</v>
      </c>
    </row>
    <row r="1241" spans="1:24" x14ac:dyDescent="0.25">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c r="X1241" t="str">
        <v>Newell 308</v>
      </c>
    </row>
    <row r="1242" spans="1:24" x14ac:dyDescent="0.25">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c r="X1242" t="str">
        <v>Polycom SoundStation2 EX Conference phone</v>
      </c>
    </row>
    <row r="1243" spans="1:24" x14ac:dyDescent="0.25">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c r="X1243" t="str">
        <v>Mobile Personal File Cube</v>
      </c>
    </row>
    <row r="1244" spans="1:24" x14ac:dyDescent="0.25">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c r="X1244" t="str">
        <v>DMI Eclipse Executive Suite Bookcases</v>
      </c>
    </row>
    <row r="1245" spans="1:24" x14ac:dyDescent="0.25">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c r="X1245" t="str">
        <v>Quality Park Security Envelopes</v>
      </c>
    </row>
    <row r="1246" spans="1:24" x14ac:dyDescent="0.25">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c r="X1246" t="str">
        <v>Belkin SportFit Armband For iPhone 5s/5c, Fuchsia</v>
      </c>
    </row>
    <row r="1247" spans="1:24" x14ac:dyDescent="0.25">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c r="X1247" t="str">
        <v>DataProducts Ampli Magnifier Task Lamp, Black,</v>
      </c>
    </row>
    <row r="1248" spans="1:24" x14ac:dyDescent="0.25">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c r="X1248" t="str">
        <v>Acco 6 Outlet Guardian Basic Surge Suppressor</v>
      </c>
    </row>
    <row r="1249" spans="1:24" x14ac:dyDescent="0.25">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c r="X1249" t="str">
        <v>Sanford Colorific Scented Colored Pencils, 12/Pack</v>
      </c>
    </row>
    <row r="1250" spans="1:24" x14ac:dyDescent="0.25">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c r="X1250" t="str">
        <v>Message Book, Phone, Wirebound Standard Line Memo, 2 3/4" X 5"</v>
      </c>
    </row>
    <row r="1251" spans="1:24" x14ac:dyDescent="0.25">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c r="X1251" t="str">
        <v>Motorla HX550 Universal Bluetooth Headset</v>
      </c>
    </row>
    <row r="1252" spans="1:24" x14ac:dyDescent="0.25">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c r="X1252" t="str">
        <v>Eldon Expressions Wood Desk Accessories, Oak</v>
      </c>
    </row>
    <row r="1253" spans="1:24" x14ac:dyDescent="0.25">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c r="X1253" t="str">
        <v>Acme Office Executive Series Stainless Steel Trimmers</v>
      </c>
    </row>
    <row r="1254" spans="1:24" x14ac:dyDescent="0.25">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c r="X1254" t="str">
        <v>Chromcraft Bull-Nose Wood 48" x 96" Rectangular Conference Tables</v>
      </c>
    </row>
    <row r="1255" spans="1:24" x14ac:dyDescent="0.25">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c r="X1255" t="str">
        <v>Spigen Samsung Galaxy S5 Case Wallet</v>
      </c>
    </row>
    <row r="1256" spans="1:24" x14ac:dyDescent="0.25">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c r="X1256" t="str">
        <v>Newell 33</v>
      </c>
    </row>
    <row r="1257" spans="1:24" x14ac:dyDescent="0.25">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c r="X1257" t="str">
        <v>Panasonic KP-350BK Electric Pencil Sharpener with Auto Stop</v>
      </c>
    </row>
    <row r="1258" spans="1:24" x14ac:dyDescent="0.25">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c r="X1258" t="str">
        <v>Array Memo Cubes</v>
      </c>
    </row>
    <row r="1259" spans="1:24" x14ac:dyDescent="0.25">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c r="X1259" t="str">
        <v>Wilson Jones data.warehouse D-Ring Binders with DublLock</v>
      </c>
    </row>
    <row r="1260" spans="1:24" x14ac:dyDescent="0.25">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c r="X1260" t="str">
        <v>Xerox 1982</v>
      </c>
    </row>
    <row r="1261" spans="1:24" x14ac:dyDescent="0.25">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c r="X1261" t="str">
        <v>Hon Mobius Operator's Chair</v>
      </c>
    </row>
    <row r="1262" spans="1:24" x14ac:dyDescent="0.25">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c r="X1262" t="str">
        <v>Fellowes Mighty 8 Compact Surge Protector</v>
      </c>
    </row>
    <row r="1263" spans="1:24" x14ac:dyDescent="0.25">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c r="X1263" t="str">
        <v>Harmony HEPA Quiet Air Purifiers</v>
      </c>
    </row>
    <row r="1264" spans="1:24" x14ac:dyDescent="0.25">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c r="X1264" t="str">
        <v>Howard Miller 16" Diameter Gallery Wall Clock</v>
      </c>
    </row>
    <row r="1265" spans="1:24" x14ac:dyDescent="0.25">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c r="X1265" t="str">
        <v>Eldon Executive Woodline II Desk Accessories, Mahogany</v>
      </c>
    </row>
    <row r="1266" spans="1:24" x14ac:dyDescent="0.25">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c r="X1266" t="str">
        <v>Boston Model 1800 Electric Pencil Sharpener, Gray</v>
      </c>
    </row>
    <row r="1267" spans="1:24" x14ac:dyDescent="0.25">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c r="X1267" t="str">
        <v>Polycom SoundPoint Pro SE-225 Corded phone</v>
      </c>
    </row>
    <row r="1268" spans="1:24" x14ac:dyDescent="0.25">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c r="X1268" t="str">
        <v>Euro-Pro Shark Turbo Vacuum</v>
      </c>
    </row>
    <row r="1269" spans="1:24" x14ac:dyDescent="0.25">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c r="X1269" t="str">
        <v>Metal Folding Chairs, Beige, 4/Carton</v>
      </c>
    </row>
    <row r="1270" spans="1:24" x14ac:dyDescent="0.25">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c r="X1270" t="str">
        <v>Nontoxic Chalk</v>
      </c>
    </row>
    <row r="1271" spans="1:24" x14ac:dyDescent="0.25">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c r="X1271" t="str">
        <v>Xerox 1991</v>
      </c>
    </row>
    <row r="1272" spans="1:24" x14ac:dyDescent="0.25">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c r="X1272" t="str">
        <v>Atlantic Metals Mobile 2-Shelf Bookcases, Custom Colors</v>
      </c>
    </row>
    <row r="1273" spans="1:24" x14ac:dyDescent="0.25">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c r="X1273" t="str">
        <v>Fellowes Advanced Computer Series Surge Protectors</v>
      </c>
    </row>
    <row r="1274" spans="1:24" x14ac:dyDescent="0.25">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c r="X1274" t="str">
        <v>Recycled Steel Personal File for Hanging File Folders</v>
      </c>
    </row>
    <row r="1275" spans="1:24" x14ac:dyDescent="0.25">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c r="X1275" t="str">
        <v>HTC One</v>
      </c>
    </row>
    <row r="1276" spans="1:24" x14ac:dyDescent="0.25">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c r="X1276" t="str">
        <v>Manco Dry-Lighter Erasable Highlighter</v>
      </c>
    </row>
    <row r="1277" spans="1:24" x14ac:dyDescent="0.25">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c r="X1277" t="str">
        <v>Fiskars Home &amp; Office Scissors</v>
      </c>
    </row>
    <row r="1278" spans="1:24" x14ac:dyDescent="0.25">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c r="X1278" t="str">
        <v>Eldon Cleatmat Chair Mats for Medium Pile Carpets</v>
      </c>
    </row>
    <row r="1279" spans="1:24" x14ac:dyDescent="0.25">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c r="X1279" t="str">
        <v>Avery Self-Adhesive Photo Pockets for Polaroid Photos</v>
      </c>
    </row>
    <row r="1280" spans="1:24" x14ac:dyDescent="0.25">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c r="X1280" t="str">
        <v>Xerox 1959</v>
      </c>
    </row>
    <row r="1281" spans="1:24" x14ac:dyDescent="0.25">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c r="X1281" t="str">
        <v>Kensington 6 Outlet MasterPiece HOMEOFFICE Power Control Center</v>
      </c>
    </row>
    <row r="1282" spans="1:24" x14ac:dyDescent="0.25">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c r="X1282" t="str">
        <v>Xerox 22</v>
      </c>
    </row>
    <row r="1283" spans="1:24" x14ac:dyDescent="0.25">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c r="X1283" t="str">
        <v>Wi-Ex zBoost YX540 Cellular Phone Signal Booster</v>
      </c>
    </row>
    <row r="1284" spans="1:24" x14ac:dyDescent="0.25">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c r="X1284" t="str">
        <v>Wirebound Message Books, Four 2 3/4" x 5" Forms per Page, 600 Sets per Book</v>
      </c>
    </row>
    <row r="1285" spans="1:24" x14ac:dyDescent="0.25">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c r="X1285" t="str">
        <v>Logitech diNovo Edge Keyboard</v>
      </c>
    </row>
    <row r="1286" spans="1:24" x14ac:dyDescent="0.25">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c r="X1286" t="str">
        <v>Xerox 1989</v>
      </c>
    </row>
    <row r="1287" spans="1:24" x14ac:dyDescent="0.25">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c r="X1287" t="str">
        <v>Xerox 1984</v>
      </c>
    </row>
    <row r="1288" spans="1:24" x14ac:dyDescent="0.25">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c r="X1288" t="str">
        <v>Xerox 227</v>
      </c>
    </row>
    <row r="1289" spans="1:24" x14ac:dyDescent="0.25">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c r="X1289" t="str">
        <v>Fellowes Bases and Tops For Staxonsteel/High-Stak Systems</v>
      </c>
    </row>
    <row r="1290" spans="1:24" x14ac:dyDescent="0.25">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c r="X1290" t="str">
        <v>Deflect-o Glass Clear Studded Chair Mats</v>
      </c>
    </row>
    <row r="1291" spans="1:24" x14ac:dyDescent="0.25">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c r="X1291" t="str">
        <v>Canon PC1060 Personal Laser Copier</v>
      </c>
    </row>
    <row r="1292" spans="1:24" x14ac:dyDescent="0.25">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c r="X1292" t="str">
        <v>Bevis Round Conference Room Tables and Bases</v>
      </c>
    </row>
    <row r="1293" spans="1:24" x14ac:dyDescent="0.25">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c r="X1293" t="str">
        <v>Xerox 1965</v>
      </c>
    </row>
    <row r="1294" spans="1:24" x14ac:dyDescent="0.25">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c r="X1294" t="str">
        <v>Bionaire 99.97% HEPA Air Cleaner</v>
      </c>
    </row>
    <row r="1295" spans="1:24" x14ac:dyDescent="0.25">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c r="X1295" t="str">
        <v>Eureka Sanitaire  Multi-Pro Heavy-Duty Upright, Disposable Bags</v>
      </c>
    </row>
    <row r="1296" spans="1:24" x14ac:dyDescent="0.25">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c r="X1296" t="str">
        <v>Balt Solid Wood Round Tables</v>
      </c>
    </row>
    <row r="1297" spans="1:24" x14ac:dyDescent="0.25">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c r="X1297" t="str">
        <v>Plantronics MX500i Earset</v>
      </c>
    </row>
    <row r="1298" spans="1:24" x14ac:dyDescent="0.25">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c r="X1298" t="str">
        <v>Logitech G35 7.1-Channel Surround Sound Headset</v>
      </c>
    </row>
    <row r="1299" spans="1:24" x14ac:dyDescent="0.25">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c r="X1299" t="str">
        <v>Imation Secure Drive + Hardware Encrypted USB flash drive - 16 GB</v>
      </c>
    </row>
    <row r="1300" spans="1:24" x14ac:dyDescent="0.25">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c r="X1300" t="str">
        <v>Wausau Papers Astrobrights Colored Envelopes</v>
      </c>
    </row>
    <row r="1301" spans="1:24" x14ac:dyDescent="0.25">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c r="X1301" t="str">
        <v>Tenex Antistatic Computer Chair Mats</v>
      </c>
    </row>
    <row r="1302" spans="1:24" x14ac:dyDescent="0.25">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c r="X1302" t="str">
        <v>REDIFORM Incoming/Outgoing Call Register, 11" X 8 1/2", 100 Messages</v>
      </c>
    </row>
    <row r="1303" spans="1:24" x14ac:dyDescent="0.25">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c r="X1303" t="str">
        <v>Tripp Lite Isotel 6 Outlet Surge Protector with Fax/Modem Protection</v>
      </c>
    </row>
    <row r="1304" spans="1:24" x14ac:dyDescent="0.25">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c r="X1304" t="str">
        <v>Xerox 1994</v>
      </c>
    </row>
    <row r="1305" spans="1:24" x14ac:dyDescent="0.25">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c r="X1305" t="str">
        <v>Nu-Dell Executive Frame</v>
      </c>
    </row>
    <row r="1306" spans="1:24" x14ac:dyDescent="0.25">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c r="X1306" t="str">
        <v>Belkin 5 Outlet SurgeMaster Power Centers</v>
      </c>
    </row>
    <row r="1307" spans="1:24" x14ac:dyDescent="0.25">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c r="X1307" t="str">
        <v>TOPS Carbonless Receipt Book, Four 2-3/4 x 7-1/4 Money Receipts per Page</v>
      </c>
    </row>
    <row r="1308" spans="1:24" x14ac:dyDescent="0.25">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c r="X1308" t="str">
        <v>Insertable Tab Indexes For Data Binders</v>
      </c>
    </row>
    <row r="1309" spans="1:24" x14ac:dyDescent="0.25">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c r="X1309" t="str">
        <v>Satellite Sectional Post Binders</v>
      </c>
    </row>
    <row r="1310" spans="1:24" x14ac:dyDescent="0.25">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c r="X1310" t="str">
        <v>Memorex Micro Travel Drive 32 GB</v>
      </c>
    </row>
    <row r="1311" spans="1:24" x14ac:dyDescent="0.25">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c r="X1311" t="str">
        <v>Lexmark S315 Color Inkjet Printer</v>
      </c>
    </row>
    <row r="1312" spans="1:24" x14ac:dyDescent="0.25">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c r="X1312" t="str">
        <v>Xerox 1926</v>
      </c>
    </row>
    <row r="1313" spans="1:24" x14ac:dyDescent="0.25">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c r="X1313" t="str">
        <v>Xerox 1918</v>
      </c>
    </row>
    <row r="1314" spans="1:24" x14ac:dyDescent="0.25">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c r="X1314" t="str">
        <v>SpineVue Locking Slant-D Ring Binders by Cardinal</v>
      </c>
    </row>
    <row r="1315" spans="1:24" x14ac:dyDescent="0.25">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c r="X1315" t="str">
        <v>Eureka The Boss Lite 10-Amp Upright Vacuum, Blue</v>
      </c>
    </row>
    <row r="1316" spans="1:24" x14ac:dyDescent="0.25">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c r="X1316" t="str">
        <v>Global Leather &amp; Oak Executive Chair, Burgundy</v>
      </c>
    </row>
    <row r="1317" spans="1:24" x14ac:dyDescent="0.25">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c r="X1317" t="str">
        <v>Rubbermaid ClusterMat Chairmats, Mat Size- 66" x 60", Lip 20" x 11" -90 Degree Angle</v>
      </c>
    </row>
    <row r="1318" spans="1:24" x14ac:dyDescent="0.25">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c r="X1318" t="str">
        <v>Dixon Ticonderoga Maple Cedar Pencil, #2</v>
      </c>
    </row>
    <row r="1319" spans="1:24" x14ac:dyDescent="0.25">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c r="X1319" t="str">
        <v>Acco Hot Clips Clips to Go</v>
      </c>
    </row>
    <row r="1320" spans="1:24" x14ac:dyDescent="0.25">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c r="X1320" t="str">
        <v>Acme Kleencut Forged Steel Scissors</v>
      </c>
    </row>
    <row r="1321" spans="1:24" x14ac:dyDescent="0.25">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c r="X1321" t="str">
        <v>Xerox 1951</v>
      </c>
    </row>
    <row r="1322" spans="1:24" x14ac:dyDescent="0.25">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c r="X1322" t="str">
        <v>DAX Solid Wood Frames</v>
      </c>
    </row>
    <row r="1323" spans="1:24" x14ac:dyDescent="0.25">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c r="X1323" t="str">
        <v>Acco Smartsocket Color-Coded Six-Outlet AC Adapter Model Surge Protectors</v>
      </c>
    </row>
    <row r="1324" spans="1:24" x14ac:dyDescent="0.25">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c r="X1324" t="str">
        <v>Clearsounds A400</v>
      </c>
    </row>
    <row r="1325" spans="1:24" x14ac:dyDescent="0.25">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c r="X1325" t="str">
        <v>Hewlett Packard 310 Color Digital Copier</v>
      </c>
    </row>
    <row r="1326" spans="1:24" x14ac:dyDescent="0.25">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c r="X1326" t="str">
        <v>Recycled Premium Regency Composition Covers</v>
      </c>
    </row>
    <row r="1327" spans="1:24" x14ac:dyDescent="0.25">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c r="X1327" t="str">
        <v>Xerox 219</v>
      </c>
    </row>
    <row r="1328" spans="1:24" x14ac:dyDescent="0.25">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c r="X1328" t="str">
        <v>Xerox 1903</v>
      </c>
    </row>
    <row r="1329" spans="1:24" x14ac:dyDescent="0.25">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c r="X1329" t="str">
        <v>Logitech VX Revolution Cordless Laser Mouse for Notebooks (Black)</v>
      </c>
    </row>
    <row r="1330" spans="1:24" x14ac:dyDescent="0.25">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c r="X1330" t="str">
        <v>O'Sullivan Plantations 2-Door Library in Landvery Oak</v>
      </c>
    </row>
    <row r="1331" spans="1:24" x14ac:dyDescent="0.25">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c r="X1331" t="str">
        <v>Panasonic KX-TG9541B DECT 6.0 Digital 2-Line Expandable Cordless Phone With Digital Answering System</v>
      </c>
    </row>
    <row r="1332" spans="1:24" x14ac:dyDescent="0.25">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c r="X1332" t="str">
        <v>Panasonic KX MB2061 Multifunction Printer</v>
      </c>
    </row>
    <row r="1333" spans="1:24" x14ac:dyDescent="0.25">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c r="X1333" t="str">
        <v>Razer Kraken 7.1 Surround Sound Over Ear USB Gaming Headset</v>
      </c>
    </row>
    <row r="1334" spans="1:24" x14ac:dyDescent="0.25">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c r="X1334" t="str">
        <v>Hon Rectangular Conference Tables</v>
      </c>
    </row>
    <row r="1335" spans="1:24" x14ac:dyDescent="0.25">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c r="X1335" t="str">
        <v>Computer Printout Index Tabs</v>
      </c>
    </row>
    <row r="1336" spans="1:24" x14ac:dyDescent="0.25">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c r="X1336" t="str">
        <v>GBC Wire Binding Combs</v>
      </c>
    </row>
    <row r="1337" spans="1:24" x14ac:dyDescent="0.25">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c r="X1337" t="str">
        <v>Iceberg Nesting Folding Chair, 19w x 6d x 43h</v>
      </c>
    </row>
    <row r="1338" spans="1:24" x14ac:dyDescent="0.25">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c r="X1338" t="str">
        <v>Honeywell Enviracaire Portable HEPA Air Cleaner for 16' x 20' Room</v>
      </c>
    </row>
    <row r="1339" spans="1:24" x14ac:dyDescent="0.25">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c r="X1339" t="str">
        <v>Bevis Rectangular Conference Tables</v>
      </c>
    </row>
    <row r="1340" spans="1:24" x14ac:dyDescent="0.25">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c r="X1340" t="str">
        <v>Ampad #10 Peel &amp; Seel Holiday Envelopes</v>
      </c>
    </row>
    <row r="1341" spans="1:24" x14ac:dyDescent="0.25">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c r="X1341" t="str">
        <v>Cardinal Holdit Data Disk Pockets</v>
      </c>
    </row>
    <row r="1342" spans="1:24" x14ac:dyDescent="0.25">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c r="X1342" t="str">
        <v>Avery 496</v>
      </c>
    </row>
    <row r="1343" spans="1:24" x14ac:dyDescent="0.25">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c r="X1343" t="str">
        <v>Black Print Carbonless Snap-Off Rapid Letter, 8 1/2" x 7"</v>
      </c>
    </row>
    <row r="1344" spans="1:24" x14ac:dyDescent="0.25">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c r="X1344" t="str">
        <v>Xerox 23</v>
      </c>
    </row>
    <row r="1345" spans="1:24" x14ac:dyDescent="0.25">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c r="X1345" t="str">
        <v>Eldon Pizzaz Desk Accessories</v>
      </c>
    </row>
    <row r="1346" spans="1:24" x14ac:dyDescent="0.25">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c r="X1346" t="str">
        <v>Sauder Forest Hills Library, Woodland Oak Finish</v>
      </c>
    </row>
    <row r="1347" spans="1:24" x14ac:dyDescent="0.25">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c r="X1347" t="str">
        <v>Global Deluxe High-Back Office Chair in Storm</v>
      </c>
    </row>
    <row r="1348" spans="1:24" x14ac:dyDescent="0.25">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c r="X1348" t="str">
        <v>Kensington K72356US Mouse-in-a-Box USB Desktop Mouse</v>
      </c>
    </row>
    <row r="1349" spans="1:24" x14ac:dyDescent="0.25">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c r="X1349" t="str">
        <v>Avery 50</v>
      </c>
    </row>
    <row r="1350" spans="1:24" x14ac:dyDescent="0.25">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c r="X1350" t="str">
        <v>Fiskars Spring-Action Scissors</v>
      </c>
    </row>
    <row r="1351" spans="1:24" x14ac:dyDescent="0.25">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c r="X1351" t="str">
        <v>Anker 24W Portable Micro USB Car Charger</v>
      </c>
    </row>
    <row r="1352" spans="1:24" x14ac:dyDescent="0.25">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c r="X1352" t="str">
        <v>SAFCO Mobile Desk Side File, Wire Frame</v>
      </c>
    </row>
    <row r="1353" spans="1:24" x14ac:dyDescent="0.25">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c r="X1353" t="str">
        <v>Newell 313</v>
      </c>
    </row>
    <row r="1354" spans="1:24" x14ac:dyDescent="0.25">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c r="X1354" t="str">
        <v>Jawbone JAMBOX Wireless Bluetooth Speaker</v>
      </c>
    </row>
    <row r="1355" spans="1:24" x14ac:dyDescent="0.25">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c r="X1355" t="str">
        <v>Xerox 1895</v>
      </c>
    </row>
    <row r="1356" spans="1:24" x14ac:dyDescent="0.25">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c r="X1356" t="str">
        <v>#10 White Business Envelopes,4 1/8 x 9 1/2</v>
      </c>
    </row>
    <row r="1357" spans="1:24" x14ac:dyDescent="0.25">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c r="X1357" t="str">
        <v>High Speed Automatic Electric Letter Opener</v>
      </c>
    </row>
    <row r="1358" spans="1:24" x14ac:dyDescent="0.25">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c r="X1358" t="str">
        <v>Belkin 8 Outlet Surge Protector</v>
      </c>
    </row>
    <row r="1359" spans="1:24" x14ac:dyDescent="0.25">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c r="X1359" t="str">
        <v>Panasonic KX TS3282B Corded phone</v>
      </c>
    </row>
    <row r="1360" spans="1:24" x14ac:dyDescent="0.25">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c r="X1360" t="str">
        <v>Tennsco Snap-Together Open Shelving Units, Starter Sets and Add-On Units</v>
      </c>
    </row>
    <row r="1361" spans="1:24" x14ac:dyDescent="0.25">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c r="X1361" t="str">
        <v>Avery 49</v>
      </c>
    </row>
    <row r="1362" spans="1:24" x14ac:dyDescent="0.25">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c r="X1362" t="str">
        <v>Hoover Upright Vacuum With Dirt Cup</v>
      </c>
    </row>
    <row r="1363" spans="1:24" x14ac:dyDescent="0.25">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c r="X1363" t="str">
        <v>Maxell 4.7GB DVD-RW 3/Pack</v>
      </c>
    </row>
    <row r="1364" spans="1:24" x14ac:dyDescent="0.25">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c r="X1364" t="str">
        <v>Nortel Meridian M5316 Digital phone</v>
      </c>
    </row>
    <row r="1365" spans="1:24" x14ac:dyDescent="0.25">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c r="X1365" t="str">
        <v>Bush Westfield Collection Bookcases, Dark Cherry Finish</v>
      </c>
    </row>
    <row r="1366" spans="1:24" x14ac:dyDescent="0.25">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c r="X1366" t="str">
        <v>3M Polarizing Task Lamp with Clamp Arm, Light Gray</v>
      </c>
    </row>
    <row r="1367" spans="1:24" x14ac:dyDescent="0.25">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c r="X1367" t="str">
        <v>HTC One Mini</v>
      </c>
    </row>
    <row r="1368" spans="1:24" x14ac:dyDescent="0.25">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c r="X1368" t="str">
        <v>Dell Slim USB Multimedia Keyboard</v>
      </c>
    </row>
    <row r="1369" spans="1:24" x14ac:dyDescent="0.25">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c r="X1369" t="str">
        <v>Contemporary Wood/Metal Frame</v>
      </c>
    </row>
    <row r="1370" spans="1:24" x14ac:dyDescent="0.25">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c r="X1370" t="str">
        <v>O'Sullivan Living Dimensions 3-Shelf Bookcases</v>
      </c>
    </row>
    <row r="1371" spans="1:24" x14ac:dyDescent="0.25">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c r="X1371" t="str">
        <v>KeyTronic KT800P2 - Keyboard - Black</v>
      </c>
    </row>
    <row r="1372" spans="1:24" x14ac:dyDescent="0.25">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c r="X1372" t="str">
        <v>GBC Standard Plastic Binding Systems' Combs</v>
      </c>
    </row>
    <row r="1373" spans="1:24" x14ac:dyDescent="0.25">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c r="X1373" t="str">
        <v>Holmes Harmony HEPA Air Purifier for 17 x 20 Room</v>
      </c>
    </row>
    <row r="1374" spans="1:24" x14ac:dyDescent="0.25">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c r="X1374" t="str">
        <v>GE General Use Halogen Bulbs, 100 Watts, 1 Bulb per Pack</v>
      </c>
    </row>
    <row r="1375" spans="1:24" x14ac:dyDescent="0.25">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c r="X1375" t="str">
        <v>Macally Suction Cup Mount</v>
      </c>
    </row>
    <row r="1376" spans="1:24" x14ac:dyDescent="0.25">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c r="X1376" t="str">
        <v>Eldon Image Series Black Desk Accessories</v>
      </c>
    </row>
    <row r="1377" spans="1:24" x14ac:dyDescent="0.25">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c r="X1377" t="str">
        <v>Executive Impressions 14"</v>
      </c>
    </row>
    <row r="1378" spans="1:24" x14ac:dyDescent="0.25">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c r="X1378" t="str">
        <v>Executive Impressions 12" Wall Clock</v>
      </c>
    </row>
    <row r="1379" spans="1:24" x14ac:dyDescent="0.25">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c r="X1379" t="str">
        <v>Bretford CR8500 Series Meeting Room Furniture</v>
      </c>
    </row>
    <row r="1380" spans="1:24" x14ac:dyDescent="0.25">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c r="X1380" t="str">
        <v>Plantronics Calisto P620-M USB Wireless Speakerphone System</v>
      </c>
    </row>
    <row r="1381" spans="1:24" x14ac:dyDescent="0.25">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c r="X1381" t="str">
        <v>Hammermill CopyPlus Copy Paper (20Lb. and 84 Bright)</v>
      </c>
    </row>
    <row r="1382" spans="1:24" x14ac:dyDescent="0.25">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c r="X1382" t="str">
        <v>Panasonic KX MC6040 Color Laser Multifunction Printer</v>
      </c>
    </row>
    <row r="1383" spans="1:24" x14ac:dyDescent="0.25">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c r="X1383" t="str">
        <v>Berol Giant Pencil Sharpener</v>
      </c>
    </row>
    <row r="1384" spans="1:24" x14ac:dyDescent="0.25">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c r="X1384" t="str">
        <v>KeyTronic KT400U2 - Keyboard - Black</v>
      </c>
    </row>
    <row r="1385" spans="1:24" x14ac:dyDescent="0.25">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c r="X1385" t="str">
        <v>Avery 498</v>
      </c>
    </row>
    <row r="1386" spans="1:24" x14ac:dyDescent="0.25">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c r="X1386" t="str">
        <v>Canon imageCLASS 2200 Advanced Copier</v>
      </c>
    </row>
    <row r="1387" spans="1:24" x14ac:dyDescent="0.25">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c r="X1387" t="str">
        <v>Epson TM-T88V Direct Thermal Printer - Monochrome - Desktop</v>
      </c>
    </row>
    <row r="1388" spans="1:24" x14ac:dyDescent="0.25">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c r="X1388" t="str">
        <v>Accohide Poly Flexible Ring Binders</v>
      </c>
    </row>
    <row r="1389" spans="1:24" x14ac:dyDescent="0.25">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c r="X1389" t="str">
        <v>SAFCO Optional Arm Kit for Workspace Cribbage Stacking Chair</v>
      </c>
    </row>
    <row r="1390" spans="1:24" x14ac:dyDescent="0.25">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c r="X1390" t="str">
        <v>Stackable Trays</v>
      </c>
    </row>
    <row r="1391" spans="1:24" x14ac:dyDescent="0.25">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c r="X1391" t="str">
        <v>TOPS Voice Message Log Book, Flash Format</v>
      </c>
    </row>
    <row r="1392" spans="1:24" x14ac:dyDescent="0.25">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c r="X1392" t="str">
        <v>Boston 1730 StandUp Electric Pencil Sharpener</v>
      </c>
    </row>
    <row r="1393" spans="1:24" x14ac:dyDescent="0.25">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c r="X1393" t="str">
        <v>Executive Impressions 13" Clairmont Wall Clock</v>
      </c>
    </row>
    <row r="1394" spans="1:24" x14ac:dyDescent="0.25">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c r="X1394" t="str">
        <v>GBC Laser Imprintable Binding System Covers, Desert Sand</v>
      </c>
    </row>
    <row r="1395" spans="1:24" x14ac:dyDescent="0.25">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c r="X1395" t="str">
        <v>Xerox 2000</v>
      </c>
    </row>
    <row r="1396" spans="1:24" x14ac:dyDescent="0.25">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c r="X1396" t="str">
        <v>Green Bar Computer Printout Paper</v>
      </c>
    </row>
    <row r="1397" spans="1:24" x14ac:dyDescent="0.25">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c r="X1397" t="str">
        <v>Global Adaptabilites Bookcase, Cherry/Storm Gray Finish</v>
      </c>
    </row>
    <row r="1398" spans="1:24" x14ac:dyDescent="0.25">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c r="X1398" t="str">
        <v>GBC Pre-Punched Binding Paper, Plastic, White, 8-1/2" x 11"</v>
      </c>
    </row>
    <row r="1399" spans="1:24" x14ac:dyDescent="0.25">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c r="X1399" t="str">
        <v>Google Nexus 5</v>
      </c>
    </row>
    <row r="1400" spans="1:24" x14ac:dyDescent="0.25">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c r="X1400" t="str">
        <v>Global Italian Leather Office Chair</v>
      </c>
    </row>
    <row r="1401" spans="1:24" x14ac:dyDescent="0.25">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c r="X1401" t="str">
        <v>Advantus Motivational Note Cards</v>
      </c>
    </row>
    <row r="1402" spans="1:24" x14ac:dyDescent="0.25">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c r="X1402" t="str">
        <v>Avery Flip-Chart Easel Binder, Black</v>
      </c>
    </row>
    <row r="1403" spans="1:24" x14ac:dyDescent="0.25">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c r="X1403" t="str">
        <v>I.R.I.S IRISCard Anywhere 5 Card Scanner</v>
      </c>
    </row>
    <row r="1404" spans="1:24" x14ac:dyDescent="0.25">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c r="X1404" t="str">
        <v>Ativa D5772 2-Line 5.8GHz Digital Expandable Corded/Cordless Phone System with Answering &amp; Caller ID/Call Waiting, Black/Silver</v>
      </c>
    </row>
    <row r="1405" spans="1:24" x14ac:dyDescent="0.25">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c r="X1405" t="str">
        <v>Ibico Presentation Index for Binding Systems</v>
      </c>
    </row>
    <row r="1406" spans="1:24" x14ac:dyDescent="0.25">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c r="X1406" t="str">
        <v>Adams "While You Were Out" Message Pads</v>
      </c>
    </row>
    <row r="1407" spans="1:24" x14ac:dyDescent="0.25">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c r="X1407" t="str">
        <v>Wirebound Four 2-3/4 x 5 Forms per Page, 400 Sets per Book</v>
      </c>
    </row>
    <row r="1408" spans="1:24" x14ac:dyDescent="0.25">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c r="X1408" t="str">
        <v>AT&amp;T 17929 Lendline Telephone</v>
      </c>
    </row>
    <row r="1409" spans="1:24" x14ac:dyDescent="0.25">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c r="X1409" t="str">
        <v>Hewlett-Packard Deskjet 6540 Color Inkjet Printer</v>
      </c>
    </row>
    <row r="1410" spans="1:24" x14ac:dyDescent="0.25">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c r="X1410" t="str">
        <v>Cisco TelePresence System EX90 Videoconferencing Unit</v>
      </c>
    </row>
    <row r="1411" spans="1:24" x14ac:dyDescent="0.25">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c r="X1411" t="str">
        <v>Avery Fluorescent Highlighter Four-Color Set</v>
      </c>
    </row>
    <row r="1412" spans="1:24" x14ac:dyDescent="0.25">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c r="X1412" t="str">
        <v>Xerox 1944</v>
      </c>
    </row>
    <row r="1413" spans="1:24" x14ac:dyDescent="0.25">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c r="X1413" t="str">
        <v>Xerox 215</v>
      </c>
    </row>
    <row r="1414" spans="1:24" x14ac:dyDescent="0.25">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c r="X1414" t="str">
        <v>Xerox 1885</v>
      </c>
    </row>
    <row r="1415" spans="1:24" x14ac:dyDescent="0.25">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c r="X1415" t="str">
        <v>Computer Room Manger, 14"</v>
      </c>
    </row>
    <row r="1416" spans="1:24" x14ac:dyDescent="0.25">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c r="X1416" t="str">
        <v>AT&amp;T CL2909</v>
      </c>
    </row>
    <row r="1417" spans="1:24" x14ac:dyDescent="0.25">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c r="X1417" t="str">
        <v>Plantronics Voyager Pro HD - Bluetooth Headset</v>
      </c>
    </row>
    <row r="1418" spans="1:24" x14ac:dyDescent="0.25">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c r="X1418" t="str">
        <v>AT&amp;T EL51110 DECT</v>
      </c>
    </row>
    <row r="1419" spans="1:24" x14ac:dyDescent="0.25">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c r="X1419" t="str">
        <v>BlackBerry Q10</v>
      </c>
    </row>
    <row r="1420" spans="1:24" x14ac:dyDescent="0.25">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c r="X1420" t="str">
        <v>Compact Automatic Electric Letter Opener</v>
      </c>
    </row>
    <row r="1421" spans="1:24" x14ac:dyDescent="0.25">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c r="X1421" t="str">
        <v>SanDisk Ultra 16 GB MicroSDHC Class 10 Memory Card</v>
      </c>
    </row>
    <row r="1422" spans="1:24" x14ac:dyDescent="0.25">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c r="X1422" t="str">
        <v>SanDisk Cruzer 8 GB USB Flash Drive</v>
      </c>
    </row>
    <row r="1423" spans="1:24" x14ac:dyDescent="0.25">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c r="X1423" t="str">
        <v>Hon Deluxe Fabric Upholstered Stacking Chairs, Squared Back</v>
      </c>
    </row>
    <row r="1424" spans="1:24" x14ac:dyDescent="0.25">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c r="X1424" t="str">
        <v>Advantus Rolling Drawer Organizers</v>
      </c>
    </row>
    <row r="1425" spans="1:24" x14ac:dyDescent="0.25">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c r="X1425" t="str">
        <v>Maxell 4.7GB DVD-R 5/Pack</v>
      </c>
    </row>
    <row r="1426" spans="1:24" x14ac:dyDescent="0.25">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c r="X1426" t="str">
        <v>GBC Plasticlear Binding Covers</v>
      </c>
    </row>
    <row r="1427" spans="1:24" x14ac:dyDescent="0.25">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c r="X1427" t="str">
        <v>Plastic Stacking Crates &amp; Casters</v>
      </c>
    </row>
    <row r="1428" spans="1:24" x14ac:dyDescent="0.25">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c r="X1428" t="str">
        <v>Belkin F9M820V08 8 Outlet Surge</v>
      </c>
    </row>
    <row r="1429" spans="1:24" x14ac:dyDescent="0.25">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c r="X1429" t="str">
        <v>APC 7 Outlet Network SurgeArrest Surge Protector</v>
      </c>
    </row>
    <row r="1430" spans="1:24" x14ac:dyDescent="0.25">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c r="X1430" t="str">
        <v>Maxell 4.7GB DVD+R 5/Pack</v>
      </c>
    </row>
    <row r="1431" spans="1:24" x14ac:dyDescent="0.25">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c r="X1431" t="str">
        <v>Anker Astro Mini 3000mAh Ultra-Compact Portable Charger</v>
      </c>
    </row>
    <row r="1432" spans="1:24" x14ac:dyDescent="0.25">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c r="X1432" t="str">
        <v>Advantus Map Pennant Flags and Round Head Tacks</v>
      </c>
    </row>
    <row r="1433" spans="1:24" x14ac:dyDescent="0.25">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c r="X1433" t="str">
        <v>Xerox 1953</v>
      </c>
    </row>
    <row r="1434" spans="1:24" x14ac:dyDescent="0.25">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c r="X1434" t="str">
        <v>Xerox 228</v>
      </c>
    </row>
    <row r="1435" spans="1:24" x14ac:dyDescent="0.25">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c r="X1435" t="str">
        <v>Advantus Employee of the Month Certificate Frame, 11 x 13-1/2</v>
      </c>
    </row>
    <row r="1436" spans="1:24" x14ac:dyDescent="0.25">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c r="X1436" t="str">
        <v>Xerox 1954</v>
      </c>
    </row>
    <row r="1437" spans="1:24" x14ac:dyDescent="0.25">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c r="X1437" t="str">
        <v>Embossed Ink Jet Note Cards</v>
      </c>
    </row>
    <row r="1438" spans="1:24" x14ac:dyDescent="0.25">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c r="X1438" t="str">
        <v>Xerox 1942</v>
      </c>
    </row>
    <row r="1439" spans="1:24" x14ac:dyDescent="0.25">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c r="X1439" t="str">
        <v>Carina Mini System Audio Rack, Model AR050B</v>
      </c>
    </row>
    <row r="1440" spans="1:24" x14ac:dyDescent="0.25">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c r="X1440" t="str">
        <v>Xerox 201</v>
      </c>
    </row>
    <row r="1441" spans="1:24" x14ac:dyDescent="0.25">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c r="X1441" t="str">
        <v>Eldon Expressions Punched Metal &amp; Wood Desk Accessories, Black &amp; Cherry</v>
      </c>
    </row>
    <row r="1442" spans="1:24" x14ac:dyDescent="0.25">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c r="X1442" t="str">
        <v>GE 4 Foot Flourescent Tube, 40 Watt</v>
      </c>
    </row>
    <row r="1443" spans="1:24" x14ac:dyDescent="0.25">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c r="X1443" t="str">
        <v>Nokia Lumia 925</v>
      </c>
    </row>
    <row r="1444" spans="1:24" x14ac:dyDescent="0.25">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c r="X1444" t="str">
        <v>Dana Swing-Arm Lamps</v>
      </c>
    </row>
    <row r="1445" spans="1:24" x14ac:dyDescent="0.25">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c r="X1445" t="str">
        <v>Wirebound Message Books, Four 2 3/4 x 5 Forms per Page, 200 Sets per Book</v>
      </c>
    </row>
    <row r="1446" spans="1:24" x14ac:dyDescent="0.25">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c r="X1446" t="str">
        <v>Xerox 1969</v>
      </c>
    </row>
    <row r="1447" spans="1:24" x14ac:dyDescent="0.25">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c r="X1447" t="str">
        <v>Eldon 200 Class Desk Accessories, Smoke</v>
      </c>
    </row>
    <row r="1448" spans="1:24" x14ac:dyDescent="0.25">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c r="X1448" t="str">
        <v>Dual Level, Single-Width Filing Carts</v>
      </c>
    </row>
    <row r="1449" spans="1:24" x14ac:dyDescent="0.25">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c r="X1449" t="str">
        <v>Xerox 1971</v>
      </c>
    </row>
    <row r="1450" spans="1:24" x14ac:dyDescent="0.25">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c r="X1450" t="str">
        <v>Boston 16750 Black Compact Battery Pencil Sharpener</v>
      </c>
    </row>
    <row r="1451" spans="1:24" x14ac:dyDescent="0.25">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c r="X1451" t="str">
        <v>Eberhard Faber 3 1/2" Golf Pencils</v>
      </c>
    </row>
    <row r="1452" spans="1:24" x14ac:dyDescent="0.25">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c r="X1452" t="str">
        <v>Tenex Carpeted, Granite-Look or Clear Contemporary Contour Shape Chair Mats</v>
      </c>
    </row>
    <row r="1453" spans="1:24" x14ac:dyDescent="0.25">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c r="X1453" t="str">
        <v>Global Highback Leather Tilter in Burgundy</v>
      </c>
    </row>
    <row r="1454" spans="1:24" x14ac:dyDescent="0.25">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c r="X1454" t="str">
        <v>Executive Impressions 13-1/2" Indoor/Outdoor Wall Clock</v>
      </c>
    </row>
    <row r="1455" spans="1:24" x14ac:dyDescent="0.25">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c r="X1455" t="str">
        <v>Eldon 400 Class Desk Accessories, Black Carbon</v>
      </c>
    </row>
    <row r="1456" spans="1:24" x14ac:dyDescent="0.25">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c r="X1456" t="str">
        <v>Wilson Jones Clip &amp; Carry Folder Binder Tool for Ring Binders, Clear</v>
      </c>
    </row>
    <row r="1457" spans="1:24" x14ac:dyDescent="0.25">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c r="X1457" t="str">
        <v>Harbour Creations 67200 Series Stacking Chairs</v>
      </c>
    </row>
    <row r="1458" spans="1:24" x14ac:dyDescent="0.25">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c r="X1458" t="str">
        <v>Tenex V2T-RE Standard Weight Series Chair Mat, 45" x 53", Lip 25" x 12"</v>
      </c>
    </row>
    <row r="1459" spans="1:24" x14ac:dyDescent="0.25">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c r="X1459" t="str">
        <v>Samsung Galaxy Mega 6.3</v>
      </c>
    </row>
    <row r="1460" spans="1:24" x14ac:dyDescent="0.25">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c r="X1460" t="str">
        <v>DAX Two-Tone Rosewood/Black Document Frame, Desktop, 5 x 7</v>
      </c>
    </row>
    <row r="1461" spans="1:24" x14ac:dyDescent="0.25">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c r="X1461" t="str">
        <v>Xerox 198</v>
      </c>
    </row>
    <row r="1462" spans="1:24" x14ac:dyDescent="0.25">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c r="X1462" t="str">
        <v>Safco Chair Connectors, 6/Carton</v>
      </c>
    </row>
    <row r="1463" spans="1:24" x14ac:dyDescent="0.25">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c r="X1463" t="str">
        <v>Xerox 1997</v>
      </c>
    </row>
    <row r="1464" spans="1:24" x14ac:dyDescent="0.25">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c r="X1464" t="str">
        <v>Eldon Expressions Mahogany Wood Desk Collection</v>
      </c>
    </row>
    <row r="1465" spans="1:24" x14ac:dyDescent="0.25">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c r="X1465" t="str">
        <v>VariCap6 Expandable Binder</v>
      </c>
    </row>
    <row r="1466" spans="1:24" x14ac:dyDescent="0.25">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c r="X1466" t="str">
        <v>Stacking Trays by OIC</v>
      </c>
    </row>
    <row r="1467" spans="1:24" x14ac:dyDescent="0.25">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c r="X1467" t="str">
        <v>Epson Perfection V600 Photo Scanner</v>
      </c>
    </row>
    <row r="1468" spans="1:24" x14ac:dyDescent="0.25">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c r="X1468" t="str">
        <v>Durable Pressboard Binders</v>
      </c>
    </row>
    <row r="1469" spans="1:24" x14ac:dyDescent="0.25">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c r="X1469" t="str">
        <v>Kensington 7 Outlet MasterPiece Power Center with Fax/Phone Line Protection</v>
      </c>
    </row>
    <row r="1470" spans="1:24" x14ac:dyDescent="0.25">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c r="X1470" t="str">
        <v>Alliance Rubber Bands</v>
      </c>
    </row>
    <row r="1471" spans="1:24" x14ac:dyDescent="0.25">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c r="X1471" t="str">
        <v>SlimView Poly Binder, 3/8"</v>
      </c>
    </row>
    <row r="1472" spans="1:24" x14ac:dyDescent="0.25">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c r="X1472" t="str">
        <v>Boston Electric Pencil Sharpener, Model 1818, Charcoal Black</v>
      </c>
    </row>
    <row r="1473" spans="1:24" x14ac:dyDescent="0.25">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c r="X1473" t="str">
        <v>DAX Clear Channel Poster Frame</v>
      </c>
    </row>
    <row r="1474" spans="1:24" x14ac:dyDescent="0.25">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c r="X1474" t="str">
        <v>#10 Self-Seal White Envelopes</v>
      </c>
    </row>
    <row r="1475" spans="1:24" x14ac:dyDescent="0.25">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c r="X1475" t="str">
        <v>Hon Pagoda Stacking Chairs</v>
      </c>
    </row>
    <row r="1476" spans="1:24" x14ac:dyDescent="0.25">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c r="X1476" t="str">
        <v>Newell 339</v>
      </c>
    </row>
    <row r="1477" spans="1:24" x14ac:dyDescent="0.25">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c r="X1477" t="str">
        <v>36X48 HARDFLOOR CHAIRMAT</v>
      </c>
    </row>
    <row r="1478" spans="1:24" x14ac:dyDescent="0.25">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c r="X1478" t="str">
        <v>Anderson Hickey Conga Table Tops &amp; Accessories</v>
      </c>
    </row>
    <row r="1479" spans="1:24" x14ac:dyDescent="0.25">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c r="X1479" t="str">
        <v>Apple EarPods with Remote and Mic</v>
      </c>
    </row>
    <row r="1480" spans="1:24" x14ac:dyDescent="0.25">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c r="X1480" t="str">
        <v>Perixx PERIBOARD-512B, Ergonomic Split Keyboard</v>
      </c>
    </row>
    <row r="1481" spans="1:24" x14ac:dyDescent="0.25">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c r="X1481" t="str">
        <v>Logitech Wireless Headset H600 Over-The-Head Design</v>
      </c>
    </row>
    <row r="1482" spans="1:24" x14ac:dyDescent="0.25">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c r="X1482" t="str">
        <v>Xerox 230</v>
      </c>
    </row>
    <row r="1483" spans="1:24" x14ac:dyDescent="0.25">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c r="X1483" t="str">
        <v>Eldon Econocleat Chair Mats for Low Pile Carpets</v>
      </c>
    </row>
    <row r="1484" spans="1:24" x14ac:dyDescent="0.25">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c r="X1484" t="str">
        <v>Vtech CS6719</v>
      </c>
    </row>
    <row r="1485" spans="1:24" x14ac:dyDescent="0.25">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c r="X1485" t="str">
        <v>Xerox 194</v>
      </c>
    </row>
    <row r="1486" spans="1:24" x14ac:dyDescent="0.25">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c r="X1486" t="str">
        <v>Bush Cubix Collection Bookcases, Fully Assembled</v>
      </c>
    </row>
    <row r="1487" spans="1:24" x14ac:dyDescent="0.25">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c r="X1487" t="str">
        <v>Universal Recycled Hanging Pressboard Report Binders, Letter Size</v>
      </c>
    </row>
    <row r="1488" spans="1:24" x14ac:dyDescent="0.25">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c r="X1488" t="str">
        <v>Xerox 1980</v>
      </c>
    </row>
    <row r="1489" spans="1:24" x14ac:dyDescent="0.25">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c r="X1489" t="str">
        <v>Strathmore Photo Frame Cards</v>
      </c>
    </row>
    <row r="1490" spans="1:24" x14ac:dyDescent="0.25">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c r="X1490" t="str">
        <v>Okidata C331dn Printer</v>
      </c>
    </row>
    <row r="1491" spans="1:24" x14ac:dyDescent="0.25">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c r="X1491" t="str">
        <v>Seth Thomas 8 1/2" Cubicle Clock</v>
      </c>
    </row>
    <row r="1492" spans="1:24" x14ac:dyDescent="0.25">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c r="X1492" t="str">
        <v>Aastra 6757i CT Wireless VoIP phone</v>
      </c>
    </row>
    <row r="1493" spans="1:24" x14ac:dyDescent="0.25">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c r="X1493" t="str">
        <v>Xerox 1907</v>
      </c>
    </row>
    <row r="1494" spans="1:24" x14ac:dyDescent="0.25">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c r="X1494" t="str">
        <v>G.E. Longer-Life Indoor Recessed Floodlight Bulbs</v>
      </c>
    </row>
    <row r="1495" spans="1:24" x14ac:dyDescent="0.25">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c r="X1495" t="str">
        <v>Panasonic KX TS3282W Corded phone</v>
      </c>
    </row>
    <row r="1496" spans="1:24" x14ac:dyDescent="0.25">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c r="X1496" t="str">
        <v>Global Leather and Oak Executive Chair, Black</v>
      </c>
    </row>
    <row r="1497" spans="1:24" x14ac:dyDescent="0.25">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c r="X1497" t="str">
        <v>Cubify CubeX 3D Printer Double Head Print</v>
      </c>
    </row>
    <row r="1498" spans="1:24" x14ac:dyDescent="0.25">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c r="X1498" t="str">
        <v>Ibico Ibimaster 300 Manual Binding System</v>
      </c>
    </row>
    <row r="1499" spans="1:24" x14ac:dyDescent="0.25">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c r="X1499" t="str">
        <v>Wilson Jones Impact Binders</v>
      </c>
    </row>
    <row r="1500" spans="1:24" x14ac:dyDescent="0.25">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c r="X1500" t="str">
        <v>Newell 34</v>
      </c>
    </row>
    <row r="1501" spans="1:24" x14ac:dyDescent="0.25">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c r="X1501" t="str">
        <v>Polycom CX300 Desktop Phone USB VoIP phone</v>
      </c>
    </row>
    <row r="1502" spans="1:24" x14ac:dyDescent="0.25">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c r="X1502" t="str">
        <v>Boston 1799 Powerhouse Electric Pencil Sharpener</v>
      </c>
    </row>
    <row r="1503" spans="1:24" x14ac:dyDescent="0.25">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c r="X1503" t="str">
        <v>Wilson Jones Four-Pocket Poly Binders</v>
      </c>
    </row>
    <row r="1504" spans="1:24" x14ac:dyDescent="0.25">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c r="X1504" t="str">
        <v>Sterilite Show Offs Storage Containers</v>
      </c>
    </row>
    <row r="1505" spans="1:24" x14ac:dyDescent="0.25">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c r="X1505" t="str">
        <v>Alliance Super-Size Bands, Assorted Sizes</v>
      </c>
    </row>
    <row r="1506" spans="1:24" x14ac:dyDescent="0.25">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c r="X1506" t="str">
        <v>BlueLounge Milo Smartphone Stand, White/Metallic</v>
      </c>
    </row>
    <row r="1507" spans="1:24" x14ac:dyDescent="0.25">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c r="X1507" t="str">
        <v>Avery White Multi-Purpose Labels</v>
      </c>
    </row>
    <row r="1508" spans="1:24" x14ac:dyDescent="0.25">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c r="X1508" t="str">
        <v>Logitech G500s Laser Gaming Mouse with Adjustable Weight Tuning</v>
      </c>
    </row>
    <row r="1509" spans="1:24" x14ac:dyDescent="0.25">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c r="X1509" t="str">
        <v>Letter or Legal Size Expandable Poly String Tie Envelopes</v>
      </c>
    </row>
    <row r="1510" spans="1:24" x14ac:dyDescent="0.25">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c r="X1510" t="str">
        <v>Stiletto Hand Letter Openers</v>
      </c>
    </row>
    <row r="1511" spans="1:24" x14ac:dyDescent="0.25">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c r="X1511" t="str">
        <v>Tennsco Commercial Shelving</v>
      </c>
    </row>
    <row r="1512" spans="1:24" x14ac:dyDescent="0.25">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c r="X1512" t="str">
        <v>Samsung HM1900 Bluetooth Headset</v>
      </c>
    </row>
    <row r="1513" spans="1:24" x14ac:dyDescent="0.25">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c r="X1513" t="str">
        <v>Cisco SPA112 2 Port Phone Adapter</v>
      </c>
    </row>
    <row r="1514" spans="1:24" x14ac:dyDescent="0.25">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c r="X1514" t="str">
        <v>Col-Erase Pencils with Erasers</v>
      </c>
    </row>
    <row r="1515" spans="1:24" x14ac:dyDescent="0.25">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c r="X1515" t="str">
        <v>Xerox 221</v>
      </c>
    </row>
    <row r="1516" spans="1:24" x14ac:dyDescent="0.25">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c r="X1516" t="str">
        <v>Plantronics Encore H101 Dual Earpieces Headset</v>
      </c>
    </row>
    <row r="1517" spans="1:24" x14ac:dyDescent="0.25">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c r="X1517" t="str">
        <v>Disposable Triple-Filter Dust Bags</v>
      </c>
    </row>
    <row r="1518" spans="1:24" x14ac:dyDescent="0.25">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c r="X1518" t="str">
        <v>Memorex Mini Travel Drive 64 GB USB 2.0 Flash Drive</v>
      </c>
    </row>
    <row r="1519" spans="1:24" x14ac:dyDescent="0.25">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c r="X1519" t="str">
        <v>Fellowes Powershred HS-440 4-Sheet High Security Shredder</v>
      </c>
    </row>
    <row r="1520" spans="1:24" x14ac:dyDescent="0.25">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c r="X1520" t="str">
        <v>Motorola Droid Maxx</v>
      </c>
    </row>
    <row r="1521" spans="1:24" x14ac:dyDescent="0.25">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c r="X1521" t="str">
        <v>Xerox 1893</v>
      </c>
    </row>
    <row r="1522" spans="1:24" x14ac:dyDescent="0.25">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c r="X1522" t="str">
        <v>Kensington Expert Mouse Optical USB Trackball for PC or Mac</v>
      </c>
    </row>
    <row r="1523" spans="1:24" x14ac:dyDescent="0.25">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c r="X1523" t="str">
        <v>Master Caster Door Stop, Gray</v>
      </c>
    </row>
    <row r="1524" spans="1:24" x14ac:dyDescent="0.25">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c r="X1524" t="str">
        <v>Tenex Chairmats For Use with Hard Floors</v>
      </c>
    </row>
    <row r="1525" spans="1:24" x14ac:dyDescent="0.25">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c r="X1525" t="str">
        <v>Acco Flexible ACCOHIDE Square Ring Data Binder, Dark Blue, 11 1/2" X 14" 7/8"</v>
      </c>
    </row>
    <row r="1526" spans="1:24" x14ac:dyDescent="0.25">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c r="X1526" t="str">
        <v>Fellowes Command Center 5-outlet power strip</v>
      </c>
    </row>
    <row r="1527" spans="1:24" x14ac:dyDescent="0.25">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c r="X1527" t="str">
        <v>Rush Hierlooms Collection 1" Thick Stackable Bookcases</v>
      </c>
    </row>
    <row r="1528" spans="1:24" x14ac:dyDescent="0.25">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c r="X1528" t="str">
        <v>Barricks 18" x 48" Non-Folding Utility Table with Bottom Storage Shelf</v>
      </c>
    </row>
    <row r="1529" spans="1:24" x14ac:dyDescent="0.25">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c r="X1529" t="str">
        <v>Executive Impressions 10" Spectator Wall Clock</v>
      </c>
    </row>
    <row r="1530" spans="1:24" x14ac:dyDescent="0.25">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c r="X1530" t="str">
        <v>Hon Metal Bookcases, Putty</v>
      </c>
    </row>
    <row r="1531" spans="1:24" x14ac:dyDescent="0.25">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c r="X1531" t="str">
        <v>Tenex Personal Filing Tote With Secure Closure Lid, Black/Frost</v>
      </c>
    </row>
    <row r="1532" spans="1:24" x14ac:dyDescent="0.25">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c r="X1532" t="str">
        <v>Xerox 1900</v>
      </c>
    </row>
    <row r="1533" spans="1:24" x14ac:dyDescent="0.25">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c r="X1533" t="str">
        <v>OIC Stacking Trays</v>
      </c>
    </row>
    <row r="1534" spans="1:24" x14ac:dyDescent="0.25">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c r="X1534" t="str">
        <v>Global Armless Task Chair, Royal Blue</v>
      </c>
    </row>
    <row r="1535" spans="1:24" x14ac:dyDescent="0.25">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c r="X1535" t="str">
        <v>Eldon Executive Woodline II Cherry Finish Desk Accessories</v>
      </c>
    </row>
    <row r="1536" spans="1:24" x14ac:dyDescent="0.25">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c r="X1536" t="str">
        <v>Message Book, Wirebound, Four 5 1/2" X 4" Forms/Pg., 200 Dupl. Sets/Book</v>
      </c>
    </row>
    <row r="1537" spans="1:24" x14ac:dyDescent="0.25">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c r="X1537" t="str">
        <v>Tenex Traditional Chairmats for Hard Floors, Average Lip, 36" x 48"</v>
      </c>
    </row>
    <row r="1538" spans="1:24" x14ac:dyDescent="0.25">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c r="X1538" t="str">
        <v>Polycom VoiceStation 500 Conference phone</v>
      </c>
    </row>
    <row r="1539" spans="1:24" x14ac:dyDescent="0.25">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c r="X1539" t="str">
        <v>Binney &amp; Smith inkTank Desk Highlighter, Chisel Tip, Yellow, 12/Box</v>
      </c>
    </row>
    <row r="1540" spans="1:24" x14ac:dyDescent="0.25">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c r="X1540" t="str">
        <v>Speediset Carbonless Redi-Letter 7" x 8 1/2"</v>
      </c>
    </row>
    <row r="1541" spans="1:24" x14ac:dyDescent="0.25">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c r="X1541" t="str">
        <v>Xerox 204</v>
      </c>
    </row>
    <row r="1542" spans="1:24" x14ac:dyDescent="0.25">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c r="X1542" t="str">
        <v>KeyTronic E03601U1 - Keyboard - Beige</v>
      </c>
    </row>
    <row r="1543" spans="1:24" x14ac:dyDescent="0.25">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c r="X1543" t="str">
        <v>Imation Bio 2GB USB Flash Drive Imation Corp</v>
      </c>
    </row>
    <row r="1544" spans="1:24" x14ac:dyDescent="0.25">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c r="X1544" t="str">
        <v>Hon Metal Bookcases, Black</v>
      </c>
    </row>
    <row r="1545" spans="1:24" x14ac:dyDescent="0.25">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c r="X1545" t="str">
        <v>Bush Birmingham Collection Bookcase, Dark Cherry</v>
      </c>
    </row>
    <row r="1546" spans="1:24" x14ac:dyDescent="0.25">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c r="X1546" t="str">
        <v>AT&amp;T 1080 Phone</v>
      </c>
    </row>
    <row r="1547" spans="1:24" x14ac:dyDescent="0.25">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c r="X1547" t="str">
        <v>Avery Metallic Poly Binders</v>
      </c>
    </row>
    <row r="1548" spans="1:24" x14ac:dyDescent="0.25">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c r="X1548" t="str">
        <v>Ativa MDM8000 8-Sheet Micro-Cut Shredder</v>
      </c>
    </row>
    <row r="1549" spans="1:24" x14ac:dyDescent="0.25">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c r="X1549" t="str">
        <v>Acco 6 Outlet Guardian Premium Plus Surge Suppressor</v>
      </c>
    </row>
    <row r="1550" spans="1:24" x14ac:dyDescent="0.25">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c r="X1550" t="str">
        <v>Smead Alpha-Z Color-Coded Name Labels First Letter Starter Set</v>
      </c>
    </row>
    <row r="1551" spans="1:24" x14ac:dyDescent="0.25">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c r="X1551" t="str">
        <v>Ooma Telo VoIP Home Phone System</v>
      </c>
    </row>
    <row r="1552" spans="1:24" x14ac:dyDescent="0.25">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c r="X1552" t="str">
        <v>Telephone Message Books with Fax/Mobile Section, 4 1/4" x 6"</v>
      </c>
    </row>
    <row r="1553" spans="1:24" x14ac:dyDescent="0.25">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c r="X1553" t="str">
        <v>Xerox 200</v>
      </c>
    </row>
    <row r="1554" spans="1:24" x14ac:dyDescent="0.25">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c r="X1554" t="str">
        <v>Okidata MB491 Multifunction Printer</v>
      </c>
    </row>
    <row r="1555" spans="1:24" x14ac:dyDescent="0.25">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c r="X1555" t="str">
        <v>Akro Stacking Bins</v>
      </c>
    </row>
    <row r="1556" spans="1:24" x14ac:dyDescent="0.25">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c r="X1556" t="str">
        <v>Avery Hi-Liter Comfort Grip Fluorescent Highlighter, Yellow Ink</v>
      </c>
    </row>
    <row r="1557" spans="1:24" x14ac:dyDescent="0.25">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c r="X1557" t="str">
        <v>Rosewill 107 Normal Keys USB Wired Standard Keyboard</v>
      </c>
    </row>
    <row r="1558" spans="1:24" x14ac:dyDescent="0.25">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c r="X1558" t="str">
        <v>PayAnywhere Card Reader</v>
      </c>
    </row>
    <row r="1559" spans="1:24" x14ac:dyDescent="0.25">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c r="X1559" t="str">
        <v>Xerox 1882</v>
      </c>
    </row>
    <row r="1560" spans="1:24" x14ac:dyDescent="0.25">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c r="X1560" t="str">
        <v>Memorex 25GB 6X Branded Blu-Ray Recordable Disc, 30/Pack</v>
      </c>
    </row>
    <row r="1561" spans="1:24" x14ac:dyDescent="0.25">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c r="X1561" t="str">
        <v>Boston Home &amp; Office Model 2000 Electric Pencil Sharpeners</v>
      </c>
    </row>
    <row r="1562" spans="1:24" x14ac:dyDescent="0.25">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c r="X1562" t="str">
        <v>Newell 31</v>
      </c>
    </row>
    <row r="1563" spans="1:24" x14ac:dyDescent="0.25">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c r="X1563" t="str">
        <v>Premium Transparent Presentation Covers, No Pattern/Clear, 8 1/2" x 11"</v>
      </c>
    </row>
    <row r="1564" spans="1:24" x14ac:dyDescent="0.25">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c r="X1564" t="str">
        <v>Xerox 1966</v>
      </c>
    </row>
    <row r="1565" spans="1:24" x14ac:dyDescent="0.25">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c r="X1565" t="str">
        <v>Acme Kleen Earth Office Shears</v>
      </c>
    </row>
    <row r="1566" spans="1:24" x14ac:dyDescent="0.25">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c r="X1566" t="str">
        <v>Maxell Pro 80 Minute CD-R, 10/Pack</v>
      </c>
    </row>
    <row r="1567" spans="1:24" x14ac:dyDescent="0.25">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c r="X1567" t="str">
        <v>Imation Swivel Flash Drive USB flash drive - 8 GB</v>
      </c>
    </row>
    <row r="1568" spans="1:24" x14ac:dyDescent="0.25">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c r="X1568" t="str">
        <v>Acrylic Self-Standing Desk Frames</v>
      </c>
    </row>
    <row r="1569" spans="1:24" x14ac:dyDescent="0.25">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c r="X1569" t="str">
        <v>Elite 5" Scissors</v>
      </c>
    </row>
    <row r="1570" spans="1:24" x14ac:dyDescent="0.25">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c r="X1570" t="str">
        <v>Acco Side-Punched Conventional Columnar Pads</v>
      </c>
    </row>
    <row r="1571" spans="1:24" x14ac:dyDescent="0.25">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c r="X1571" t="str">
        <v>Avery 492</v>
      </c>
    </row>
    <row r="1572" spans="1:24" x14ac:dyDescent="0.25">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c r="X1572" t="str">
        <v>Adjustable Personal File Tote</v>
      </c>
    </row>
    <row r="1573" spans="1:24" x14ac:dyDescent="0.25">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c r="X1573" t="str">
        <v>Avery 05222 Permanent Self-Adhesive File Folder Labels for Typewriters, on Rolls, White, 250/Roll</v>
      </c>
    </row>
    <row r="1574" spans="1:24" x14ac:dyDescent="0.25">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c r="X1574" t="str">
        <v>Prismacolor Color Pencil Set</v>
      </c>
    </row>
    <row r="1575" spans="1:24" x14ac:dyDescent="0.25">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c r="X1575" t="str">
        <v>Sharp 1540cs Digital Laser Copier</v>
      </c>
    </row>
    <row r="1576" spans="1:24" x14ac:dyDescent="0.25">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c r="X1576" t="str">
        <v>Eldon Regeneration Recycled Desk Accessories, Black</v>
      </c>
    </row>
    <row r="1577" spans="1:24" x14ac:dyDescent="0.25">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c r="X1577" t="str">
        <v>Eldon File Chest Portable File</v>
      </c>
    </row>
    <row r="1578" spans="1:24" x14ac:dyDescent="0.25">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c r="X1578" t="str">
        <v>Verbatim Slim CD and DVD Storage Cases, 50/Pack</v>
      </c>
    </row>
    <row r="1579" spans="1:24" x14ac:dyDescent="0.25">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c r="X1579" t="str">
        <v>Letter Slitter</v>
      </c>
    </row>
    <row r="1580" spans="1:24" x14ac:dyDescent="0.25">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c r="X1580" t="str">
        <v>Samsung Galaxy S4 Active</v>
      </c>
    </row>
    <row r="1581" spans="1:24" x14ac:dyDescent="0.25">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c r="X1581" t="str">
        <v>Office Star - Mid Back Dual function Ergonomic High Back Chair with 2-Way Adjustable Arms</v>
      </c>
    </row>
    <row r="1582" spans="1:24" x14ac:dyDescent="0.25">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c r="X1582" t="str">
        <v>Acco Banker's Clasps, 5 3/4"-Long</v>
      </c>
    </row>
    <row r="1583" spans="1:24" x14ac:dyDescent="0.25">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c r="X1583" t="str">
        <v>Logitech Wireless Anywhere Mouse MX for PC and Mac</v>
      </c>
    </row>
    <row r="1584" spans="1:24" x14ac:dyDescent="0.25">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c r="X1584" t="str">
        <v>Acco Economy Flexible Poly Round Ring Binder</v>
      </c>
    </row>
    <row r="1585" spans="1:24" x14ac:dyDescent="0.25">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c r="X1585" t="str">
        <v>Balt Split Level Computer Training Table</v>
      </c>
    </row>
    <row r="1586" spans="1:24" x14ac:dyDescent="0.25">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c r="X1586" t="str">
        <v>Dixon Ticonderoga Core-Lock Colored Pencils</v>
      </c>
    </row>
    <row r="1587" spans="1:24" x14ac:dyDescent="0.25">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c r="X1587" t="str">
        <v>SAFCO Folding Chair Trolley</v>
      </c>
    </row>
    <row r="1588" spans="1:24" x14ac:dyDescent="0.25">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c r="X1588" t="str">
        <v>Office Star - Contemporary Task Swivel chair with Loop Arms, Charcoal</v>
      </c>
    </row>
    <row r="1589" spans="1:24" x14ac:dyDescent="0.25">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c r="X1589" t="str">
        <v>Avery 515</v>
      </c>
    </row>
    <row r="1590" spans="1:24" x14ac:dyDescent="0.25">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c r="X1590" t="str">
        <v>TOPS 4 x 6 Fluorescent Color Memo Sheets, 500 Sheets per Pack</v>
      </c>
    </row>
    <row r="1591" spans="1:24" x14ac:dyDescent="0.25">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c r="X1591" t="str">
        <v>Executive Impressions 13" Chairman Wall Clock</v>
      </c>
    </row>
    <row r="1592" spans="1:24" x14ac:dyDescent="0.25">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c r="X1592" t="str">
        <v>Things To Do Today Spiral Book</v>
      </c>
    </row>
    <row r="1593" spans="1:24" x14ac:dyDescent="0.25">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c r="X1593" t="str">
        <v>Logitech Illuminated Ultrathin Keyboard with Backlighting</v>
      </c>
    </row>
    <row r="1594" spans="1:24" x14ac:dyDescent="0.25">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c r="X1594" t="str">
        <v>Serrated Blade or Curved Handle Hand Letter Openers</v>
      </c>
    </row>
    <row r="1595" spans="1:24" x14ac:dyDescent="0.25">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c r="X1595" t="str">
        <v>Ibico EB-19 Dual Function Manual Binding System</v>
      </c>
    </row>
    <row r="1596" spans="1:24" x14ac:dyDescent="0.25">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c r="X1596" t="str">
        <v>Eldon 300 Class Desk Accessories, Black</v>
      </c>
    </row>
    <row r="1597" spans="1:24" x14ac:dyDescent="0.25">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c r="X1597" t="str">
        <v>Logitech G430 Surround Sound Gaming Headset with Dolby 7.1 Technology</v>
      </c>
    </row>
    <row r="1598" spans="1:24" x14ac:dyDescent="0.25">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c r="X1598" t="str">
        <v>LG Exalt</v>
      </c>
    </row>
    <row r="1599" spans="1:24" x14ac:dyDescent="0.25">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c r="X1599" t="str">
        <v>GBC Poly Designer Binding Covers</v>
      </c>
    </row>
    <row r="1600" spans="1:24" x14ac:dyDescent="0.25">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c r="X1600" t="str">
        <v>Economy #2 Pencils</v>
      </c>
    </row>
    <row r="1601" spans="1:24" x14ac:dyDescent="0.25">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c r="X1601" t="str">
        <v>Eldon "L" Workstation Diamond Chairmat</v>
      </c>
    </row>
    <row r="1602" spans="1:24" x14ac:dyDescent="0.25">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c r="X1602" t="str">
        <v>DAX Copper Panel Document Frame, 5 x 7 Size</v>
      </c>
    </row>
    <row r="1603" spans="1:24" x14ac:dyDescent="0.25">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c r="X1603" t="str">
        <v>Maxell 74 Minute CDR, 10/Pack</v>
      </c>
    </row>
    <row r="1604" spans="1:24" x14ac:dyDescent="0.25">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c r="X1604" t="str">
        <v>Micro Innovations Wireless Classic Keyboard with Mouse</v>
      </c>
    </row>
    <row r="1605" spans="1:24" x14ac:dyDescent="0.25">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c r="X1605" t="str">
        <v>Bush Heritage Pine Collection 5-Shelf Bookcase, Albany Pine Finish, *Special Order</v>
      </c>
    </row>
    <row r="1606" spans="1:24" x14ac:dyDescent="0.25">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c r="X1606" t="str">
        <v>LG G3</v>
      </c>
    </row>
    <row r="1607" spans="1:24" x14ac:dyDescent="0.25">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c r="X1607" t="str">
        <v>Riverleaf Stik-Withit Designer Note Cubes</v>
      </c>
    </row>
    <row r="1608" spans="1:24" x14ac:dyDescent="0.25">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c r="X1608" t="str">
        <v>HP Office Paper (20Lb. and 87 Bright)</v>
      </c>
    </row>
    <row r="1609" spans="1:24" x14ac:dyDescent="0.25">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c r="X1609" t="str">
        <v>Binney &amp; Smith inkTank Erasable Pocket Highlighter, Chisel Tip, Yellow</v>
      </c>
    </row>
    <row r="1610" spans="1:24" x14ac:dyDescent="0.25">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c r="X1610" t="str">
        <v>RCA ViSYS 25423RE1 Corded phone</v>
      </c>
    </row>
    <row r="1611" spans="1:24" x14ac:dyDescent="0.25">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c r="X1611" t="str">
        <v>3M Polarizing Light Filter Sleeves</v>
      </c>
    </row>
    <row r="1612" spans="1:24" x14ac:dyDescent="0.25">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c r="X1612" t="str">
        <v>Newell 348</v>
      </c>
    </row>
    <row r="1613" spans="1:24" x14ac:dyDescent="0.25">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c r="X1613" t="str">
        <v>Xerox 1928</v>
      </c>
    </row>
    <row r="1614" spans="1:24" x14ac:dyDescent="0.25">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c r="X1614" t="str">
        <v>Eldon Expressions Wood and Plastic Desk Accessories, Oak</v>
      </c>
    </row>
    <row r="1615" spans="1:24" x14ac:dyDescent="0.25">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c r="X1615" t="str">
        <v>Black &amp; Decker Filter for Double Action Dustbuster Cordless Vac BLDV7210</v>
      </c>
    </row>
    <row r="1616" spans="1:24" x14ac:dyDescent="0.25">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c r="X1616" t="str">
        <v>Ultra Door Kickplate, 8"H x 34"W</v>
      </c>
    </row>
    <row r="1617" spans="1:24" x14ac:dyDescent="0.25">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c r="X1617" t="str">
        <v>Boston 1900 Electric Pencil Sharpener</v>
      </c>
    </row>
    <row r="1618" spans="1:24" x14ac:dyDescent="0.25">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c r="X1618" t="str">
        <v>WD My Passport Ultra 1TB Portable External Hard Drive</v>
      </c>
    </row>
    <row r="1619" spans="1:24" x14ac:dyDescent="0.25">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c r="X1619" t="str">
        <v>Canon PC170 Desktop Personal Copier</v>
      </c>
    </row>
    <row r="1620" spans="1:24" x14ac:dyDescent="0.25">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c r="X1620" t="str">
        <v>Memorex 25GB 6X Branded Blu-Ray Recordable Disc, 15/Pack</v>
      </c>
    </row>
    <row r="1621" spans="1:24" x14ac:dyDescent="0.25">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c r="X1621" t="str">
        <v>Howard Miller 11-1/2" Diameter Brentwood Wall Clock</v>
      </c>
    </row>
    <row r="1622" spans="1:24" x14ac:dyDescent="0.25">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c r="X1622" t="str">
        <v>Xerox 1890</v>
      </c>
    </row>
    <row r="1623" spans="1:24" x14ac:dyDescent="0.25">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c r="X1623" t="str">
        <v>Jackery Bar Premium Fast-charging Portable Charger</v>
      </c>
    </row>
    <row r="1624" spans="1:24" x14ac:dyDescent="0.25">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c r="X1624" t="str">
        <v>Permanent Self-Adhesive File Folder Labels for Typewriters, 1 1/8 x 3 1/2, White</v>
      </c>
    </row>
    <row r="1625" spans="1:24" x14ac:dyDescent="0.25">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c r="X1625" t="str">
        <v>Cisco IP Phone 7961G VoIP phone - Dark gray</v>
      </c>
    </row>
    <row r="1626" spans="1:24" x14ac:dyDescent="0.25">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c r="X1626" t="str">
        <v>Hon Metal Bookcases, Gray</v>
      </c>
    </row>
    <row r="1627" spans="1:24" x14ac:dyDescent="0.25">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c r="X1627" t="str">
        <v>Ibico EPK-21 Electric Binding System</v>
      </c>
    </row>
    <row r="1628" spans="1:24" x14ac:dyDescent="0.25">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c r="X1628" t="str">
        <v>Holmes Visible Mist Ultrasonic Humidifier with 2.3-Gallon Output per Day, Replacement Filter</v>
      </c>
    </row>
    <row r="1629" spans="1:24" x14ac:dyDescent="0.25">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c r="X1629" t="str">
        <v>Rush Hierlooms Collection Rich Wood Bookcases</v>
      </c>
    </row>
    <row r="1630" spans="1:24" x14ac:dyDescent="0.25">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c r="X1630" t="str">
        <v>Kingston Digital DataTraveler 8GB USB 2.0</v>
      </c>
    </row>
    <row r="1631" spans="1:24" x14ac:dyDescent="0.25">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c r="X1631" t="str">
        <v>HP Designjet T520 Inkjet Large Format Printer - 24" Color</v>
      </c>
    </row>
    <row r="1632" spans="1:24" x14ac:dyDescent="0.25">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c r="X1632" t="str">
        <v>Newell 338</v>
      </c>
    </row>
    <row r="1633" spans="1:24" x14ac:dyDescent="0.25">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c r="X1633" t="str">
        <v>Global Enterprise Series Seating High-Back Swivel/Tilt Chairs</v>
      </c>
    </row>
    <row r="1634" spans="1:24" x14ac:dyDescent="0.25">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c r="X1634" t="str">
        <v>O'Sullivan 5-Shelf Heavy-Duty Bookcases</v>
      </c>
    </row>
    <row r="1635" spans="1:24" x14ac:dyDescent="0.25">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c r="X1635" t="str">
        <v>Hammermill Color Copier Paper (28Lb. and 96 Bright)</v>
      </c>
    </row>
    <row r="1636" spans="1:24" x14ac:dyDescent="0.25">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c r="X1636" t="str">
        <v>Xerox 1990</v>
      </c>
    </row>
    <row r="1637" spans="1:24" x14ac:dyDescent="0.25">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c r="X1637" t="str">
        <v>Xerox 1933</v>
      </c>
    </row>
    <row r="1638" spans="1:24" x14ac:dyDescent="0.25">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c r="X1638" t="str">
        <v>Green Canvas Binder for 8-1/2" x 14" Sheets</v>
      </c>
    </row>
    <row r="1639" spans="1:24" x14ac:dyDescent="0.25">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c r="X1639" t="str">
        <v>Park Ridge Embossed Executive Business Envelopes</v>
      </c>
    </row>
    <row r="1640" spans="1:24" x14ac:dyDescent="0.25">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c r="X1640" t="str">
        <v>Safco Value Mate Steel Bookcase, Baked Enamel Finish on Steel, Black</v>
      </c>
    </row>
    <row r="1641" spans="1:24" x14ac:dyDescent="0.25">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c r="X1641" t="str">
        <v>Cisco Desktop Collaboration Experience DX650 IP Video Phone</v>
      </c>
    </row>
    <row r="1642" spans="1:24" x14ac:dyDescent="0.25">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c r="X1642" t="str">
        <v>Howard Miller 12-3/4 Diameter Accuwave DS  Wall Clock</v>
      </c>
    </row>
    <row r="1643" spans="1:24" x14ac:dyDescent="0.25">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c r="X1643" t="str">
        <v>Xerox 1975</v>
      </c>
    </row>
    <row r="1644" spans="1:24" x14ac:dyDescent="0.25">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c r="X1644" t="str">
        <v>Newell 323</v>
      </c>
    </row>
    <row r="1645" spans="1:24" x14ac:dyDescent="0.25">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c r="X1645" t="str">
        <v>Boston 1827 Commercial Additional Cutter, Drive Gear &amp; Gear Rack for 1606</v>
      </c>
    </row>
    <row r="1646" spans="1:24" x14ac:dyDescent="0.25">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c r="X1646" t="str">
        <v>Mead 1st Gear 2" Zipper Binder, Asst. Colors</v>
      </c>
    </row>
    <row r="1647" spans="1:24" x14ac:dyDescent="0.25">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c r="X1647" t="str">
        <v>3D Systems Cube Printer, 2nd Generation, Magenta</v>
      </c>
    </row>
    <row r="1648" spans="1:24" x14ac:dyDescent="0.25">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c r="X1648" t="str">
        <v>Avery 487</v>
      </c>
    </row>
    <row r="1649" spans="1:24" x14ac:dyDescent="0.25">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c r="X1649" t="str">
        <v>Hewlett-Packard Deskjet D4360 Printer</v>
      </c>
    </row>
    <row r="1650" spans="1:24" x14ac:dyDescent="0.25">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c r="X1650" t="str">
        <v>DAX Wood Document Frame.</v>
      </c>
    </row>
    <row r="1651" spans="1:24" x14ac:dyDescent="0.25">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c r="X1651" t="str">
        <v>Xerox 208</v>
      </c>
    </row>
    <row r="1652" spans="1:24" x14ac:dyDescent="0.25">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c r="X1652" t="str">
        <v>Memorex Micro Travel Drive 4 GB</v>
      </c>
    </row>
    <row r="1653" spans="1:24" x14ac:dyDescent="0.25">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c r="X1653" t="str">
        <v>#6 3/4 Gummed Flap White Envelopes</v>
      </c>
    </row>
    <row r="1654" spans="1:24" x14ac:dyDescent="0.25">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c r="X1654" t="str">
        <v>DAX Two-Tone Silver Metal Document Frame</v>
      </c>
    </row>
    <row r="1655" spans="1:24" x14ac:dyDescent="0.25">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c r="X1655" t="str">
        <v>Avery 503</v>
      </c>
    </row>
    <row r="1656" spans="1:24" x14ac:dyDescent="0.25">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c r="X1656" t="str">
        <v>Holmes 99% HEPA Air Purifier</v>
      </c>
    </row>
    <row r="1657" spans="1:24" x14ac:dyDescent="0.25">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c r="X1657" t="str">
        <v>O'Sullivan Cherrywood Estates Traditional Barrister Bookcase</v>
      </c>
    </row>
    <row r="1658" spans="1:24" x14ac:dyDescent="0.25">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c r="X1658" t="str">
        <v>SANFORD Major Accent Highlighters</v>
      </c>
    </row>
    <row r="1659" spans="1:24" x14ac:dyDescent="0.25">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c r="X1659" t="str">
        <v>Hon 4-Shelf Metal Bookcases</v>
      </c>
    </row>
    <row r="1660" spans="1:24" x14ac:dyDescent="0.25">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c r="X1660" t="str">
        <v>Global Adaptabilities Conference Tables</v>
      </c>
    </row>
    <row r="1661" spans="1:24" x14ac:dyDescent="0.25">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c r="X1661" t="str">
        <v>Newell 316</v>
      </c>
    </row>
    <row r="1662" spans="1:24" x14ac:dyDescent="0.25">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c r="X1662" t="str">
        <v>Fellowes Staxonsteel Drawer Files</v>
      </c>
    </row>
    <row r="1663" spans="1:24" x14ac:dyDescent="0.25">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c r="X1663" t="str">
        <v>Avery Hi-Liter Smear-Safe Highlighters</v>
      </c>
    </row>
    <row r="1664" spans="1:24" x14ac:dyDescent="0.25">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c r="X1664" t="str">
        <v>Inter-Office Recycled Envelopes, Brown Kraft, Button-String,10" x 13" , 100/Box</v>
      </c>
    </row>
    <row r="1665" spans="1:24" x14ac:dyDescent="0.25">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c r="X1665" t="str">
        <v>Xerox 1992</v>
      </c>
    </row>
    <row r="1666" spans="1:24" x14ac:dyDescent="0.25">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c r="X1666" t="str">
        <v>Riverside Furniture Stanwyck Manor Table Series</v>
      </c>
    </row>
    <row r="1667" spans="1:24" x14ac:dyDescent="0.25">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c r="X1667" t="str">
        <v>Fellowes Recycled Storage Drawers</v>
      </c>
    </row>
    <row r="1668" spans="1:24" x14ac:dyDescent="0.25">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c r="X1668" t="str">
        <v>Xerox 190</v>
      </c>
    </row>
    <row r="1669" spans="1:24" x14ac:dyDescent="0.25">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c r="X1669" t="str">
        <v>Xerox 1892</v>
      </c>
    </row>
    <row r="1670" spans="1:24" x14ac:dyDescent="0.25">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c r="X1670" t="str">
        <v>Seidio BD2-HK3IPH5-BK DILEX Case and Holster Combo for Apple iPhone 5/5s - Black</v>
      </c>
    </row>
    <row r="1671" spans="1:24" x14ac:dyDescent="0.25">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c r="X1671" t="str">
        <v>TOPS "Important Message" Pads, Canary, 4-1/4 x 5-1/2, 50 Sheets per Pad</v>
      </c>
    </row>
    <row r="1672" spans="1:24" x14ac:dyDescent="0.25">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c r="X1672" t="str">
        <v>24 Capacity Maxi Data Binder Racks, Pearl</v>
      </c>
    </row>
    <row r="1673" spans="1:24" x14ac:dyDescent="0.25">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c r="X1673" t="str">
        <v>Southworth 25% Cotton Premium Laser Paper and Envelopes</v>
      </c>
    </row>
    <row r="1674" spans="1:24" x14ac:dyDescent="0.25">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c r="X1674" t="str">
        <v>Multimedia Mailers</v>
      </c>
    </row>
    <row r="1675" spans="1:24" x14ac:dyDescent="0.25">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c r="X1675" t="str">
        <v>Avery 5</v>
      </c>
    </row>
    <row r="1676" spans="1:24" x14ac:dyDescent="0.25">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c r="X1676" t="str">
        <v>Jensen SMPS-640 - speaker phone</v>
      </c>
    </row>
    <row r="1677" spans="1:24" x14ac:dyDescent="0.25">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c r="X1677" t="str">
        <v>Master Caster Door Stop, Large Brown</v>
      </c>
    </row>
    <row r="1678" spans="1:24" x14ac:dyDescent="0.25">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c r="X1678" t="str">
        <v>Fellowes Desktop Hanging File Manager</v>
      </c>
    </row>
    <row r="1679" spans="1:24" x14ac:dyDescent="0.25">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c r="X1679" t="str">
        <v>Xerox 1956</v>
      </c>
    </row>
    <row r="1680" spans="1:24" x14ac:dyDescent="0.25">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c r="X1680" t="str">
        <v>Nu-Dell Oak Frame</v>
      </c>
    </row>
    <row r="1681" spans="1:24" x14ac:dyDescent="0.25">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c r="X1681" t="str">
        <v>GBC Therma-A-Bind 250T Electric Binding System</v>
      </c>
    </row>
    <row r="1682" spans="1:24" x14ac:dyDescent="0.25">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c r="X1682" t="str">
        <v>Document Clip Frames</v>
      </c>
    </row>
    <row r="1683" spans="1:24" x14ac:dyDescent="0.25">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c r="X1683" t="str">
        <v>Hoover Replacement Belts For Soft Guard &amp; Commercial Ltweight Upright Vacs, 2/Pk</v>
      </c>
    </row>
    <row r="1684" spans="1:24" x14ac:dyDescent="0.25">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c r="X1684" t="str">
        <v>Xerox 1937</v>
      </c>
    </row>
    <row r="1685" spans="1:24" x14ac:dyDescent="0.25">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c r="X1685" t="str">
        <v>DAX Cubicle Frames, 8-1/2 x 11</v>
      </c>
    </row>
    <row r="1686" spans="1:24" x14ac:dyDescent="0.25">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c r="X1686" t="str">
        <v>Sauder Camden County Collection Library</v>
      </c>
    </row>
    <row r="1687" spans="1:24" x14ac:dyDescent="0.25">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c r="X1687" t="str">
        <v>Canon PC-428 Personal Copier</v>
      </c>
    </row>
    <row r="1688" spans="1:24" x14ac:dyDescent="0.25">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c r="X1688" t="str">
        <v>Office Star - Ergonomic Mid Back Chair with 2-Way Adjustable Arms</v>
      </c>
    </row>
    <row r="1689" spans="1:24" x14ac:dyDescent="0.25">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c r="X1689" t="str">
        <v>Xerox 1917</v>
      </c>
    </row>
    <row r="1690" spans="1:24" x14ac:dyDescent="0.25">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c r="X1690" t="str">
        <v>SanDisk Cruzer 16 GB USB Flash Drive</v>
      </c>
    </row>
    <row r="1691" spans="1:24" x14ac:dyDescent="0.25">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c r="X1691" t="str">
        <v>Imation 30456 USB Flash Drive 8GB</v>
      </c>
    </row>
    <row r="1692" spans="1:24" x14ac:dyDescent="0.25">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c r="X1692" t="str">
        <v>Panasonic KX TS208W Corded phone</v>
      </c>
    </row>
    <row r="1693" spans="1:24" x14ac:dyDescent="0.25">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c r="X1693" t="str">
        <v>Xerox 19</v>
      </c>
    </row>
    <row r="1694" spans="1:24" x14ac:dyDescent="0.25">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c r="X1694" t="str">
        <v>SanDisk Cruzer 4 GB USB Flash Drive</v>
      </c>
    </row>
    <row r="1695" spans="1:24" x14ac:dyDescent="0.25">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c r="X1695" t="str">
        <v>AmazonBasics 3-Button USB Wired Mouse</v>
      </c>
    </row>
    <row r="1696" spans="1:24" x14ac:dyDescent="0.25">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c r="X1696" t="str">
        <v>14-7/8 x 11 Blue Bar Computer Printout Paper</v>
      </c>
    </row>
    <row r="1697" spans="1:24" x14ac:dyDescent="0.25">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c r="X1697" t="str">
        <v>Tyvek Interoffice Envelopes, 9 1/2" x 12 1/2", 100/Box</v>
      </c>
    </row>
    <row r="1698" spans="1:24" x14ac:dyDescent="0.25">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c r="X1698" t="str">
        <v>Kleencut Forged Office Shears by Acme United Corporation</v>
      </c>
    </row>
    <row r="1699" spans="1:24" x14ac:dyDescent="0.25">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c r="X1699" t="str">
        <v>Avery Triangle Shaped Sheet Lifters, Black, 2/Pack</v>
      </c>
    </row>
    <row r="1700" spans="1:24" x14ac:dyDescent="0.25">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c r="X1700" t="str">
        <v>Logitech Keyboard K120</v>
      </c>
    </row>
    <row r="1701" spans="1:24" x14ac:dyDescent="0.25">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c r="X1701" t="str">
        <v>Xerox 1932</v>
      </c>
    </row>
    <row r="1702" spans="1:24" x14ac:dyDescent="0.25">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c r="X1702" t="str">
        <v>Dixon Ticonderoga Pencils</v>
      </c>
    </row>
    <row r="1703" spans="1:24" x14ac:dyDescent="0.25">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c r="X1703" t="str">
        <v>DAX Contemporary Wood Frame with Silver Metal Mat, Desktop, 11 x 14 Size</v>
      </c>
    </row>
    <row r="1704" spans="1:24" x14ac:dyDescent="0.25">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c r="X1704" t="str">
        <v>Texas Instrument TI-15 Fraction Calculator</v>
      </c>
    </row>
    <row r="1705" spans="1:24" x14ac:dyDescent="0.25">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c r="X1705" t="str">
        <v>Deflect-o EconoMat Nonstudded, No Bevel Mat</v>
      </c>
    </row>
    <row r="1706" spans="1:24" x14ac:dyDescent="0.25">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c r="X1706" t="str">
        <v>OIC Thumb-Tacks</v>
      </c>
    </row>
    <row r="1707" spans="1:24" x14ac:dyDescent="0.25">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c r="X1707" t="str">
        <v>Sanford EarthWrite Recycled Pencils, Medium Soft, #2</v>
      </c>
    </row>
    <row r="1708" spans="1:24" x14ac:dyDescent="0.25">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c r="X1708" t="str">
        <v>PNY Rapid USB Car Charger - Black</v>
      </c>
    </row>
    <row r="1709" spans="1:24" x14ac:dyDescent="0.25">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c r="X1709" t="str">
        <v>Hon Every-Day Chair Series Swivel Task Chairs</v>
      </c>
    </row>
    <row r="1710" spans="1:24" x14ac:dyDescent="0.25">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c r="X1710" t="str">
        <v>SmartStand Mobile Device Holder, Assorted Colors</v>
      </c>
    </row>
    <row r="1711" spans="1:24" x14ac:dyDescent="0.25">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c r="X1711" t="str">
        <v>Belkin 8-Outlet Premiere SurgeMaster II Surge Protectors</v>
      </c>
    </row>
    <row r="1712" spans="1:24" x14ac:dyDescent="0.25">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c r="X1712" t="str">
        <v>Euro Pro Shark Stick Mini Vacuum</v>
      </c>
    </row>
    <row r="1713" spans="1:24" x14ac:dyDescent="0.25">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c r="X1713" t="str">
        <v>Astroparche Fine Business Paper</v>
      </c>
    </row>
    <row r="1714" spans="1:24" x14ac:dyDescent="0.25">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c r="X1714" t="str">
        <v>Zebra ZM400 Thermal Label Printer</v>
      </c>
    </row>
    <row r="1715" spans="1:24" x14ac:dyDescent="0.25">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c r="X1715" t="str">
        <v>Letter Size File</v>
      </c>
    </row>
    <row r="1716" spans="1:24" x14ac:dyDescent="0.25">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c r="X1716" t="str">
        <v>Dexim XPower Skin Super-Thin Power Case for iPhone 5 - Black</v>
      </c>
    </row>
    <row r="1717" spans="1:24" x14ac:dyDescent="0.25">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c r="X1717" t="str">
        <v>Samsung Galaxy S4</v>
      </c>
    </row>
    <row r="1718" spans="1:24" x14ac:dyDescent="0.25">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c r="X1718" t="str">
        <v>Office Star Flex Back Scooter Chair with Aluminum Finish Frame</v>
      </c>
    </row>
    <row r="1719" spans="1:24" x14ac:dyDescent="0.25">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c r="X1719" t="str">
        <v>Samsung Convoy 3</v>
      </c>
    </row>
    <row r="1720" spans="1:24" x14ac:dyDescent="0.25">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c r="X1720" t="str">
        <v>Eldon Imàge Series Desk Accessories, Clear</v>
      </c>
    </row>
    <row r="1721" spans="1:24" x14ac:dyDescent="0.25">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c r="X1721" t="str">
        <v>Avery 491</v>
      </c>
    </row>
    <row r="1722" spans="1:24" x14ac:dyDescent="0.25">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c r="X1722" t="str">
        <v>Xerox 209</v>
      </c>
    </row>
    <row r="1723" spans="1:24" x14ac:dyDescent="0.25">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c r="X1723" t="str">
        <v>Peel &amp; Seel Recycled Catalog Envelopes, Brown</v>
      </c>
    </row>
    <row r="1724" spans="1:24" x14ac:dyDescent="0.25">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c r="X1724" t="str">
        <v>Avanti 1.7 Cu. Ft. Refrigerator</v>
      </c>
    </row>
    <row r="1725" spans="1:24" x14ac:dyDescent="0.25">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c r="X1725" t="str">
        <v>Acme Design Stainless Steel Bent Scissors</v>
      </c>
    </row>
    <row r="1726" spans="1:24" x14ac:dyDescent="0.25">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c r="X1726" t="str">
        <v>Barricks Non-Folding Utility Table with Steel Legs, Laminate Tops</v>
      </c>
    </row>
    <row r="1727" spans="1:24" x14ac:dyDescent="0.25">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c r="X1727" t="str">
        <v>Hewlett-Packard 300S Scientific Calculator</v>
      </c>
    </row>
    <row r="1728" spans="1:24" x14ac:dyDescent="0.25">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c r="X1728" t="str">
        <v>Avery 495</v>
      </c>
    </row>
    <row r="1729" spans="1:24" x14ac:dyDescent="0.25">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c r="X1729" t="str">
        <v>iOttie HLCRIO102 Car Mount</v>
      </c>
    </row>
    <row r="1730" spans="1:24" x14ac:dyDescent="0.25">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c r="X1730" t="str">
        <v>Avery Hi-Liter GlideStik Fluorescent Highlighter, Yellow Ink</v>
      </c>
    </row>
    <row r="1731" spans="1:24" x14ac:dyDescent="0.25">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c r="X1731" t="str">
        <v>Eldon 500 Class Desk Accessories</v>
      </c>
    </row>
    <row r="1732" spans="1:24" x14ac:dyDescent="0.25">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c r="X1732" t="str">
        <v>EcoTones Memo Sheets</v>
      </c>
    </row>
    <row r="1733" spans="1:24" x14ac:dyDescent="0.25">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c r="X1733" t="str">
        <v>Xerox 1906</v>
      </c>
    </row>
    <row r="1734" spans="1:24" x14ac:dyDescent="0.25">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c r="X1734" t="str">
        <v>Texas Instruments TI-34 Scientific Calculator</v>
      </c>
    </row>
    <row r="1735" spans="1:24" x14ac:dyDescent="0.25">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c r="X1735" t="str">
        <v>Standard Line “While You Were Out” Hardbound Telephone Message Book</v>
      </c>
    </row>
    <row r="1736" spans="1:24" x14ac:dyDescent="0.25">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c r="X1736" t="str">
        <v>Kingston Digital DataTraveler 64GB USB 2.0</v>
      </c>
    </row>
    <row r="1737" spans="1:24" x14ac:dyDescent="0.25">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c r="X1737" t="str">
        <v>GBC VeloBinder Strips</v>
      </c>
    </row>
    <row r="1738" spans="1:24" x14ac:dyDescent="0.25">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c r="X1738" t="str">
        <v>Xerox 1963</v>
      </c>
    </row>
    <row r="1739" spans="1:24" x14ac:dyDescent="0.25">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c r="X1739" t="str">
        <v>Logitech Z-906 Speaker sys - home theater - 5.1-CH</v>
      </c>
    </row>
    <row r="1740" spans="1:24" x14ac:dyDescent="0.25">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c r="X1740" t="str">
        <v>Sanyo Counter Height Refrigerator with Crisper, 3.6 Cubic Foot, Stainless Steel/Black</v>
      </c>
    </row>
    <row r="1741" spans="1:24" x14ac:dyDescent="0.25">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c r="X1741" t="str">
        <v>Luxo Adjustable Task Clamp Lamp</v>
      </c>
    </row>
    <row r="1742" spans="1:24" x14ac:dyDescent="0.25">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c r="X1742" t="str">
        <v>Unpadded Memo Slips</v>
      </c>
    </row>
    <row r="1743" spans="1:24" x14ac:dyDescent="0.25">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c r="X1743" t="str">
        <v>Barrel Sharpener</v>
      </c>
    </row>
    <row r="1744" spans="1:24" x14ac:dyDescent="0.25">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c r="X1744" t="str">
        <v>Acco Glide Clips</v>
      </c>
    </row>
    <row r="1745" spans="1:24" x14ac:dyDescent="0.25">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c r="X1745" t="str">
        <v>Bush Cubix Conference Tables, Fully Assembled</v>
      </c>
    </row>
    <row r="1746" spans="1:24" x14ac:dyDescent="0.25">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c r="X1746" t="str">
        <v>Office Star - Contemporary Task Swivel chair with 2-way adjustable arms, Plum</v>
      </c>
    </row>
    <row r="1747" spans="1:24" x14ac:dyDescent="0.25">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c r="X1747" t="str">
        <v>RCA H5401RE1 DECT 6.0 4-Line Cordless Handset With Caller ID/Call Waiting</v>
      </c>
    </row>
    <row r="1748" spans="1:24" x14ac:dyDescent="0.25">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c r="X1748" t="str">
        <v>SAFCO PlanMaster Boards, 60w x 37-1/2d, White Melamine</v>
      </c>
    </row>
    <row r="1749" spans="1:24" x14ac:dyDescent="0.25">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c r="X1749" t="str">
        <v>Xerox 20</v>
      </c>
    </row>
    <row r="1750" spans="1:24" x14ac:dyDescent="0.25">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c r="X1750" t="str">
        <v>HP Officejet Pro 8600 e-All-In-One Printer, Copier, Scanner, Fax</v>
      </c>
    </row>
    <row r="1751" spans="1:24" x14ac:dyDescent="0.25">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c r="X1751" t="str">
        <v>Black Print Carbonless 8 1/2" x 8 1/4" Rapid Memo Book</v>
      </c>
    </row>
    <row r="1752" spans="1:24" x14ac:dyDescent="0.25">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c r="X1752" t="str">
        <v>Lunatik TT5L-002 Taktik Strike Impact Protection System for iPhone 5</v>
      </c>
    </row>
    <row r="1753" spans="1:24" x14ac:dyDescent="0.25">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c r="X1753" t="str">
        <v>Iris 3-Drawer Stacking Bin, Black</v>
      </c>
    </row>
    <row r="1754" spans="1:24" x14ac:dyDescent="0.25">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c r="X1754" t="str">
        <v>Panasonic Business Telephones KX-T7736</v>
      </c>
    </row>
    <row r="1755" spans="1:24" x14ac:dyDescent="0.25">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c r="X1755" t="str">
        <v>Hunt Boston Vacuum Mount KS Pencil Sharpener</v>
      </c>
    </row>
    <row r="1756" spans="1:24" x14ac:dyDescent="0.25">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c r="X1756" t="str">
        <v>Portfile Personal File Boxes</v>
      </c>
    </row>
    <row r="1757" spans="1:24" x14ac:dyDescent="0.25">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c r="X1757" t="str">
        <v>Belkin 19" Center-Weighted Shelf, Gray</v>
      </c>
    </row>
    <row r="1758" spans="1:24" x14ac:dyDescent="0.25">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c r="X1758" t="str">
        <v>Hon Comfortask Task/Swivel Chairs</v>
      </c>
    </row>
    <row r="1759" spans="1:24" x14ac:dyDescent="0.25">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c r="X1759" t="str">
        <v>Career Cubicle Clock, 8 1/4", Black</v>
      </c>
    </row>
    <row r="1760" spans="1:24" x14ac:dyDescent="0.25">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c r="X1760" t="str">
        <v>Boston 16765 Mini Stand Up Battery Pencil Sharpener</v>
      </c>
    </row>
    <row r="1761" spans="1:24" x14ac:dyDescent="0.25">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c r="X1761" t="str">
        <v>Avery 475</v>
      </c>
    </row>
    <row r="1762" spans="1:24" x14ac:dyDescent="0.25">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c r="X1762" t="str">
        <v>Vtech AT&amp;T CL2940 Corded Speakerphone, Black</v>
      </c>
    </row>
    <row r="1763" spans="1:24" x14ac:dyDescent="0.25">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c r="X1763" t="str">
        <v>Tenex B1-RE Series Chair Mats for Low Pile Carpets</v>
      </c>
    </row>
    <row r="1764" spans="1:24" x14ac:dyDescent="0.25">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c r="X1764" t="str">
        <v>Griffin GC17055 Auxiliary Audio Cable</v>
      </c>
    </row>
    <row r="1765" spans="1:24" x14ac:dyDescent="0.25">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c r="X1765" t="str">
        <v>Rogers Profile Extra Capacity Storage Tub</v>
      </c>
    </row>
    <row r="1766" spans="1:24" x14ac:dyDescent="0.25">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c r="X1766" t="str">
        <v>RCA ViSYS 25825 Wireless digital phone</v>
      </c>
    </row>
    <row r="1767" spans="1:24" x14ac:dyDescent="0.25">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c r="X1767" t="str">
        <v>Xerox 1914</v>
      </c>
    </row>
    <row r="1768" spans="1:24" x14ac:dyDescent="0.25">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c r="X1768" t="str">
        <v>Xerox 1902</v>
      </c>
    </row>
    <row r="1769" spans="1:24" x14ac:dyDescent="0.25">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c r="X1769" t="str">
        <v>Acme Titanium Bonded Scissors</v>
      </c>
    </row>
    <row r="1770" spans="1:24" x14ac:dyDescent="0.25">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c r="X1770" t="str">
        <v>Ibico Recycled Linen-Style Covers</v>
      </c>
    </row>
    <row r="1771" spans="1:24" x14ac:dyDescent="0.25">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c r="X1771" t="str">
        <v>Xerox 207</v>
      </c>
    </row>
    <row r="1772" spans="1:24" x14ac:dyDescent="0.25">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c r="X1772" t="str">
        <v>Socket Bluetooth Cordless Hand Scanner (CHS)</v>
      </c>
    </row>
    <row r="1773" spans="1:24" x14ac:dyDescent="0.25">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c r="X1773" t="str">
        <v>Okidata B400 Printer</v>
      </c>
    </row>
    <row r="1774" spans="1:24" x14ac:dyDescent="0.25">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c r="X1774" t="str">
        <v>Logitech Wireless Boombox Speaker - portable - wireless, wired</v>
      </c>
    </row>
    <row r="1775" spans="1:24" x14ac:dyDescent="0.25">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c r="X1775" t="str">
        <v>Xiaomi Mi3</v>
      </c>
    </row>
    <row r="1776" spans="1:24" x14ac:dyDescent="0.25">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c r="X1776" t="str">
        <v>Xerox 1947</v>
      </c>
    </row>
    <row r="1777" spans="1:24" x14ac:dyDescent="0.25">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c r="X1777" t="str">
        <v>Sony Micro Vault Click 4 GB USB 2.0 Flash Drive</v>
      </c>
    </row>
    <row r="1778" spans="1:24" x14ac:dyDescent="0.25">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c r="X1778" t="str">
        <v>Xerox 193</v>
      </c>
    </row>
    <row r="1779" spans="1:24" x14ac:dyDescent="0.25">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c r="X1779" t="str">
        <v>iOttie XL Car Mount</v>
      </c>
    </row>
    <row r="1780" spans="1:24" x14ac:dyDescent="0.25">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c r="X1780" t="str">
        <v>Hoover Commercial Lightweight Upright Vacuum with E-Z Empty Dirt Cup</v>
      </c>
    </row>
    <row r="1781" spans="1:24" x14ac:dyDescent="0.25">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c r="X1781" t="str">
        <v>First Data TMFD35 PIN Pad</v>
      </c>
    </row>
    <row r="1782" spans="1:24" x14ac:dyDescent="0.25">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c r="X1782" t="str">
        <v>Ultra Commercial Grade Dual Valve Door Closer</v>
      </c>
    </row>
    <row r="1783" spans="1:24" x14ac:dyDescent="0.25">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c r="X1783" t="str">
        <v>Contemporary Borderless Frame</v>
      </c>
    </row>
    <row r="1784" spans="1:24" x14ac:dyDescent="0.25">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c r="X1784" t="str">
        <v>3D Systems Cube Printer, 2nd Generation, White</v>
      </c>
    </row>
    <row r="1785" spans="1:24" x14ac:dyDescent="0.25">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c r="X1785" t="str">
        <v>Panasonic KX - TS880B Telephone</v>
      </c>
    </row>
    <row r="1786" spans="1:24" x14ac:dyDescent="0.25">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c r="X1786" t="str">
        <v>Acco Recycled 2" Capacity Laser Printer Hanging Data Binders</v>
      </c>
    </row>
    <row r="1787" spans="1:24" x14ac:dyDescent="0.25">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c r="X1787" t="str">
        <v>Xerox 1936</v>
      </c>
    </row>
    <row r="1788" spans="1:24" x14ac:dyDescent="0.25">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c r="X1788" t="str">
        <v>Avery Legal 4-Ring Binder</v>
      </c>
    </row>
    <row r="1789" spans="1:24" x14ac:dyDescent="0.25">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c r="X1789" t="str">
        <v>Avaya 5410 Digital phone</v>
      </c>
    </row>
    <row r="1790" spans="1:24" x14ac:dyDescent="0.25">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c r="X1790" t="str">
        <v>TOPS Money Receipt Book, Consecutively Numbered in Red,</v>
      </c>
    </row>
    <row r="1791" spans="1:24" x14ac:dyDescent="0.25">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c r="X1791" t="str">
        <v>Desktop 3-Pocket Hot File</v>
      </c>
    </row>
    <row r="1792" spans="1:24" x14ac:dyDescent="0.25">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c r="X1792" t="str">
        <v>Wirebound Voice Message Log Book</v>
      </c>
    </row>
    <row r="1793" spans="1:24" x14ac:dyDescent="0.25">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c r="X1793" t="str">
        <v>Konica Minolta magicolor 1690MF Multifunction Printer</v>
      </c>
    </row>
    <row r="1794" spans="1:24" x14ac:dyDescent="0.25">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c r="X1794" t="str">
        <v>Linden 12" Wall Clock With Oak Frame</v>
      </c>
    </row>
    <row r="1795" spans="1:24" x14ac:dyDescent="0.25">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c r="X1795" t="str">
        <v>Tensor Brushed Steel Torchiere Floor Lamp</v>
      </c>
    </row>
    <row r="1796" spans="1:24" x14ac:dyDescent="0.25">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c r="X1796" t="str">
        <v>Ricoh - Ink Collector Unit for GX3000 Series Printers</v>
      </c>
    </row>
    <row r="1797" spans="1:24" x14ac:dyDescent="0.25">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c r="X1797" t="str">
        <v>Wirebound Message Forms, Four 2 3/4 x 5 Forms per Page, Pink Paper</v>
      </c>
    </row>
    <row r="1798" spans="1:24" x14ac:dyDescent="0.25">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c r="X1798" t="str">
        <v>Avery 479</v>
      </c>
    </row>
    <row r="1799" spans="1:24" x14ac:dyDescent="0.25">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c r="X1799" t="str">
        <v>Okidata C610n Printer</v>
      </c>
    </row>
    <row r="1800" spans="1:24" x14ac:dyDescent="0.25">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c r="X1800" t="str">
        <v>Xerox 229</v>
      </c>
    </row>
    <row r="1801" spans="1:24" x14ac:dyDescent="0.25">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c r="X1801" t="str">
        <v>Acme Galleria Hot Forged Steel Scissors with Colored Handles</v>
      </c>
    </row>
    <row r="1802" spans="1:24" x14ac:dyDescent="0.25">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c r="X1802" t="str">
        <v>Nu-Dell EZ-Mount Plastic Wall Frames</v>
      </c>
    </row>
    <row r="1803" spans="1:24" x14ac:dyDescent="0.25">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c r="X1803" t="str">
        <v>Tensor Track Tree Floor Lamp</v>
      </c>
    </row>
    <row r="1804" spans="1:24" x14ac:dyDescent="0.25">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c r="X1804" t="str">
        <v>Hon Olson Stacker Chairs</v>
      </c>
    </row>
    <row r="1805" spans="1:24" x14ac:dyDescent="0.25">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c r="X1805" t="str">
        <v>Belkin 7-Outlet SurgeMaster Home Series</v>
      </c>
    </row>
    <row r="1806" spans="1:24" x14ac:dyDescent="0.25">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c r="X1806" t="str">
        <v>Griffin GC36547 PowerJolt SE Lightning Charger</v>
      </c>
    </row>
    <row r="1807" spans="1:24" x14ac:dyDescent="0.25">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c r="X1807" t="str">
        <v>Deflect-o DuraMat Antistatic Studded Beveled Mat for Medium Pile Carpeting</v>
      </c>
    </row>
    <row r="1808" spans="1:24" x14ac:dyDescent="0.25">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c r="X1808" t="str">
        <v>Cherry 142-key Programmable Keyboard</v>
      </c>
    </row>
    <row r="1809" spans="1:24" x14ac:dyDescent="0.25">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c r="X1809" t="str">
        <v>Motorola L703CM</v>
      </c>
    </row>
    <row r="1810" spans="1:24" x14ac:dyDescent="0.25">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c r="X1810" t="str">
        <v>NeatDesk Desktop Scanner &amp; Digital Filing System</v>
      </c>
    </row>
    <row r="1811" spans="1:24" x14ac:dyDescent="0.25">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c r="X1811" t="str">
        <v>Hoover Commercial Lightweight Upright Vacuum</v>
      </c>
    </row>
    <row r="1812" spans="1:24" x14ac:dyDescent="0.25">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c r="X1812" t="str">
        <v>Xerox 1976</v>
      </c>
    </row>
    <row r="1813" spans="1:24" x14ac:dyDescent="0.25">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c r="X1813" t="str">
        <v>Stride Job 150 Highlighters, Chisel Tip, Assorted Colors</v>
      </c>
    </row>
    <row r="1814" spans="1:24" x14ac:dyDescent="0.25">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c r="X1814" t="str">
        <v>Black Avery Memo-Size 3-Ring Binder, 5 1/2" x 8 1/2"</v>
      </c>
    </row>
    <row r="1815" spans="1:24" x14ac:dyDescent="0.25">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c r="X1815" t="str">
        <v>Xerox 1983</v>
      </c>
    </row>
    <row r="1816" spans="1:24" x14ac:dyDescent="0.25">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c r="X1816" t="str">
        <v>Tenex Chairmat w/ Average Lip, 45" x 53"</v>
      </c>
    </row>
    <row r="1817" spans="1:24" x14ac:dyDescent="0.25">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c r="X1817" t="str">
        <v>Brother MFC-9340CDW LED All-In-One Printer, Copier Scanner</v>
      </c>
    </row>
    <row r="1818" spans="1:24" x14ac:dyDescent="0.25">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c r="X1818" t="str">
        <v>Avery 484</v>
      </c>
    </row>
    <row r="1819" spans="1:24" x14ac:dyDescent="0.25">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c r="X1819" t="str">
        <v>Electrix Fluorescent Magnifier Lamps &amp; Weighted Base</v>
      </c>
    </row>
    <row r="1820" spans="1:24" x14ac:dyDescent="0.25">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c r="X1820" t="str">
        <v>Space Solutions Industrial Galvanized Steel Shelving.</v>
      </c>
    </row>
    <row r="1821" spans="1:24" x14ac:dyDescent="0.25">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c r="X1821" t="str">
        <v>Plantronics Single Ear Headset</v>
      </c>
    </row>
    <row r="1822" spans="1:24" x14ac:dyDescent="0.25">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c r="X1822" t="str">
        <v>Zebra GK420t Direct Thermal/Thermal Transfer Printer</v>
      </c>
    </row>
    <row r="1823" spans="1:24" x14ac:dyDescent="0.25">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c r="X1823" t="str">
        <v>Tensor "Hersey Kiss" Styled Floor Lamp</v>
      </c>
    </row>
    <row r="1824" spans="1:24" x14ac:dyDescent="0.25">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c r="X1824" t="str">
        <v>Memorex Mini Travel Drive 32 GB USB 2.0 Flash Drive</v>
      </c>
    </row>
    <row r="1825" spans="1:24" x14ac:dyDescent="0.25">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c r="X1825" t="str">
        <v>Hoover Commercial SteamVac</v>
      </c>
    </row>
    <row r="1826" spans="1:24" x14ac:dyDescent="0.25">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c r="X1826" t="str">
        <v>Xerox 1938</v>
      </c>
    </row>
    <row r="1827" spans="1:24" x14ac:dyDescent="0.25">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c r="X1827" t="str">
        <v>NETGEAR RangeMax WNR1000 Wireless Router</v>
      </c>
    </row>
    <row r="1828" spans="1:24" x14ac:dyDescent="0.25">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c r="X1828" t="str">
        <v>Xerox 1899</v>
      </c>
    </row>
    <row r="1829" spans="1:24" x14ac:dyDescent="0.25">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c r="X1829" t="str">
        <v>Hewlett-Packard Desktjet 6988DT Refurbished Printer</v>
      </c>
    </row>
    <row r="1830" spans="1:24" x14ac:dyDescent="0.25">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c r="X1830" t="str">
        <v>Bush Westfield Collection Bookcases, Dark Cherry Finish, Fully Assembled</v>
      </c>
    </row>
    <row r="1831" spans="1:24" x14ac:dyDescent="0.25">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c r="X1831" t="str">
        <v>Executive Impressions 16-1/2" Circular Wall Clock</v>
      </c>
    </row>
    <row r="1832" spans="1:24" x14ac:dyDescent="0.25">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c r="X1832" t="str">
        <v>Okidata MB760 Printer</v>
      </c>
    </row>
    <row r="1833" spans="1:24" x14ac:dyDescent="0.25">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c r="X1833" t="str">
        <v>Dixon Ticonderoga Core-Lock Colored Pencils, 48-Color Set</v>
      </c>
    </row>
    <row r="1834" spans="1:24" x14ac:dyDescent="0.25">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c r="X1834" t="str">
        <v>Executive Impressions 14" Contract Wall Clock with Quartz Movement</v>
      </c>
    </row>
    <row r="1835" spans="1:24" x14ac:dyDescent="0.25">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c r="X1835" t="str">
        <v>Sterling Rubber Bands by Alliance</v>
      </c>
    </row>
    <row r="1836" spans="1:24" x14ac:dyDescent="0.25">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c r="X1836" t="str">
        <v>Kensington 6 Outlet SmartSocket Surge Protector</v>
      </c>
    </row>
    <row r="1837" spans="1:24" x14ac:dyDescent="0.25">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c r="X1837" t="str">
        <v>Maxell CD-R Discs</v>
      </c>
    </row>
    <row r="1838" spans="1:24" x14ac:dyDescent="0.25">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c r="X1838" t="str">
        <v>Avery Hi-Liter Pen Style Six-Color Fluorescent Set</v>
      </c>
    </row>
    <row r="1839" spans="1:24" x14ac:dyDescent="0.25">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c r="X1839" t="str">
        <v>Acme Design Line 8" Stainless Steel Bent Scissors w/Champagne Handles, 3-1/8" Cut</v>
      </c>
    </row>
    <row r="1840" spans="1:24" x14ac:dyDescent="0.25">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c r="X1840" t="str">
        <v>Star Micronics TSP100 TSP143LAN Receipt Printer</v>
      </c>
    </row>
    <row r="1841" spans="1:24" x14ac:dyDescent="0.25">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c r="X1841" t="str">
        <v>Xerox 1955</v>
      </c>
    </row>
    <row r="1842" spans="1:24" x14ac:dyDescent="0.25">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c r="X1842" t="str">
        <v>Snap-A-Way Black Print Carbonless Speed Message, No Reply Area, Duplicate</v>
      </c>
    </row>
    <row r="1843" spans="1:24" x14ac:dyDescent="0.25">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c r="X1843" t="str">
        <v>1/4 Fold Party Design Invitations &amp; White Envelopes, 24 8-1/2" X 11" Cards, 25 Env./Pack</v>
      </c>
    </row>
    <row r="1844" spans="1:24" x14ac:dyDescent="0.25">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c r="X1844" t="str">
        <v>Hewlett-Packard Deskjet F4180 All-in-One Color Ink-jet - Printer / copier / scanner</v>
      </c>
    </row>
    <row r="1845" spans="1:24" x14ac:dyDescent="0.25">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c r="X1845" t="str">
        <v>Lexmark 20R1285 X6650 Wireless All-in-One Printer</v>
      </c>
    </row>
    <row r="1846" spans="1:24" x14ac:dyDescent="0.25">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c r="X1846" t="str">
        <v>Nokia Lumia 1020</v>
      </c>
    </row>
    <row r="1847" spans="1:24" x14ac:dyDescent="0.25">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c r="X1847" t="str">
        <v>Acme Serrated Blade Letter Opener</v>
      </c>
    </row>
    <row r="1848" spans="1:24" x14ac:dyDescent="0.25">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c r="X1848" t="str">
        <v>Okidata B401 Printer</v>
      </c>
    </row>
    <row r="1849" spans="1:24" x14ac:dyDescent="0.25">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c r="X1849" t="str">
        <v>Xerox Blank Computer Paper</v>
      </c>
    </row>
    <row r="1850" spans="1:24" x14ac:dyDescent="0.25">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c r="X1850" t="str">
        <v>4009 Highlighters</v>
      </c>
    </row>
    <row r="1851" spans="1:24" x14ac:dyDescent="0.25">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c r="X1851" t="str">
        <v>Global Enterprise Series Seating Low-Back Swivel/Tilt Chairs</v>
      </c>
    </row>
    <row r="1852" spans="1:24" x14ac:dyDescent="0.25">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c r="X1852" t="str">
        <v>Self-Adhesive Address Labels for Typewriters with Dispenser Box</v>
      </c>
    </row>
    <row r="1853" spans="1:24" x14ac:dyDescent="0.25">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c r="X1853" t="str">
        <v>Office Star - Task Chair with Contemporary Loop Arms</v>
      </c>
    </row>
    <row r="1854" spans="1:24" x14ac:dyDescent="0.25">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c r="X1854" t="str">
        <v>Grip Seal Envelopes</v>
      </c>
    </row>
    <row r="1855" spans="1:24" x14ac:dyDescent="0.25">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c r="X1855" t="str">
        <v>Penpower WorldCard Pro Card Scanner</v>
      </c>
    </row>
    <row r="1856" spans="1:24" x14ac:dyDescent="0.25">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c r="X1856" t="str">
        <v>Sony 8GB Class 10 Micro SDHC R40 Memory Card</v>
      </c>
    </row>
    <row r="1857" spans="1:24" x14ac:dyDescent="0.25">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c r="X1857" t="str">
        <v>RCA ViSYS 25425RE1 Corded phone</v>
      </c>
    </row>
    <row r="1858" spans="1:24" x14ac:dyDescent="0.25">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c r="X1858" t="str">
        <v>Cisco 8961 IP Phone Charcoal</v>
      </c>
    </row>
    <row r="1859" spans="1:24" x14ac:dyDescent="0.25">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c r="X1859" t="str">
        <v>Eureka Hand Vacuum, Bagless</v>
      </c>
    </row>
    <row r="1860" spans="1:24" x14ac:dyDescent="0.25">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c r="X1860" t="str">
        <v>LG G2</v>
      </c>
    </row>
    <row r="1861" spans="1:24" x14ac:dyDescent="0.25">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c r="X1861" t="str">
        <v>Eldon Jumbo ProFile Portable File Boxes Graphite/Black</v>
      </c>
    </row>
    <row r="1862" spans="1:24" x14ac:dyDescent="0.25">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4" x14ac:dyDescent="0.25">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4" x14ac:dyDescent="0.25">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4" x14ac:dyDescent="0.25">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4" x14ac:dyDescent="0.25">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4" x14ac:dyDescent="0.25">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4" x14ac:dyDescent="0.25">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4" x14ac:dyDescent="0.25">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4" x14ac:dyDescent="0.25">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4" x14ac:dyDescent="0.25">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4" x14ac:dyDescent="0.25">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25">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25">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25">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25">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25">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25">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25">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25">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25">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25">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25">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25">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25">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25">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25">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25">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25">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25">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25">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25">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25">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25">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25">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25">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25">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25">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25">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25">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25">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25">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25">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25">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25">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25">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25">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25">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25">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25">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25">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25">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25">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25">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25">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25">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25">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25">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25">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25">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25">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25">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25">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25">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25">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25">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25">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25">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25">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25">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25">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25">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25">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25">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25">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25">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25">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25">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25">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25">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25">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25">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25">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25">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25">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25">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25">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25">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25">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25">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25">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25">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25">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25">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25">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25">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25">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25">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25">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25">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25">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25">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25">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25">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25">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25">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25">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25">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25">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25">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25">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25">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25">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25">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25">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25">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25">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25">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25">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25">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25">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25">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25">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25">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25">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25">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25">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25">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25">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25">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25">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25">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25">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25">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25">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25">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25">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25">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25">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25">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25">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25">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25">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25">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25">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25">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25">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25">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25">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25">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25">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25">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25">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25">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25">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25">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25">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25">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25">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25">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25">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25">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25">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25">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25">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25">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25">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25">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25">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25">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25">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25">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25">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25">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25">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25">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25">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25">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25">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25">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25">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25">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25">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25">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25">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25">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25">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25">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25">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25">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25">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25">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25">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25">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25">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25">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25">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25">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25">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25">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25">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25">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25">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25">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25">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25">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25">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25">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25">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25">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25">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25">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25">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25">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25">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25">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25">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25">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25">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25">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25">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25">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25">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25">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25">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25">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25">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25">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25">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25">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25">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25">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25">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25">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25">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25">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25">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25">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25">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25">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25">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25">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25">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25">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25">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25">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25">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25">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25">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25">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25">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25">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25">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25">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25">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25">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25">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25">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25">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25">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25">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25">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25">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25">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25">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25">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25">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25">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25">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25">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25">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25">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25">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25">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25">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25">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25">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25">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25">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25">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25">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25">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25">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25">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25">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25">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25">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25">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25">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25">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25">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25">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25">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25">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25">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25">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25">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25">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25">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25">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25">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25">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25">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25">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25">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25">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25">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25">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25">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25">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25">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25">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25">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25">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25">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25">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25">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25">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25">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25">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25">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25">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25">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25">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25">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25">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25">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25">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25">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25">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25">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25">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25">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25">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25">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25">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25">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25">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25">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25">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25">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25">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25">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25">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25">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25">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25">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25">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25">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25">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25">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25">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25">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25">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25">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25">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25">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25">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25">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25">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25">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25">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25">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25">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25">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25">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25">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25">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25">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25">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25">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25">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25">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25">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25">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25">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25">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25">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25">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25">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25">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25">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25">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25">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25">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25">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25">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25">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25">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25">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25">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25">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25">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25">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25">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25">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25">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25">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25">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25">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25">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25">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25">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25">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25">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25">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25">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25">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25">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25">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25">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25">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25">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25">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25">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25">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25">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25">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25">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25">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25">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25">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25">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25">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25">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25">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25">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25">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25">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25">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25">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25">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25">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25">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25">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25">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25">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25">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25">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25">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25">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25">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25">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25">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25">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25">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25">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25">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25">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25">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25">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25">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25">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25">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25">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25">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25">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25">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25">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25">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25">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25">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25">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25">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25">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25">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25">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25">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25">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25">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25">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25">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25">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25">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25">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25">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25">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25">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25">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25">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25">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25">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25">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25">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25">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25">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25">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25">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25">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25">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25">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25">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25">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25">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25">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25">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25">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25">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25">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25">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25">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25">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25">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25">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25">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25">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25">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25">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25">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25">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25">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25">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25">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25">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25">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25">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25">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25">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25">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25">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25">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25">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25">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25">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25">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25">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25">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25">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25">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25">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25">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25">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25">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25">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25">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25">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25">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25">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25">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25">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25">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25">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25">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25">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25">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25">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25">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25">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25">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25">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25">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25">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25">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25">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25">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25">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25">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25">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25">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25">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25">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25">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25">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25">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25">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25">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25">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25">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25">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25">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25">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25">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25">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25">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25">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25">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25">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25">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25">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25">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25">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25">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25">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25">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25">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25">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25">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25">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25">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25">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25">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25">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25">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25">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25">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25">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25">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25">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25">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25">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25">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25">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25">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25">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25">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25">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25">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25">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25">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25">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25">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25">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25">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25">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25">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25">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25">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25">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25">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25">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25">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25">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25">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25">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25">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25">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25">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25">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25">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25">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25">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25">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25">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25">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25">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25">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25">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25">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25">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25">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25">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25">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25">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25">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25">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25">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25">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25">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25">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25">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25">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25">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25">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25">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25">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25">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25">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25">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25">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25">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25">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25">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25">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25">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25">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25">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25">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25">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25">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25">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25">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25">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25">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25">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25">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25">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25">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25">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25">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25">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25">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25">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25">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25">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25">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25">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25">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25">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25">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25">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25">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25">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25">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25">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25">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25">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25">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25">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25">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25">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25">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25">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25">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25">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25">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25">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25">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25">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25">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25">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25">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25">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25">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25">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25">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25">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25">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25">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25">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25">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25">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25">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25">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25">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25">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25">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25">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25">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25">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25">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25">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25">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25">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25">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25">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25">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25">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25">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25">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25">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25">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25">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25">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25">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25">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25">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25">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25">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25">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25">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25">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25">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25">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25">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25">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25">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25">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25">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25">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25">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25">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25">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25">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25">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25">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25">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25">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25">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25">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25">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25">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25">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25">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25">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25">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25">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25">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25">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25">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25">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25">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25">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25">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25">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25">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25">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25">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25">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25">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25">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25">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25">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25">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25">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25">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25">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25">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25">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25">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25">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25">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25">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25">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25">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25">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25">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25">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25">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25">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25">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25">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25">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25">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25">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25">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25">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25">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25">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25">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25">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25">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25">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25">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25">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25">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25">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25">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25">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25">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25">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25">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25">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25">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25">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25">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25">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25">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25">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25">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25">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25">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25">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25">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25">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25">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25">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25">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25">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25">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25">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25">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25">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25">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25">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25">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25">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25">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25">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25">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25">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25">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25">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25">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25">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25">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25">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25">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25">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25">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25">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25">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25">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25">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25">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25">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25">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25">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25">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25">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25">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25">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25">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25">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25">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25">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25">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25">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25">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25">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25">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25">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25">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25">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25">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25">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25">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25">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25">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25">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25">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25">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25">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25">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25">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25">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25">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25">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25">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25">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25">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25">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25">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25">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25">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25">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25">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25">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25">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25">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25">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25">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25">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25">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25">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25">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25">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25">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25">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25">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25">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25">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25">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25">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25">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25">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25">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25">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25">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25">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25">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25">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25">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25">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25">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25">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25">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25">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25">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25">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25">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25">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25">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25">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25">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25">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25">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25">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25">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25">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25">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25">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25">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25">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25">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25">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25">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25">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25">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25">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25">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25">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25">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25">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25">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25">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25">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25">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25">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25">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25">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25">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25">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25">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25">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25">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25">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25">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25">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25">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25">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25">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25">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25">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25">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25">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25">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25">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25">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25">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25">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25">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25">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25">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25">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25">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25">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25">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25">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25">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25">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25">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25">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25">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25">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25">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25">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25">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25">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25">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25">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25">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25">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25">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25">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25">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25">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25">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25">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25">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25">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25">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25">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25">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25">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25">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25">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25">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25">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25">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25">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25">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25">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25">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25">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25">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25">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25">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25">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25">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25">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25">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25">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25">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25">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25">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25">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25">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25">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25">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25">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25">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25">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25">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25">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25">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25">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25">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25">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25">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25">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25">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25">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25">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25">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25">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25">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25">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25">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25">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25">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25">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25">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25">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25">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25">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25">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25">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25">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25">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25">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25">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25">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25">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25">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25">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25">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25">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25">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25">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25">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25">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25">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25">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25">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25">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25">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25">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25">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25">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25">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25">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25">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25">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25">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25">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25">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25">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25">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25">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25">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25">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25">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25">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25">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25">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25">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25">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25">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25">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25">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25">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25">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25">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25">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25">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25">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25">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25">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25">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25">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25">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25">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25">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25">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25">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25">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25">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25">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25">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25">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25">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25">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25">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25">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25">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25">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25">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25">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25">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25">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25">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25">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25">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25">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25">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25">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25">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25">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25">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25">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25">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25">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25">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25">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25">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25">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25">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25">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25">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25">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25">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25">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25">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25">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25">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25">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25">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25">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25">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25">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25">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25">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25">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25">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25">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25">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25">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25">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25">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25">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25">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25">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25">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25">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25">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25">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25">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25">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25">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25">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25">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25">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25">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25">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25">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25">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25">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25">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25">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25">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25">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25">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25">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25">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25">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25">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25">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25">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25">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25">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25">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25">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25">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25">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25">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25">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25">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25">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25">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25">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25">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25">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25">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25">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25">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25">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25">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25">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25">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25">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25">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25">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25">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25">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25">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25">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25">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25">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25">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25">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25">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25">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25">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25">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25">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25">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25">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25">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25">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25">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25">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25">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25">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25">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25">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25">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25">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25">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25">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25">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25">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25">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25">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25">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25">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25">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25">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25">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25">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25">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25">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25">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25">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25">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25">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25">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25">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25">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25">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25">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25">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25">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25">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25">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25">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25">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25">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25">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25">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25">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25">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25">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25">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25">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25">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25">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25">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25">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25">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25">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25">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25">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25">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25">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25">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25">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25">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25">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25">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25">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25">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25">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25">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25">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25">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25">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25">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25">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25">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25">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25">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25">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25">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25">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25">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25">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25">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25">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25">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25">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25">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25">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25">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25">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25">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25">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25">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25">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25">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25">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25">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25">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25">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25">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25">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25">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25">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25">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25">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25">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25">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25">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25">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25">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25">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25">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25">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25">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25">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25">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25">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25">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25">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25">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25">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25">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25">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25">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25">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25">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25">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25">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25">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25">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25">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25">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25">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25">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25">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25">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25">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25">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25">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25">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25">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25">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25">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25">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25">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25">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25">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25">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25">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25">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25">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25">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25">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25">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25">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25">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25">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25">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25">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25">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25">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25">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25">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25">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25">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25">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25">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25">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25">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25">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25">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25">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25">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25">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25">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25">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25">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25">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25">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25">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25">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25">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25">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25">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25">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25">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25">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25">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25">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25">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25">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25">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25">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25">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25">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25">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25">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25">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25">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25">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25">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25">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25">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25">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25">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25">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25">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25">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25">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25">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25">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25">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25">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25">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25">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25">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25">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25">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25">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25">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25">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25">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25">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25">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25">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25">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25">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25">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25">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25">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25">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25">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25">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25">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25">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25">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25">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25">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25">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25">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25">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25">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25">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25">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25">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25">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25">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25">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25">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25">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25">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25">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25">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25">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25">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25">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25">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25">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25">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25">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25">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25">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25">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25">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25">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25">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25">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25">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25">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25">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25">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25">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25">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25">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25">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25">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25">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25">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25">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25">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25">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25">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25">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25">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25">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25">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25">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25">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25">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25">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25">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25">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25">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25">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25">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25">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25">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25">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25">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25">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25">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25">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25">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25">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25">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25">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25">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25">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25">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25">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25">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25">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25">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25">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25">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25">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25">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25">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25">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25">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25">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25">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25">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25">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25">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25">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25">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25">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25">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25">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25">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25">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25">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25">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25">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25">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25">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25">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25">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25">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25">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25">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25">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25">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25">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25">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25">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25">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25">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25">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25">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25">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25">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25">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25">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25">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25">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25">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25">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25">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25">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25">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25">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25">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25">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25">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25">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25">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25">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25">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25">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25">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25">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25">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25">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25">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25">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25">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25">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25">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25">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25">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25">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25">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25">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25">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25">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25">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25">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25">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25">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25">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25">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25">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25">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25">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25">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25">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25">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25">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25">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25">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25">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25">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25">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25">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25">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25">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25">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25">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25">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25">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25">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25">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25">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25">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25">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25">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25">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25">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25">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25">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25">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25">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25">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25">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25">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25">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25">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25">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25">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25">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25">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25">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25">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25">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25">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25">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25">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25">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25">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25">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25">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25">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25">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25">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25">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25">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25">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25">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25">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25">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25">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25">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25">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25">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25">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25">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25">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25">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25">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25">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25">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25">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25">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25">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25">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25">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25">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25">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25">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25">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25">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25">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25">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25">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25">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25">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25">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25">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25">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25">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25">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25">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25">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25">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25">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25">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25">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25">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25">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25">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25">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25">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25">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25">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25">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25">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25">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25">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25">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25">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25">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25">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25">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25">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25">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25">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25">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25">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25">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25">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25">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25">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25">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25">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25">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25">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25">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25">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25">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25">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25">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25">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25">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25">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25">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25">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25">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25">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25">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25">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25">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25">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25">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25">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25">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25">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25">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25">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25">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25">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25">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25">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25">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25">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25">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25">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25">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25">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25">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25">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25">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25">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25">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25">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25">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25">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25">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25">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25">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25">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25">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25">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25">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25">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25">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25">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25">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25">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25">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25">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25">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25">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25">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25">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25">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25">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25">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25">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25">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25">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25">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25">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25">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25">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25">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25">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25">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25">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25">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25">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25">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25">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25">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25">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25">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25">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25">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25">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25">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25">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25">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25">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25">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25">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25">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25">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25">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25">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25">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25">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25">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25">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25">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25">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25">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25">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25">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25">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25">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25">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25">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25">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25">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25">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25">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25">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25">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25">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25">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25">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25">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25">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25">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25">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25">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25">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25">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25">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25">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25">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25">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25">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25">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25">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25">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25">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25">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25">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25">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25">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25">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25">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25">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25">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25">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25">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25">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25">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25">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25">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25">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25">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25">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25">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25">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25">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25">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25">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25">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25">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25">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25">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25">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25">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25">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25">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25">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25">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25">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25">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25">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25">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25">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25">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25">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25">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25">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25">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25">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25">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25">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25">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25">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25">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25">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25">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25">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25">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25">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25">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25">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25">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25">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25">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25">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25">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25">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25">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25">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25">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25">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25">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25">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25">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25">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25">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25">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25">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25">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25">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25">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25">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25">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25">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25">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25">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25">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25">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25">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25">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25">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25">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25">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25">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25">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25">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25">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25">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25">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25">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25">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25">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25">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25">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25">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25">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25">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25">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25">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25">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25">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25">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25">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25">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25">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25">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25">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25">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25">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25">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25">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25">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25">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25">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25">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25">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25">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25">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25">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25">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25">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25">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25">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25">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25">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25">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25">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25">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25">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25">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25">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25">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25">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25">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25">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25">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25">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25">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25">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25">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25">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25">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25">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25">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25">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25">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25">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25">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25">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25">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25">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25">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25">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25">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25">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25">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25">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25">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25">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25">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25">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25">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25">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25">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25">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25">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25">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25">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25">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25">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25">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25">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25">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25">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25">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25">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25">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25">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25">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25">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25">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25">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25">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25">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25">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25">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25">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25">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25">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25">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25">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25">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25">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25">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25">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25">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25">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25">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25">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25">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25">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25">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25">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25">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25">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25">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25">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25">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25">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25">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25">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25">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25">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25">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25">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25">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25">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25">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25">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25">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25">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25">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25">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25">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25">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25">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25">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25">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25">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25">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25">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25">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25">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25">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25">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25">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25">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25">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25">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25">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25">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25">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25">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25">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25">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25">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25">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25">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25">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25">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25">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25">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25">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25">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25">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25">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25">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25">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25">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25">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25">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25">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25">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25">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25">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25">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25">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25">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25">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25">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25">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25">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25">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25">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25">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25">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25">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25">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25">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25">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25">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25">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25">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25">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25">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25">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25">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25">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25">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25">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25">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25">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25">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25">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25">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25">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25">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25">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25">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25">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25">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25">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25">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25">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25">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25">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25">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25">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25">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25">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25">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25">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25">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25">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25">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25">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25">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25">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25">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25">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25">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25">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25">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25">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25">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25">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25">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25">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25">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25">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25">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25">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25">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25">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25">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25">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25">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25">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25">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25">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25">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25">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25">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25">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25">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25">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25">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25">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25">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25">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25">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25">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25">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25">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25">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25">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25">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25">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25">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25">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25">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25">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25">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25">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25">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25">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25">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25">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25">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25">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25">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25">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25">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25">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25">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25">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25">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25">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25">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25">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25">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25">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25">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25">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25">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25">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25">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25">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25">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25">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25">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25">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25">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25">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25">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25">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25">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25">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25">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25">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25">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25">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25">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25">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25">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25">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25">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25">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25">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25">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25">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25">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25">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25">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25">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25">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25">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25">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25">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25">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25">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25">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25">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25">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25">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25">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25">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25">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25">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25">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25">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25">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25">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25">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25">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25">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25">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25">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25">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25">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25">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25">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25">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25">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25">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25">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25">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25">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25">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25">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25">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25">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25">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25">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25">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25">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25">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25">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25">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25">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25">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25">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25">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25">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25">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25">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25">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25">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25">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25">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25">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25">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25">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25">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25">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25">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25">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25">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25">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25">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25">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25">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25">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25">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25">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25">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25">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25">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25">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25">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25">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25">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25">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25">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25">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25">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25">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25">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25">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25">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25">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25">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25">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25">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25">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25">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25">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25">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25">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25">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25">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25">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25">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25">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25">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25">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25">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25">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25">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25">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25">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25">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25">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25">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25">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25">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25">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25">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25">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25">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25">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25">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25">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25">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25">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25">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25">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25">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25">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25">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25">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25">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25">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25">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25">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25">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25">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25">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25">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25">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25">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25">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25">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25">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25">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25">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25">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25">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25">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25">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25">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25">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25">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25">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25">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25">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25">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25">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25">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25">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25">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25">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25">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25">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25">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25">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25">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25">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25">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25">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25">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25">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25">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25">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25">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25">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25">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25">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25">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25">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25">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25">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25">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25">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25">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25">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25">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25">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25">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25">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25">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25">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25">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25">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25">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25">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25">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25">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25">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25">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25">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25">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25">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25">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25">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25">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25">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25">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25">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25">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25">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25">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25">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25">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25">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25">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25">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25">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25">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25">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25">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25">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25">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25">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25">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25">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25">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25">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25">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25">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25">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25">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25">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25">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25">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25">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25">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25">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25">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25">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25">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25">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25">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25">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25">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25">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25">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25">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25">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25">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25">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25">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25">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25">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25">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25">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25">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25">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25">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25">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25">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25">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25">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25">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25">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25">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25">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25">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25">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25">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25">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25">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25">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25">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25">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25">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25">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25">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25">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25">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25">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25">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25">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25">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25">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25">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25">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25">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25">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25">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25">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25">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25">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25">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25">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25">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25">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25">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25">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25">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25">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25">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25">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25">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25">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25">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25">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25">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25">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25">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25">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25">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25">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25">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25">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25">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25">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25">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25">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25">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25">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25">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25">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25">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25">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25">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25">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25">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25">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25">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25">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25">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25">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25">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25">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25">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25">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25">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25">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25">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25">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25">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25">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25">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25">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25">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25">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25">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25">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25">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25">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25">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25">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25">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25">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25">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25">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25">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25">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25">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25">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25">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25">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25">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25">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25">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25">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25">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25">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25">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25">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25">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25">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25">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25">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25">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25">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25">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25">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25">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25">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25">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25">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25">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25">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25">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25">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25">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25">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25">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25">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25">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25">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25">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25">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25">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25">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25">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25">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25">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25">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25">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25">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25">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25">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25">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25">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25">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25">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25">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25">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25">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25">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25">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25">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25">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25">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25">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25">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25">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25">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25">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25">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25">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25">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25">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25">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25">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25">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25">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25">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25">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25">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25">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25">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25">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25">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25">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25">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25">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25">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25">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25">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25">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25">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25">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25">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25">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25">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25">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25">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25">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25">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25">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25">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25">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25">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25">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25">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25">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25">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25">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25">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25">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25">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25">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25">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25">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25">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25">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25">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25">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25">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25">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25">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25">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25">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25">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25">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25">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25">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25">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25">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25">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25">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25">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25">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25">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25">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25">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25">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25">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25">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25">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25">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25">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25">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25">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25">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25">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25">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25">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25">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25">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25">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25">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25">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25">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25">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25">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25">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25">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25">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25">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25">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25">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25">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25">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25">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25">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25">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25">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25">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25">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25">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25">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25">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25">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25">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25">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25">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25">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25">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25">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25">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25">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25">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25">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25">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25">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25">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25">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25">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25">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25">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25">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25">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25">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25">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25">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25">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25">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25">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25">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25">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25">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25">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25">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25">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25">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25">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25">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25">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25">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25">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25">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25">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25">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25">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25">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25">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25">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25">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25">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25">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25">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25">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25">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25">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25">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25">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25">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25">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25">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25">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25">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25">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25">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25">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25">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25">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25">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25">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25">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25">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25">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25">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25">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25">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25">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25">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25">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25">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25">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25">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25">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25">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25">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25">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25">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25">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25">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25">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25">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25">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25">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25">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25">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25">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25">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25">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25">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25">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25">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25">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25">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25">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25">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25">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25">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25">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25">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25">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25">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25">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25">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25">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25">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25">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25">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25">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25">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25">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25">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25">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25">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25">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25">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25">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25">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25">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25">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25">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25">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25">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25">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25">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25">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25">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25">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25">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25">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25">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25">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25">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25">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25">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25">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25">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25">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25">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25">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25">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25">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25">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25">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25">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25">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25">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25">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25">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25">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25">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25">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25">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25">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25">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25">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25">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25">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25">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25">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25">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25">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25">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25">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25">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25">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25">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25">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25">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25">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25">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25">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25">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25">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25">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25">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25">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25">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25">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25">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25">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25">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25">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25">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25">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25">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25">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25">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25">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25">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25">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25">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25">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25">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25">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25">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25">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25">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25">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25">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25">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25">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25">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25">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25">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25">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25">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25">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25">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25">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25">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25">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25">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25">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25">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25">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25">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25">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25">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25">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25">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25">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25">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25">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25">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25">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25">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25">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25">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25">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25">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25">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25">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25">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25">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25">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25">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25">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25">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25">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25">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25">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25">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25">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25">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25">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25">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25">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25">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25">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25">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25">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25">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25">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25">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25">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25">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25">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25">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25">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25">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25">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25">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25">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25">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25">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25">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25">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25">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25">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25">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25">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25">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25">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25">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25">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25">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25">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25">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25">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25">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25">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25">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25">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25">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25">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25">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25">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25">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25">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25">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25">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25">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25">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25">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25">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25">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25">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25">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25">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25">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25">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25">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25">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25">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25">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25">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25">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25">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25">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25">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25">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25">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25">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25">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25">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25">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25">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25">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25">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25">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25">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25">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25">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25">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25">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25">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25">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25">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25">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25">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25">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25">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25">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25">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25">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25">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25">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25">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25">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25">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25">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25">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25">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25">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25">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25">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25">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25">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25">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25">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25">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25">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25">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25">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25">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25">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25">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25">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25">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25">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25">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25">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25">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25">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25">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25">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25">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25">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25">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25">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25">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25">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25">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25">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25">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25">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25">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25">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25">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25">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25">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25">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25">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25">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25">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25">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25">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25">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25">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25">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25">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25">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25">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25">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25">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25">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25">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25">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25">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25">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25">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25">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25">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25">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25">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25">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25">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25">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25">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25">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25">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25">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25">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25">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25">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25">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25">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25">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25">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25">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25">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25">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25">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25">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25">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25">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25">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25">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25">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25">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25">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25">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25">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25">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25">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25">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25">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25">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25">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25">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25">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25">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25">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25">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25">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25">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25">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25">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25">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25">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25">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25">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25">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25">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25">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25">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25">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25">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25">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25">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25">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25">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25">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25">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25">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25">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25">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25">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25">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25">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25">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25">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25">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25">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25">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25">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25">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25">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25">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25">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25">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25">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25">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25">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25">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25">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25">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25">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25">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25">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25">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25">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25">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25">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25">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25">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25">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25">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25">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25">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25">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25">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25">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25">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25">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25">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25">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25">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25">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25">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25">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25">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25">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25">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25">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25">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25">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25">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25">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25">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25">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25">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25">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25">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25">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25">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25">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25">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25">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25">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25">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25">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25">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25">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25">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25">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25">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25">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25">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25">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25">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25">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25">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25">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25">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25">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25">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25">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25">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25">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25">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25">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25">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25">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25">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25">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25">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25">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25">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25">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25">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25">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25">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25">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25">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25">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25">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25">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25">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25">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25">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25">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25">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25">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25">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25">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25">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25">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25">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25">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25">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25">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25">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25">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25">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25">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25">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25">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25">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25">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25">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25">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25">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25">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25">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25">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25">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25">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25">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25">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25">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25">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25">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25">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25">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25">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25">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25">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25">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25">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25">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25">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25">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25">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25">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25">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25">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25">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25">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25">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25">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25">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25">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25">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25">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25">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25">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25">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25">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25">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25">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25">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25">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25">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25">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25">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25">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25">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25">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25">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25">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25">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25">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25">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25">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25">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25">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25">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25">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25">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25">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25">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25">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25">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25">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25">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25">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25">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25">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25">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25">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25">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25">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25">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25">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25">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25">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25">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25">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25">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25">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25">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25">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25">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25">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25">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25">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25">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25">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25">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25">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25">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25">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25">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25">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25">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25">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25">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25">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25">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25">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25">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25">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25">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25">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25">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25">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25">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25">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25">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25">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25">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25">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25">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25">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25">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25">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25">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25">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25">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25">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25">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25">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25">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25">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25">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25">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25">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25">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25">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25">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25">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25">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25">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25">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25">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25">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25">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25">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25">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25">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25">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25">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25">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25">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25">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25">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25">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25">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25">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25">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25">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25">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25">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25">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25">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25">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25">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25">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25">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25">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25">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25">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25">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25">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25">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25">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25">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25">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25">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25">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25">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25">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25">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25">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25">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25">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25">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25">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25">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25">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25">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25">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25">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25">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25">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25">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25">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25">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25">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25">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25">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25">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25">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25">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25">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25">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25">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25">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25">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25">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25">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25">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25">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25">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25">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25">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25">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25">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25">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25">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25">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25">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25">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25">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25">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25">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25">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25">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25">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25">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25">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25">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25">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25">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25">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25">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25">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25">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25">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25">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25">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25">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25">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25">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25">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25">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25">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25">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25">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25">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25">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25">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25">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25">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25">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25">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25">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25">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25">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25">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25">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25">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25">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25">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25">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25">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25">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25">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25">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25">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25">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25">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25">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25">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25">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25">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25">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25">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25">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25">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25">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25">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25">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25">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25">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25">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25">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25">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25">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25">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25">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25">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25">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25">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25">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25">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25">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25">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25">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25">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25">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25">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25">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25">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25">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25">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25">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25">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25">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25">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25">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25">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25">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25">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25">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25">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25">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25">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25">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25">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25">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25">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25">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25">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25">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25">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25">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25">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25">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25">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25">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25">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25">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25">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25">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25">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25">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25">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25">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25">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25">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25">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25">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25">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25">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25">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25">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25">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25">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25">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25">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25">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25">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25">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25">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25">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25">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25">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25">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25">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25">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25">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25">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25">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25">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25">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25">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25">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25">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25">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25">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25">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25">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25">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25">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25">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25">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25">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25">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25">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25">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25">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25">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25">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25">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25">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25">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25">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25">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25">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25">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25">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25">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25">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25">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25">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25">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25">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25">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25">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25">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25">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25">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25">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25">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25">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25">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25">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25">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25">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25">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25">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25">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25">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25">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25">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25">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25">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25">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25">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25">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25">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25">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25">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25">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25">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25">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25">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25">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25">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25">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25">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25">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25">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25">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25">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25">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25">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25">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25">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25">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25">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25">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25">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25">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25">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25">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25">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25">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25">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25">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25">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25">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25">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25">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25">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25">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25">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25">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25">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25">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25">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25">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25">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25">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25">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25">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25">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25">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25">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25">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25">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25">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25">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25">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25">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25">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25">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25">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25">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25">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25">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25">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25">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25">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25">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25">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25">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25">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25">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25">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25">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25">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25">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25">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25">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25">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25">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25">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25">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25">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25">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25">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25">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25">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25">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25">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25">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25">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25">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25">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25">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25">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25">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25">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25">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25">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25">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25">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25">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25">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25">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25">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25">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25">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25">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25">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25">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25">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25">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25">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25">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25">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25">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25">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25">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25">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25">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25">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25">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25">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25">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25">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25">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25">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25">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25">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25">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25">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25">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25">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25">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25">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25">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25">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25">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25">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25">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25">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25">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25">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25">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25">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25">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25">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25">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25">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25">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25">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25">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25">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25">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25">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25">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25">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25">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25">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25">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25">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25">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25">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25">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25">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25">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25">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25">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25">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25">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25">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25">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25">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25">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25">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25">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25">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25">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25">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25">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25">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25">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25">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25">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25">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25">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25">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25">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25">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25">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25">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25">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25">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25">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25">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25">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25">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25">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25">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25">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25">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25">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25">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25">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25">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25">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25">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25">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25">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25">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25">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25">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25">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25">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25">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25">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25">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25">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25">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25">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25">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25">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25">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25">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25">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25">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25">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25">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25">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25">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25">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25">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25">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25">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25">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25">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25">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25">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25">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25">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25">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25">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25">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25">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25">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25">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25">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25">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25">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25">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25">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25">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25">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25">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25">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25">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25">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25">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25">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25">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25">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25">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25">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25">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25">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25">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25">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25">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25">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25">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25">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25">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25">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25">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25">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25">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25">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25">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25">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25">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25">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25">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25">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25">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25">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25">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25">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25">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25">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25">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25">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25">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25">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25">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25">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25">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25">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25">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25">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25">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25">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25">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25">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25">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25">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25">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25">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25">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25">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25">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25">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25">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25">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25">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25">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25">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25">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25">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25">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25">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25">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25">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25">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25">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25">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25">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25">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25">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25">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25">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25">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25">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25">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25">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25">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25">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25">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25">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25">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25">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25">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25">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25">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25">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25">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25">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25">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25">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25">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25">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25">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25">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25">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25">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25">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25">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25">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25">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25">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25">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25">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25">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25">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25">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25">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25">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25">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25">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25">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25">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25">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25">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25">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25">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25">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25">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25">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25">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25">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25">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25">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25">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25">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25">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25">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25">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25">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25">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25">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25">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25">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25">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25">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25">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25">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25">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25">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25">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25">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25">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25">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25">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25">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25">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25">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25">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25">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25">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25">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25">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25">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25">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25">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25">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25">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25">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25">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25">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25">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25">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25">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25">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25">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25">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25">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25">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25">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25">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25">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25">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25">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25">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25">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25">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25">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25">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25">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25">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25">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25">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25">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25">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25">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25">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25">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25">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25">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25">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25">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25">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25">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25">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25">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25">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25">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25">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25">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25">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25">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25">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25">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25">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25">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25">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25">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25">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25">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25">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25">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25">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25">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25">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25">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25">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25">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25">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25">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25">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25">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25">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25">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25">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25">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25">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25">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25">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25">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25">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25">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25">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25">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25">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25">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25">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25">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25">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25">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25">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25">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25">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25">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25">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25">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25">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25">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25">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25">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25">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25">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25">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25">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25">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25">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25">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25">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25">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25">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25">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25">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25">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25">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25">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25">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25">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25">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25">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25">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25">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25">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25">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25">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25">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25">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25">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25">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25">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25">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25">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25">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25">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25">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25">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25">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25">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25">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25">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25">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25">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25">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25">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25">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25">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25">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25">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25">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25">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25">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25">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25">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25">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25">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25">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25">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25">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25">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25">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25">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25">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25">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25">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25">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25">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25">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25">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25">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25">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25">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25">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25">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25">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25">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25">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25">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25">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25">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25">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25">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25">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25">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25">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25">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25">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25">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25">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25">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25">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25">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25">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25">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25">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25">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25">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25">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25">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25">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25">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25">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25">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25">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25">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25">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25">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25">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25">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25">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25">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25">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25">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25">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25">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25">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25">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25">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25">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25">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25">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25">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25">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25">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25">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25">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25">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25">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25">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25">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25">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25">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25">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25">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25">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25">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25">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25">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25">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25">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25">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25">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25">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25">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25">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25">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25">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25">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25">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25">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25">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25">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25">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25">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25">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25">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25">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25">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25">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25">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25">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25">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25">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25">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25">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25">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25">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25">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25">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25">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25">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25">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25">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25">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25">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25">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25">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25">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25">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25">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25">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25">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25">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25">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25">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25">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25">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25">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25">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25">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25">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25">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25">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25">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25">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25">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25">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25">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25">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25">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25">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25">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25">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25">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25">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25">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25">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25">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25">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25">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25">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25">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25">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25">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25">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25">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25">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25">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25">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25">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25">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25">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25">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25">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25">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25">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25">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25">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25">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25">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25">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25">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25">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25">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25">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25">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25">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25">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25">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25">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25">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25">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25">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25">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25">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25">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25">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25">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25">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25">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25">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25">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25">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25">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25">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25">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25">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25">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25">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25">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25">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25">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25">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25">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25">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25">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25">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25">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25">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25">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25">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25">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25">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25">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25">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25">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25">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25">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25">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25">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25">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25">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25">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25">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25">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25">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25">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25">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25">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25">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25">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25">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25">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25">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25">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25">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25">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25">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25">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25">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25">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25">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25">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25">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25">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25">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25">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25">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25">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25">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25">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25">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25">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25">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25">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25">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25">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25">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25">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25">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25">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25">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25">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25">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25">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25">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25">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25">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25">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25">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25">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25">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25">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25">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25">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25">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25">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25">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25">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25">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25">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25">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25">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25">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25">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25">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25">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25">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25">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25">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25">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25">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25">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25">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25">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25">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25">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25">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25">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25">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25">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25">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25">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25">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25">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25">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25">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25">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25">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25">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25">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25">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25">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25">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25">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25">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25">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25">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25">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25">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25">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25">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25">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25">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25">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25">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25">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25">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25">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25">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25">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25">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25">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25">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25">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25">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25">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25">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25">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25">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25">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25">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25">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25">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25">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25">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25">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25">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25">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25">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25">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25">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25">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25">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25">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25">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25">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25">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25">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25">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25">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25">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25">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25">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25">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25">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25">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25">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25">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25">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25">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25">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25">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25">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25">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25">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25">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25">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25">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25">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25">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25">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25">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25">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25">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25">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25">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25">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25">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25">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25">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25">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25">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25">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25">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25">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25">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25">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25">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25">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25">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25">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25">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25">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25">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25">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25">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25">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25">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25">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25">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25">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25">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25">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25">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25">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25">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25">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25">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25">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25">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25">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25">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25">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25">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25">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25">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25">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25">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25">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25">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25">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25">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25">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25">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25">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25">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25">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25">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25">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25">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25">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25">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25">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25">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25">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25">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25">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25">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25">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25">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25">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25">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25">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25">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25">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25">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25">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25">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25">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25">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25">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25">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25">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25">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25">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25">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25">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25">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25">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25">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25">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25">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25">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25">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25">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25">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25">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25">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25">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25">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25">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25">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25">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25">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25">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25">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25">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25">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25">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25">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25">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25">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25">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25">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25">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25">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25">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25">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25">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25">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25">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25">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25">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25">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25">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25">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25">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25">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25">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25">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25">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25">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25">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25">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25">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25">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25">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25">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25">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25">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25">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25">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25">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25">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25">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25">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25">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25">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25">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25">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25">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25">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25">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25">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25">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25">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25">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25">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25">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25">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25">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25">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25">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25">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25">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25">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25">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25">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25">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25">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25">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25">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25">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25">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25">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25">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25">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25">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25">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25">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25">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25">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25">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25">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25">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25">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25">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25">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25">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25">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25">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25">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25">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25">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25">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25">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25">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25">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25">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25">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25">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25">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25">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25">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25">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25">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25">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25">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25">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25">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25">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25">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25">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25">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25">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25">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25">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25">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25">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25">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25">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25">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25">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25">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25">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25">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25">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25">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25">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25">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25">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25">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25">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25">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25">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25">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25">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25">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25">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25">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25">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25">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25">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25">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25">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25">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25">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25">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25">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25">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25">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25">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25">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25">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25">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25">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25">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25">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25">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25">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25">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25">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25">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25">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25">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25">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25">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25">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25">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25">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25">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25">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25">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25">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25">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25">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25">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25">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25">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25">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25">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25">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25">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25">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25">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25">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25">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25">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25">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25">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25">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25">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25">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25">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25">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25">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25">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25">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25">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25">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25">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25">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25">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25">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25">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25">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25">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25">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25">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25">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25">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25">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25">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25">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25">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25">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25">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25">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25">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25">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25">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25">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25">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25">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25">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25">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25">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25">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25">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25">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25">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25">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25">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25">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25">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25">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25">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25">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25">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25">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25">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25">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25">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25">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25">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25">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25">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25">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25">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25">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25">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25">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25">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25">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25">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25">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25">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25">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25">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25">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25">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25">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25">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25">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25">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25">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25">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25">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25">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25">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25">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25">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25">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25">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25">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25">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25">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25">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25">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25">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25">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25">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25">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25">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25">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25">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25">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25">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25">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25">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25">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25">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25">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25">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25">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25">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25">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25">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25">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25">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25">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25">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25">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25">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25">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25">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25">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25">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25">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25">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25">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25">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25">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25">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25">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25">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25">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25">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25">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25">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25">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25">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25">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25">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25">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25">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25">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25">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25">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25">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25">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25">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25">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25">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25">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25">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25">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25">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25">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25">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25">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25">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25">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25">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25">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25">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25">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25">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25">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25">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25">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25">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25">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25">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25">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25">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25">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25">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25">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25">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25">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25">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25">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25">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25">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25">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25">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25">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25">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25">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25">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25">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25">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25">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25">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25">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25">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25">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25">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25">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25">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25">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25">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25">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25">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25">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25">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25">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25">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25">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25">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25">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25">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25">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25">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25">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25">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25">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25">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25">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25">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25">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25">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25">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25">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25">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25">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25">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25">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25">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25">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25">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25">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25">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25">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25">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25">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25">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25">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25">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25">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25">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25">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25">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25">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25">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25">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25">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25">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25">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25">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25">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25">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25">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25">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25">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25">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25">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25">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25">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25">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25">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25">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25">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25">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25">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25">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25">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25">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25">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25">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25">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25">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25">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25">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25">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25">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25">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25">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25">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25">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25">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25">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25">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25">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25">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25">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25">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25">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25">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25">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25">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25">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25">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25">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25">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25">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25">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25">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25">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25">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25">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25">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25">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25">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25">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25">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25">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25">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25">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25">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25">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25">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25">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25">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25">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25">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25">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25">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25">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25">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25">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25">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25">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25">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25">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25">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25">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25">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25">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25">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25">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25">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25">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25">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25">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25">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25">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25">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25">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25">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25">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25">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25">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25">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25">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25">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25">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25">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25">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25">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25">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25">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25">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25">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25">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25">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25">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25">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25">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25">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25">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25">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25">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25">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25">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25">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25">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25">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25">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25">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25">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25">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25">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25">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25">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25">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25">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25">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25">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25">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25">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25">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25">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25">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25">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25">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25">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25">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25">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25">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25">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25">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25">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25">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25">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25">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25">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25">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25">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25">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25">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25">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25">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25">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25">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25">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25">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25">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25">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25">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25">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25">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25">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25">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25">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25">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25">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25">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25">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25">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25">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25">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25">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25">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25">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25">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25">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25">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25">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25">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25">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25">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25">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25">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25">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25">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25">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25">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25">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25">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25">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25">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25">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25">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25">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25">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25">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25">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25">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25">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25">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25">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25">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25">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25">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25">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25">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25">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25">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25">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25">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25">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25">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25">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25">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25">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25">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25">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25">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25">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25">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25">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25">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25">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25">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25">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25">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25">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25">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25">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25">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25">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25">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25">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25">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25">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25">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25">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25">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25">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25">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25">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25">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25">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25">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25">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25">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25">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25">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25">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25">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25">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25">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25">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25">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25">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25">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25">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25">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25">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25">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25">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25">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25">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25">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25">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25">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25">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25">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25">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25">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25">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25">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25">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25">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25">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25">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25">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25">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25">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25">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25">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25">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25">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25">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25">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25">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25">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25">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25">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25">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25">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25">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25">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25">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25">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25">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25">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25">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25">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25">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25">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25">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25">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25">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25">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25">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25">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25">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25">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25">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25">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25">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25">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25">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25">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25">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25">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25">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25">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25">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25">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25">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25">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25">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25">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25">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25">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25">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25">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25">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25">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25">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25">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25">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25">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25">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25">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25">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25">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25">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25">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25">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25">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25">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25">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25">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25">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25">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25">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25">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25">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25">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25">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25">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25">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25">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25">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25">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25">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25">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25">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25">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25">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25">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25">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25">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25">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25">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25">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25">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25">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25">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25">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25">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25">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25">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25">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25">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25">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25">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25">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25">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25">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25">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25">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25">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25">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25">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25">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25">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25">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25">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25">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25">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25">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25">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25">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25">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25">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25">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25">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25">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25">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25">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25">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25">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25">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25">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25">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25">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25">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25">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25">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25">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25">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25">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25">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25">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25">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25">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25">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25">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25">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25">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25">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25">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25">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25">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25">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25">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25">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25">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25">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25">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25">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25">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25">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25">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25">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25">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25">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25">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25">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25">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25">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25">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25">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25">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25">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25">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25">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25">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25">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25">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25">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25">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25">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25">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25">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25">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25">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25">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25">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25">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25">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25">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25">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25">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25">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25">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25">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25">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25">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25">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25">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25">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25">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25">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25">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25">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25">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25">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25">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25">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25">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25">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25">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25">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25">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25">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25">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25">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25">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25">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25">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25">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25">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25">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25">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25">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25">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25">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25">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25">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25">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25">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25">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25">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25">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25">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25">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25">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25">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25">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25">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25">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25">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25">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25">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25">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25">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25">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25">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25">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25">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25">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25">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25">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25">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25">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25">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25">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25">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25">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25">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25">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25">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25">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25">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25">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25">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25">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25">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25">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25">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25">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25">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25">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25">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25">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25">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25">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25">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25">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25">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25">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25">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25">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25">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25">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25">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25">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25">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25">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25">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25">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25">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25">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25">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25">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25">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25">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25">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25">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25">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25">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25">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25">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25">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25">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25">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25">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25">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25">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25">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25">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25">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25">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25">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25">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25">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25">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25">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25">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25">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25">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25">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25">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25">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25">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25">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25">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25">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25">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25">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25">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25">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25">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25">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25">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25">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25">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25">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25">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25">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25">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25">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25">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25">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25">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25">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25">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25">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25">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25">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25">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25">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25">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25">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25">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25">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25">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25">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25">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25">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25">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25">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25">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25">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25">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25">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25">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25">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25">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25">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25">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25">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25">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25">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25">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25">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25">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25">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25">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25">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25">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25">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25">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25">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25">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25">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25">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25">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25">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25">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25">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25">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25">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25">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25">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25">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25">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25">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25">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25">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25">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25">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25">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25">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25">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25">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25">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25">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25">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25">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25">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25">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25">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25">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25">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25">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25">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25">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25">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25">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25">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25">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25">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25">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25">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25">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25">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25">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25">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25">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25">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25">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25">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25">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25">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25">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25">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25">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25">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25">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25">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25">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25">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25">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25">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25">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25">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25">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25">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25">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25">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25">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25">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25">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25">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25">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25">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25">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25">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25">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25">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25">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25">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25">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25">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25">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25">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25">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25">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25">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25">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25">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25">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25">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25">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25">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25">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25">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25">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25">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25">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25">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25">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25">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25">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25">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25">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25">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25">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25">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25">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25">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25">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25">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25">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25">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25">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25">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25">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25">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25">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25">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25">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25">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25">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25">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25">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25">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25">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25">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25">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25">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25">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25">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25">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25">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25">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25">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25">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25">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25">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25">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25">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25">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25">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25">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25">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25">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25">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25">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25">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25">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25">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25">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25">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25">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25">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25">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25">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25">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25">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25">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25">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25">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25">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25">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25">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25">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25">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25">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25">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25">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25">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25">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25">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25">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25">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25">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25">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25">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25">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25">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25">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25">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25">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25">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25">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25">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25">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25">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25">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25">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25">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25">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25">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25">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25">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25">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25">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25">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25">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25">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25">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25">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25">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25">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25">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25">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25">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25">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25">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25">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25">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25">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25">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25">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25">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25">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25">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25">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25">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25">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25">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25">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25">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25">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25">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25">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25">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25">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25">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25">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25">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25">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25">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25">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25">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25">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25">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25">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25">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25">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25">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25">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25">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25">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25">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25">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25">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25">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25">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25">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25">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25">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25">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25">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25">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25">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25">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25">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25">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25">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25">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25">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25">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25">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25">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25">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25">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25">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25">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25">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25">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25">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25">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25">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25">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25">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25">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25">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25">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25">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25">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25">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25">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25">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25">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25">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25">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25">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25">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25">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25">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25">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25">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25">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25">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25">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25">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25">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25">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25">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25">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25">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25">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25">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25">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25">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25">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25">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25">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25">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25">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25">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25">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25">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25">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25">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25">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25">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25">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25">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25">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25">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25">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25">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25">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25">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25">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25">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25">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25">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25">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25">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25">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25">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25">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25">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25">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25">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25">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25">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25">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25">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25">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25">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25">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25">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25">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25">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25">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25">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25">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25">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25">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25">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25">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25">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25">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25">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25">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25">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25">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25">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25">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25">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25">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25">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25">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25">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25">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25">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25">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25">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25">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25">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25">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25">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25">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25">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25">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25">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25">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25">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25">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25">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25">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25">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25">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25">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25">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25">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25">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25">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25">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25">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25">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25">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25">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25">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25">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25">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25">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25">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25">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25">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25">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25">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25">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25">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25">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25">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25">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25">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25">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25">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25">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25">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25">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25">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25">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25">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25">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25">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25">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25">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25">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25">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25">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25">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25">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25">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25">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25">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25">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25">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25">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25">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25">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25">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25">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25">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25">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25">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25">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25">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25">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25">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25">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25">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25">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25">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25">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25">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25">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25">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25">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25">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25">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25">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25">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25">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25">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25">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25">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25">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25">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25">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25">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25">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25">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25">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25">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25">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25">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25">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25">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25">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25">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25">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25">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25">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25">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25">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25">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25">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25">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25">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25">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25">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25">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25">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25">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25">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25">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25">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25">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25">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25">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25">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25">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25">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25">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25">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25">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25">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25">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25">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25">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25">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25">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25">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25">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25">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25">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25">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25">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25">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25">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25">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25">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25">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25">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25">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25">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25">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25">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25">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25">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25">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25">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25">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25">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25">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25">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25">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25">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25">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25">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25">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25">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25">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25">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25">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25">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25">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25">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25">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25">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25">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25">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25">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25">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25">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25">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25">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25">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25">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25">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25">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25">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25">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25">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25">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25">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25">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25">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25">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25">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25">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25">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25">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25">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25">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25">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25">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25">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25">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25">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25">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25">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25">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25">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25">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25">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25">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25">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25">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25">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25">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25">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25">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25">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25">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25">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25">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25">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25">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25">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25">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25">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25">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25">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25">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25">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25">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25">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25">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25">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25">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25">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25">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25">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25">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25">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25">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25">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25">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25">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25">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25">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25">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25">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25">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25">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25">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25">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25">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25">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25">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25">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25">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25">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25">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25">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25">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25">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25">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25">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25">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25">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25">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25">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25">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25">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25">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25">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25">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25">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25">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25">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25">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25">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25">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25">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25">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25">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25">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25">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25">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25">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25">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25">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25">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25">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25">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25">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25">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25">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25">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25">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25">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25">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25">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25">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25">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25">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25">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25">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25">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25">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25">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25">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25">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25">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25">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25">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25">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25">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25">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25">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25">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25">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25">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25">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25">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25">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25">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25">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25">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25">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25">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25">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25">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25">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25">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25">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25">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25">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25">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25">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25">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25">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25">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25">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25">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25">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25">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25">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25">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25">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25">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25">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25">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25">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25">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25">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25">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25">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25">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25">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25">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25">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25">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25">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25">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25">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25">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25">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25">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25">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25">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25">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25">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25">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25">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25">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25">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25">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25">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25">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25">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25">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25">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25">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25">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25">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25">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25">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25">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25">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25">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25">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25">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25">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25">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25">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25">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25">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25">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25">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25">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25">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25">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25">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25">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25">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25">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25">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25">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25">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25">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25">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25">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25">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25">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25">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25">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25">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25">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25">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25">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25">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25">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25">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25">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25">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25">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25">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25">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25">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25">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25">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25">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25">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25">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25">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25">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25">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25">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25">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25">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25">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25">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25">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25">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25">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25">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25">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25">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25">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25">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25">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25">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25">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25">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25">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25">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25">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25">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25">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25">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25">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25">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25">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25">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25">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25">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25">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25">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25">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25">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25">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25">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25">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25">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25">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25">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25">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25">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25">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25">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25">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25">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25">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25">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25">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25">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25">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25">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25">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25">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25">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25">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25">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25">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25">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25">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25">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25">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25">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25">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25">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25">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25">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25">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25">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25">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25">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25">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25">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25">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25">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25">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25">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25">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25">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25">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25">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25">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25">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25">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25">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25">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25">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25">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25">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25">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25">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25">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25">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25">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25">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25">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25">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25">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25">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25">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25">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25">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25">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25">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25">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25">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25">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25">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25">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25">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25">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25">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25">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25">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25">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25">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25">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25">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25">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25">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25">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25">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25">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25">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25">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25">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25">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25">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25">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25">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25">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25">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25">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25">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25">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25">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25">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25">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25">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25">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25">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25">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25">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25">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25">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25">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25">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25">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25">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25">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25">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25">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25">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25">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25">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25">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25">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25">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25">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25">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25">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25">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25">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25">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25">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25">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25">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25">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25">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25">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25">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25">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25">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25">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25">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25">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25">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25">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25">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25">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25">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25">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25">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25">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25">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25">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25">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25">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25">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25">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25">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25">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25">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25">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25">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25">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25">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25">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25">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25">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25">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25">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25">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25">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25">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25">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25">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25">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25">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25">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25">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25">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25">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25">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25">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25">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25">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25">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25">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25">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25">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25">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25">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25">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25">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25">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25">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25">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25">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25">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25">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25">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25">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25">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25">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25">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25">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25">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25">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25">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25">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25">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25">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25">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25">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25">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25">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25">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25">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25">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25">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25">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25">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25">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25">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25">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25">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25">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25">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25">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25">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25">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25">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25">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25">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25">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25">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25">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25">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25">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25">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25">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25">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25">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25">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25">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25">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25">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25">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25">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25">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25">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25">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25">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25">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25">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25">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25">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25">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25">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25">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25">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25">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25">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25">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25">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25">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25">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25">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25">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25">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25">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25">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25">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25">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25">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25">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25">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25">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25">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25">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25">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25">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25">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25">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25">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25">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25">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25">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25">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25">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25">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25">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25">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25">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25">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25">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25">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25">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25">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25">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25">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25">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25">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25">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25">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25">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25">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25">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25">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25">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25">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25">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25">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25">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25">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25">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25">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25">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25">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25">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25">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25">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25">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25">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25">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25">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25">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25">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25">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25">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25">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25">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25">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25">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25">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25">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25">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25">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25">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25">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25">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25">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25">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25">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25">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25">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25">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25">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25">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25">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25">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25">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25">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25">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25">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25">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25">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25">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25">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25">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25">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25">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25">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25">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25">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25">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25">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25">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25">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25">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25">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25">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25">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25">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25">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25">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25">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25">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25">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25">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25">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25">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25">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25">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25">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25">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25">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25">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25">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25">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25">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25">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25">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25">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25">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25">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25">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25">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25">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25">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25">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25">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25">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25">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25">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25">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25">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25">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25">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25">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25">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25">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25">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25">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25">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25">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25">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25">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25">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25">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25">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25">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25">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25">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25">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25">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25">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25">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25">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25">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25">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25">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25">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25">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25">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25">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25">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25">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25">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25">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25">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25">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25">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25">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25">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25">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25">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25">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25">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25">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25">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25">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25">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25">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25">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25">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25">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25">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25">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25">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25">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25">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25">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25">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25">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25">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25">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25">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25">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25">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25">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25">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25">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25">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25">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25">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25">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25">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25">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25">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25">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25">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25">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25">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25">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25">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25">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25">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25">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25">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25">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25">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25">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25">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25">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25">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25">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25">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25">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25">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25">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25">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25">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25">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25">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25">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25">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25">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25">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25">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25">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25">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25">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25">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25">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25">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25">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25">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25">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25">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25">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25">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25">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25">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25">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25">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25">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25">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25">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25">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25">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25">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25">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25">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25">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25">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25">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25">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25">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25">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25">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25">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25">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25">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25">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25">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25">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25">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25">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25">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25">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25">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25">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25">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25">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25">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25">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25">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25">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25">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25">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25">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25">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25">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25">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25">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25">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25">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25">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25">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25">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25">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25">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25">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25">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25">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25">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25">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25">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25">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25">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25">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25">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25">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25">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25">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25">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25">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25">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25">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25">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25">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25">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25">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25">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25">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25">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25">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25">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25">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25">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25">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25">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25">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25">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25">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25">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25">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25">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25">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25">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25">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25">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25">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25">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25">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25">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25">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25">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25">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25">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25">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25">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25">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25">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25">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25">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25">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25">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25">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25">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25">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25">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25">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25">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25">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25">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25">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25">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25">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25">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25">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25">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25">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25">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25">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25">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25">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25">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25">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25">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25">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25">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25">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25">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25">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25">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25">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25">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25">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25">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25">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25">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25">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25">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25">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25">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25">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25">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25">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25">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25">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25">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25">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25">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25">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25">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25">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25">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25">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25">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25">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25">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25">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25">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25">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25">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25">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25">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25">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25">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25">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25">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25">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25">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25">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25">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25">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25">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25">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25">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25">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25">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25">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25">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25">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25">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25">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25">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25">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25">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25">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25">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25">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25">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25">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25">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25">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25">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25">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25">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25">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25">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25">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25">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25">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25">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25">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25">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25">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25">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25">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25">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25">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25">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25">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25">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25">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25">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25">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25">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25">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25">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25">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25">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25">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25">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25">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25">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25">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25">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25">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25">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25">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25">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25">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25">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25">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25">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25">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25">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25">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25">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25">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25">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25">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25">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25">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25">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25">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25">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25">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25">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25">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25">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25">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25">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25">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25">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25">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25">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25">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25">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25">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25">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25">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25">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25">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25">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25">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25">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25">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25">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25">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25">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25">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25">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25">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25">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25">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25">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25">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25">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25">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25">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25">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25">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25">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25">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25">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25">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25">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25">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25">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25">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25">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25">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25">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25">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25">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25">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25">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25">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25">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25">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25">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25">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25">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25">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25">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25">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25">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25">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25">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25">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25">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25">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25">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25">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25">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25">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25">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25">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25">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25">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25">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25">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25">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25">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25">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25">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25">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25">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25">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25">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25">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25">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25">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25">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25">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25">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25">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25">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25">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25">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25">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25">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25">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25">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25">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25">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25">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25">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25">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25">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25">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25">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25">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25">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25">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25">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25">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25">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25">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25">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25">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25">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25">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25">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25">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25">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25">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25">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25">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25">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25">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25">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25">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25">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25">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25">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25">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25">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25">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25">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25">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25">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25">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25">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25">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25">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25">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25">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25">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25">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25">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25">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25">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25">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25">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25">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25">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25">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25">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25">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25">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25">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25">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25">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25">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25">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25">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25">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25">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25">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25">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25">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25">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25">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25">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25">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25">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25">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25">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25">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25">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25">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25">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25">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25">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25">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25">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25">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25">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25">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25">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25">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25">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25">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25">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25">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25">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25">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25">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25">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25">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25">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25">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25">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25">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25">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25">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25">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25">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25">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25">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25">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25">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25">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25">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25">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25">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25">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25">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25">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25">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25">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25">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25">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25">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25">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25">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25">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25">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25">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25">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25">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25">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25">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25">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25">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25">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25">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25">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25">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25">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25">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25">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25">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25">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25">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25">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25">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25">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25">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25">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25">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25">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25">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25">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25">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25">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25">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25">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25">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25">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25">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25">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25">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25">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25">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25">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25">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25">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25">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25">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25">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25">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25">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25">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25">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25">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25">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25">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25">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25">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25">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25">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25">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25">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25">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25">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25">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25">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25">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25">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25">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25">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25">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25">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25">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25">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25">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25">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25">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25">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25">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25">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25">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25">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25">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25">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25">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25">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25">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25">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25">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25">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25">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25">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25">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25">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25">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25">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25">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25">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25">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25">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25">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25">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25">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25">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25">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25">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25">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25">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25">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25">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25">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25">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25">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25">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25">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25">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25">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25">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25">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25">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25">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25">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25">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25">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25">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25">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25">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25">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25">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25">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25">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25">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25">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25">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25">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25">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25">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25">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25">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25">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25">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25">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25">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25">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25">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25">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25">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25">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25">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25">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25">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25">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25">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25">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25">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25">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25">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25">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25">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25">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25">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25">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25">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25">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25">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25">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25">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25">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25">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25">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25">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25">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25">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25">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25">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25">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25">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25">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25">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25">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25">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25">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25">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25">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25">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25">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25">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25">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25">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25">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25">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25">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25">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25">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25">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25">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25">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25">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25">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25">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25">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25">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25">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25">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25">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25">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25">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25">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25">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25">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25">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25">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25">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25">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25">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25">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25">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25">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25">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25">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25">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25">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25">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25">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25">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25">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25">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25">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25">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25">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25">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25">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25">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25">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25">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25">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25">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25">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25">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25">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25">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25">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25">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25">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25">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25">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25">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25">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25">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25">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25">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25">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25">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25">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25">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25">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25">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25">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25">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25">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25">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25">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25">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25">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25">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25">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25">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25">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25">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25">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25">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25">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25">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25">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25">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25">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25">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25">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25">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25">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25">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25">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25">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25">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25">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25">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25">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25">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25">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25">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25">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25">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25">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25">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25">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25">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25">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25">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25">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25">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25">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25">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25">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25">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25">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25">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25">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25">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25">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25">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25">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25">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25">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25">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25">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25">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25">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Props1.xml><?xml version="1.0" encoding="utf-8"?>
<ds:datastoreItem xmlns:ds="http://schemas.openxmlformats.org/officeDocument/2006/customXml" ds:itemID="{6938282D-971C-4F34-9E56-42A5B12B19C4}">
  <ds:schemaRefs/>
</ds:datastoreItem>
</file>

<file path=customXml/itemProps2.xml><?xml version="1.0" encoding="utf-8"?>
<ds:datastoreItem xmlns:ds="http://schemas.openxmlformats.org/officeDocument/2006/customXml" ds:itemID="{4457CDE7-B8CF-4CEA-94F3-3B9FE0B5F28E}">
  <ds:schemaRefs/>
</ds:datastoreItem>
</file>

<file path=customXml/itemProps3.xml><?xml version="1.0" encoding="utf-8"?>
<ds:datastoreItem xmlns:ds="http://schemas.openxmlformats.org/officeDocument/2006/customXml" ds:itemID="{88BA6F31-7B65-4CAD-B7CA-9B62F0853AF3}">
  <ds:schemaRefs/>
</ds:datastoreItem>
</file>

<file path=customXml/itemProps4.xml><?xml version="1.0" encoding="utf-8"?>
<ds:datastoreItem xmlns:ds="http://schemas.openxmlformats.org/officeDocument/2006/customXml" ds:itemID="{1CB7216D-DBDA-43B5-AD4F-888EF95244AF}">
  <ds:schemaRefs/>
</ds:datastoreItem>
</file>

<file path=customXml/itemProps5.xml><?xml version="1.0" encoding="utf-8"?>
<ds:datastoreItem xmlns:ds="http://schemas.openxmlformats.org/officeDocument/2006/customXml" ds:itemID="{67EEF379-FA9D-4214-9D69-7F3A22AFEA21}">
  <ds:schemaRefs/>
</ds:datastoreItem>
</file>

<file path=customXml/itemProps6.xml><?xml version="1.0" encoding="utf-8"?>
<ds:datastoreItem xmlns:ds="http://schemas.openxmlformats.org/officeDocument/2006/customXml" ds:itemID="{B739D364-CDE4-4793-9917-A8E2770B7D2C}">
  <ds:schemaRefs/>
</ds:datastoreItem>
</file>

<file path=customXml/itemProps7.xml><?xml version="1.0" encoding="utf-8"?>
<ds:datastoreItem xmlns:ds="http://schemas.openxmlformats.org/officeDocument/2006/customXml" ds:itemID="{ECF048A8-8D73-4280-ACB8-26315DD6B652}">
  <ds:schemaRefs/>
</ds:datastoreItem>
</file>

<file path=customXml/itemProps8.xml><?xml version="1.0" encoding="utf-8"?>
<ds:datastoreItem xmlns:ds="http://schemas.openxmlformats.org/officeDocument/2006/customXml" ds:itemID="{F977EE53-8CE4-4BC1-8E45-531B33596F74}">
  <ds:schemaRefs/>
</ds:datastoreItem>
</file>

<file path=customXml/itemProps9.xml><?xml version="1.0" encoding="utf-8"?>
<ds:datastoreItem xmlns:ds="http://schemas.openxmlformats.org/officeDocument/2006/customXml" ds:itemID="{2DC8B6B1-1678-479A-8B0B-A4AE208826B7}">
  <ds:schemaRefs/>
</ds:datastoreItem>
</file>

<file path=customXml/itemProps10.xml><?xml version="1.0" encoding="utf-8"?>
<ds:datastoreItem xmlns:ds="http://schemas.openxmlformats.org/officeDocument/2006/customXml" ds:itemID="{5BAEA71F-D373-40FB-8AA9-DE2EB3C08F47}">
  <ds:schemaRefs/>
</ds:datastoreItem>
</file>

<file path=customXml/itemProps11.xml><?xml version="1.0" encoding="utf-8"?>
<ds:datastoreItem xmlns:ds="http://schemas.openxmlformats.org/officeDocument/2006/customXml" ds:itemID="{EBEEC149-DD2E-4E02-8D0A-7C68A7B2F092}">
  <ds:schemaRefs/>
</ds:datastoreItem>
</file>

<file path=customXml/itemProps12.xml><?xml version="1.0" encoding="utf-8"?>
<ds:datastoreItem xmlns:ds="http://schemas.openxmlformats.org/officeDocument/2006/customXml" ds:itemID="{F844E1A6-EE8F-4340-AA11-AECE05140834}">
  <ds:schemaRefs/>
</ds:datastoreItem>
</file>

<file path=customXml/itemProps13.xml><?xml version="1.0" encoding="utf-8"?>
<ds:datastoreItem xmlns:ds="http://schemas.openxmlformats.org/officeDocument/2006/customXml" ds:itemID="{143715D1-BE11-41E4-A795-A47644A16554}">
  <ds:schemaRefs/>
</ds:datastoreItem>
</file>

<file path=customXml/itemProps14.xml><?xml version="1.0" encoding="utf-8"?>
<ds:datastoreItem xmlns:ds="http://schemas.openxmlformats.org/officeDocument/2006/customXml" ds:itemID="{34B9E05D-0BF8-4972-864F-0BA4D73C366E}">
  <ds:schemaRefs/>
</ds:datastoreItem>
</file>

<file path=customXml/itemProps15.xml><?xml version="1.0" encoding="utf-8"?>
<ds:datastoreItem xmlns:ds="http://schemas.openxmlformats.org/officeDocument/2006/customXml" ds:itemID="{EBB0EF60-8664-4C01-A6D6-D38F09A69AFF}">
  <ds:schemaRefs/>
</ds:datastoreItem>
</file>

<file path=customXml/itemProps16.xml><?xml version="1.0" encoding="utf-8"?>
<ds:datastoreItem xmlns:ds="http://schemas.openxmlformats.org/officeDocument/2006/customXml" ds:itemID="{87F5369E-CCE5-471E-80E8-26C0AEA423BB}">
  <ds:schemaRefs/>
</ds:datastoreItem>
</file>

<file path=customXml/itemProps17.xml><?xml version="1.0" encoding="utf-8"?>
<ds:datastoreItem xmlns:ds="http://schemas.openxmlformats.org/officeDocument/2006/customXml" ds:itemID="{B732629E-1426-4F4B-9C85-0D455C0561F9}">
  <ds:schemaRefs/>
</ds:datastoreItem>
</file>

<file path=customXml/itemProps18.xml><?xml version="1.0" encoding="utf-8"?>
<ds:datastoreItem xmlns:ds="http://schemas.openxmlformats.org/officeDocument/2006/customXml" ds:itemID="{B9164512-52BC-4166-80ED-CEB18582324B}">
  <ds:schemaRefs/>
</ds:datastoreItem>
</file>

<file path=customXml/itemProps19.xml><?xml version="1.0" encoding="utf-8"?>
<ds:datastoreItem xmlns:ds="http://schemas.openxmlformats.org/officeDocument/2006/customXml" ds:itemID="{DAE8C8D0-D2A0-40C1-8D63-5F159B171D06}">
  <ds:schemaRefs/>
</ds:datastoreItem>
</file>

<file path=customXml/itemProps20.xml><?xml version="1.0" encoding="utf-8"?>
<ds:datastoreItem xmlns:ds="http://schemas.openxmlformats.org/officeDocument/2006/customXml" ds:itemID="{F6A3E58B-B2E0-4153-A8E0-FC30BB862769}">
  <ds:schemaRefs/>
</ds:datastoreItem>
</file>

<file path=customXml/itemProps21.xml><?xml version="1.0" encoding="utf-8"?>
<ds:datastoreItem xmlns:ds="http://schemas.openxmlformats.org/officeDocument/2006/customXml" ds:itemID="{368CD87B-A8C5-46EB-99E5-8B1C0DA49896}">
  <ds:schemaRefs/>
</ds:datastoreItem>
</file>

<file path=customXml/itemProps22.xml><?xml version="1.0" encoding="utf-8"?>
<ds:datastoreItem xmlns:ds="http://schemas.openxmlformats.org/officeDocument/2006/customXml" ds:itemID="{973FC9A0-27A1-403C-ABBB-3C32C0E590F9}">
  <ds:schemaRefs/>
</ds:datastoreItem>
</file>

<file path=customXml/itemProps23.xml><?xml version="1.0" encoding="utf-8"?>
<ds:datastoreItem xmlns:ds="http://schemas.openxmlformats.org/officeDocument/2006/customXml" ds:itemID="{F71F3549-32E4-4315-8284-79D8BE8906CC}">
  <ds:schemaRefs/>
</ds:datastoreItem>
</file>

<file path=customXml/itemProps24.xml><?xml version="1.0" encoding="utf-8"?>
<ds:datastoreItem xmlns:ds="http://schemas.openxmlformats.org/officeDocument/2006/customXml" ds:itemID="{CB453D2A-696F-4A84-8306-00634A83C6B5}">
  <ds:schemaRefs/>
</ds:datastoreItem>
</file>

<file path=customXml/itemProps25.xml><?xml version="1.0" encoding="utf-8"?>
<ds:datastoreItem xmlns:ds="http://schemas.openxmlformats.org/officeDocument/2006/customXml" ds:itemID="{322A2C94-A98A-4655-B373-2E63CEBB6682}">
  <ds:schemaRefs/>
</ds:datastoreItem>
</file>

<file path=customXml/itemProps26.xml><?xml version="1.0" encoding="utf-8"?>
<ds:datastoreItem xmlns:ds="http://schemas.openxmlformats.org/officeDocument/2006/customXml" ds:itemID="{AEADB20A-FDD8-4B77-AD0F-23ED23DBE126}">
  <ds:schemaRefs/>
</ds:datastoreItem>
</file>

<file path=customXml/itemProps27.xml><?xml version="1.0" encoding="utf-8"?>
<ds:datastoreItem xmlns:ds="http://schemas.openxmlformats.org/officeDocument/2006/customXml" ds:itemID="{FF57B315-C214-4732-B97C-680E77876D12}">
  <ds:schemaRefs/>
</ds:datastoreItem>
</file>

<file path=customXml/itemProps28.xml><?xml version="1.0" encoding="utf-8"?>
<ds:datastoreItem xmlns:ds="http://schemas.openxmlformats.org/officeDocument/2006/customXml" ds:itemID="{37FA5F48-DC50-42FB-9A79-9DDE3F5EF931}">
  <ds:schemaRefs/>
</ds:datastoreItem>
</file>

<file path=customXml/itemProps29.xml><?xml version="1.0" encoding="utf-8"?>
<ds:datastoreItem xmlns:ds="http://schemas.openxmlformats.org/officeDocument/2006/customXml" ds:itemID="{1513BF82-ABAE-4B4F-AF3A-A92BA2CF99EC}">
  <ds:schemaRefs/>
</ds:datastoreItem>
</file>

<file path=customXml/itemProps30.xml><?xml version="1.0" encoding="utf-8"?>
<ds:datastoreItem xmlns:ds="http://schemas.openxmlformats.org/officeDocument/2006/customXml" ds:itemID="{C82520EB-7001-4294-9936-FC1D9091884E}">
  <ds:schemaRefs/>
</ds:datastoreItem>
</file>

<file path=customXml/itemProps31.xml><?xml version="1.0" encoding="utf-8"?>
<ds:datastoreItem xmlns:ds="http://schemas.openxmlformats.org/officeDocument/2006/customXml" ds:itemID="{B312CE0B-0E7A-462C-940E-4E3518BBE8BE}">
  <ds:schemaRefs/>
</ds:datastoreItem>
</file>

<file path=customXml/itemProps32.xml><?xml version="1.0" encoding="utf-8"?>
<ds:datastoreItem xmlns:ds="http://schemas.openxmlformats.org/officeDocument/2006/customXml" ds:itemID="{1B8CA8D2-23AF-4B52-B1CC-204CA1822053}">
  <ds:schemaRefs/>
</ds:datastoreItem>
</file>

<file path=customXml/itemProps33.xml><?xml version="1.0" encoding="utf-8"?>
<ds:datastoreItem xmlns:ds="http://schemas.openxmlformats.org/officeDocument/2006/customXml" ds:itemID="{34C3F419-73E1-4EA6-9835-1115AC57801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READ ME</vt:lpstr>
      <vt:lpstr>Main Dashboard</vt:lpstr>
      <vt:lpstr>Sales Dashboard</vt:lpstr>
      <vt:lpstr>Profit Dashboard</vt:lpstr>
      <vt:lpstr>Pivots</vt:lpstr>
      <vt:lpstr>Sales_Table</vt:lpstr>
      <vt:lpstr>Sample - Superstore</vt:lpstr>
      <vt:lpstr>Count_of_Sales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Brendan</dc:creator>
  <cp:lastModifiedBy>Brendan Johnson</cp:lastModifiedBy>
  <dcterms:created xsi:type="dcterms:W3CDTF">2023-06-25T00:36:44Z</dcterms:created>
  <dcterms:modified xsi:type="dcterms:W3CDTF">2023-11-23T02:09:09Z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c78be9d-d5ca-4b2e-a396-3d7060e15d1a_Enabled">
    <vt:lpwstr>true</vt:lpwstr>
  </property>
  <property fmtid="{D5CDD505-2E9C-101B-9397-08002B2CF9AE}" pid="3" name="MSIP_Label_5c78be9d-d5ca-4b2e-a396-3d7060e15d1a_SetDate">
    <vt:lpwstr>2023-11-16T04:43:25Z</vt:lpwstr>
  </property>
  <property fmtid="{D5CDD505-2E9C-101B-9397-08002B2CF9AE}" pid="4" name="MSIP_Label_5c78be9d-d5ca-4b2e-a396-3d7060e15d1a_Method">
    <vt:lpwstr>Standard</vt:lpwstr>
  </property>
  <property fmtid="{D5CDD505-2E9C-101B-9397-08002B2CF9AE}" pid="5" name="MSIP_Label_5c78be9d-d5ca-4b2e-a396-3d7060e15d1a_Name">
    <vt:lpwstr>Business</vt:lpwstr>
  </property>
  <property fmtid="{D5CDD505-2E9C-101B-9397-08002B2CF9AE}" pid="6" name="MSIP_Label_5c78be9d-d5ca-4b2e-a396-3d7060e15d1a_SiteId">
    <vt:lpwstr>22d635a3-3930-4779-a82d-155e2d13b75e</vt:lpwstr>
  </property>
  <property fmtid="{D5CDD505-2E9C-101B-9397-08002B2CF9AE}" pid="7" name="MSIP_Label_5c78be9d-d5ca-4b2e-a396-3d7060e15d1a_ActionId">
    <vt:lpwstr>c8927b2a-96db-4f83-9d23-64bd6c1070a6</vt:lpwstr>
  </property>
  <property fmtid="{D5CDD505-2E9C-101B-9397-08002B2CF9AE}" pid="8" name="MSIP_Label_5c78be9d-d5ca-4b2e-a396-3d7060e15d1a_ContentBits">
    <vt:lpwstr>0</vt:lpwstr>
  </property>
</Properties>
</file>