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cno\Documents\"/>
    </mc:Choice>
  </mc:AlternateContent>
  <xr:revisionPtr revIDLastSave="0" documentId="13_ncr:1_{F3149BBB-6768-423F-A499-32D366E818F1}" xr6:coauthVersionLast="47" xr6:coauthVersionMax="47" xr10:uidLastSave="{00000000-0000-0000-0000-000000000000}"/>
  <bookViews>
    <workbookView xWindow="-120" yWindow="-120" windowWidth="20730" windowHeight="11160" xr2:uid="{8CC19AA1-09EF-4BB9-BA32-1CDAB24FD123}"/>
  </bookViews>
  <sheets>
    <sheet name="TP" sheetId="2" r:id="rId1"/>
    <sheet name="T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2" l="1"/>
  <c r="E4" i="2" s="1"/>
  <c r="A14" i="2"/>
  <c r="A15" i="2"/>
  <c r="A13" i="2"/>
  <c r="A12" i="2"/>
  <c r="F11" i="1"/>
  <c r="A15" i="1" s="1"/>
  <c r="F10" i="1"/>
  <c r="A14" i="1" s="1"/>
  <c r="F9" i="1"/>
  <c r="A13" i="1" s="1"/>
  <c r="F8" i="1"/>
  <c r="A12" i="1" s="1"/>
  <c r="A16" i="2" l="1"/>
  <c r="A16" i="1"/>
  <c r="G13" i="1" s="1"/>
  <c r="J12" i="1" s="1"/>
  <c r="O14" i="1" s="1"/>
  <c r="G13" i="2" l="1"/>
  <c r="J12" i="2" s="1"/>
  <c r="O14" i="2" s="1"/>
</calcChain>
</file>

<file path=xl/sharedStrings.xml><?xml version="1.0" encoding="utf-8"?>
<sst xmlns="http://schemas.openxmlformats.org/spreadsheetml/2006/main" count="37" uniqueCount="26">
  <si>
    <t>RTC</t>
  </si>
  <si>
    <t>PickUP</t>
  </si>
  <si>
    <t>A</t>
  </si>
  <si>
    <t>1200/5</t>
  </si>
  <si>
    <t>800/5</t>
  </si>
  <si>
    <t>600/5</t>
  </si>
  <si>
    <t>Relé</t>
  </si>
  <si>
    <t>RTCs Disponíveis</t>
  </si>
  <si>
    <t>300/5</t>
  </si>
  <si>
    <t>Configuração</t>
  </si>
  <si>
    <t>Disjuntor</t>
  </si>
  <si>
    <t>Aberto</t>
  </si>
  <si>
    <t>Fechado</t>
  </si>
  <si>
    <t>Relé de Proteções</t>
  </si>
  <si>
    <t>RTPs Disponíveis</t>
  </si>
  <si>
    <t>RTP</t>
  </si>
  <si>
    <t>600/1</t>
  </si>
  <si>
    <t>350/1</t>
  </si>
  <si>
    <t>Tensão_Fase</t>
  </si>
  <si>
    <t>Tensão_Linha</t>
  </si>
  <si>
    <t>Tensões</t>
  </si>
  <si>
    <t>kV</t>
  </si>
  <si>
    <t>Iprim.</t>
  </si>
  <si>
    <t>Isec.</t>
  </si>
  <si>
    <t>Vprim.</t>
  </si>
  <si>
    <t>Vsec.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</si>
</sst>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3" fillId="4" borderId="6" xfId="0" applyFont="1" applyFill="1" applyBorder="1"/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/>
    <xf numFmtId="0" fontId="0" fillId="0" borderId="0" xfId="0" applyFill="1" applyBorder="1"/>
    <xf numFmtId="0" fontId="0" fillId="0" borderId="0" xfId="0" applyBorder="1" applyAlignment="1"/>
    <xf numFmtId="0" fontId="2" fillId="0" borderId="7" xfId="0" applyFont="1" applyBorder="1" applyAlignment="1">
      <alignment horizontal="center"/>
    </xf>
    <xf numFmtId="0" fontId="0" fillId="2" borderId="17" xfId="0" applyFill="1" applyBorder="1"/>
    <xf numFmtId="0" fontId="0" fillId="2" borderId="9" xfId="0" applyFill="1" applyBorder="1"/>
    <xf numFmtId="0" fontId="0" fillId="2" borderId="4" xfId="0" applyFill="1" applyBorder="1"/>
    <xf numFmtId="0" fontId="5" fillId="7" borderId="20" xfId="0" applyFont="1" applyFill="1" applyBorder="1" applyAlignment="1">
      <alignment horizontal="right"/>
    </xf>
    <xf numFmtId="0" fontId="5" fillId="7" borderId="21" xfId="0" applyFont="1" applyFill="1" applyBorder="1" applyAlignment="1">
      <alignment horizontal="right"/>
    </xf>
    <xf numFmtId="0" fontId="3" fillId="0" borderId="0" xfId="0" applyFont="1"/>
    <xf numFmtId="0" fontId="2" fillId="0" borderId="0" xfId="0" applyFont="1" applyBorder="1" applyAlignment="1">
      <alignment horizontal="center"/>
    </xf>
    <xf numFmtId="0" fontId="0" fillId="6" borderId="3" xfId="0" applyFill="1" applyBorder="1"/>
    <xf numFmtId="0" fontId="0" fillId="7" borderId="5" xfId="0" applyFill="1" applyBorder="1"/>
    <xf numFmtId="0" fontId="3" fillId="0" borderId="9" xfId="0" applyFont="1" applyBorder="1"/>
    <xf numFmtId="0" fontId="3" fillId="0" borderId="0" xfId="0" applyFont="1" applyBorder="1"/>
    <xf numFmtId="0" fontId="2" fillId="0" borderId="0" xfId="0" applyFont="1" applyBorder="1"/>
    <xf numFmtId="0" fontId="4" fillId="0" borderId="0" xfId="0" applyFont="1"/>
    <xf numFmtId="0" fontId="3" fillId="0" borderId="0" xfId="0" applyFont="1" applyFill="1" applyBorder="1"/>
    <xf numFmtId="0" fontId="4" fillId="0" borderId="0" xfId="0" applyFont="1" applyBorder="1"/>
    <xf numFmtId="0" fontId="6" fillId="0" borderId="0" xfId="0" applyFont="1" applyBorder="1" applyAlignment="1">
      <alignment vertical="center"/>
    </xf>
    <xf numFmtId="0" fontId="0" fillId="0" borderId="18" xfId="0" applyBorder="1" applyAlignment="1">
      <alignment horizontal="center"/>
    </xf>
    <xf numFmtId="0" fontId="0" fillId="2" borderId="0" xfId="0" applyFill="1" applyBorder="1" applyAlignment="1">
      <alignment horizontal="center"/>
    </xf>
    <xf numFmtId="169" fontId="0" fillId="8" borderId="0" xfId="0" applyNumberFormat="1" applyFill="1" applyBorder="1" applyAlignment="1">
      <alignment horizontal="center"/>
    </xf>
    <xf numFmtId="0" fontId="3" fillId="4" borderId="0" xfId="0" applyFont="1" applyFill="1" applyBorder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/>
    </xf>
    <xf numFmtId="169" fontId="0" fillId="8" borderId="19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69" fontId="0" fillId="5" borderId="0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7" borderId="0" xfId="0" applyFont="1" applyFill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5</xdr:row>
      <xdr:rowOff>0</xdr:rowOff>
    </xdr:from>
    <xdr:to>
      <xdr:col>11</xdr:col>
      <xdr:colOff>76200</xdr:colOff>
      <xdr:row>5</xdr:row>
      <xdr:rowOff>0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2BA09031-DBF5-49EC-B5B4-147702DF81CC}"/>
            </a:ext>
          </a:extLst>
        </xdr:cNvPr>
        <xdr:cNvCxnSpPr/>
      </xdr:nvCxnSpPr>
      <xdr:spPr>
        <a:xfrm>
          <a:off x="1095375" y="981075"/>
          <a:ext cx="55340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51878</xdr:colOff>
      <xdr:row>4</xdr:row>
      <xdr:rowOff>65151</xdr:rowOff>
    </xdr:from>
    <xdr:to>
      <xdr:col>6</xdr:col>
      <xdr:colOff>555878</xdr:colOff>
      <xdr:row>6</xdr:row>
      <xdr:rowOff>116151</xdr:rowOff>
    </xdr:to>
    <xdr:sp macro="" textlink="">
      <xdr:nvSpPr>
        <xdr:cNvPr id="3" name="Chave Direita 2">
          <a:extLst>
            <a:ext uri="{FF2B5EF4-FFF2-40B4-BE49-F238E27FC236}">
              <a16:creationId xmlns:a16="http://schemas.microsoft.com/office/drawing/2014/main" id="{D73C2942-0AF7-4A25-9859-27402FD590F6}"/>
            </a:ext>
          </a:extLst>
        </xdr:cNvPr>
        <xdr:cNvSpPr/>
      </xdr:nvSpPr>
      <xdr:spPr>
        <a:xfrm rot="5400000">
          <a:off x="3550215" y="824489"/>
          <a:ext cx="441525" cy="504000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301972</xdr:colOff>
      <xdr:row>6</xdr:row>
      <xdr:rowOff>116151</xdr:rowOff>
    </xdr:from>
    <xdr:to>
      <xdr:col>7</xdr:col>
      <xdr:colOff>601983</xdr:colOff>
      <xdr:row>11</xdr:row>
      <xdr:rowOff>114302</xdr:rowOff>
    </xdr:to>
    <xdr:cxnSp macro="">
      <xdr:nvCxnSpPr>
        <xdr:cNvPr id="4" name="Conector: Angulado 3">
          <a:extLst>
            <a:ext uri="{FF2B5EF4-FFF2-40B4-BE49-F238E27FC236}">
              <a16:creationId xmlns:a16="http://schemas.microsoft.com/office/drawing/2014/main" id="{AAF89B3C-89BF-45D9-BC68-7E504C1F82CD}"/>
            </a:ext>
          </a:extLst>
        </xdr:cNvPr>
        <xdr:cNvCxnSpPr/>
      </xdr:nvCxnSpPr>
      <xdr:spPr>
        <a:xfrm rot="16200000" flipH="1">
          <a:off x="3739027" y="1327296"/>
          <a:ext cx="969701" cy="909611"/>
        </a:xfrm>
        <a:prstGeom prst="bentConnector3">
          <a:avLst>
            <a:gd name="adj1" fmla="val 98929"/>
          </a:avLst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</xdr:colOff>
      <xdr:row>11</xdr:row>
      <xdr:rowOff>91440</xdr:rowOff>
    </xdr:from>
    <xdr:to>
      <xdr:col>13</xdr:col>
      <xdr:colOff>594360</xdr:colOff>
      <xdr:row>14</xdr:row>
      <xdr:rowOff>7620</xdr:rowOff>
    </xdr:to>
    <xdr:cxnSp macro="">
      <xdr:nvCxnSpPr>
        <xdr:cNvPr id="5" name="Conector: Angulado 4">
          <a:extLst>
            <a:ext uri="{FF2B5EF4-FFF2-40B4-BE49-F238E27FC236}">
              <a16:creationId xmlns:a16="http://schemas.microsoft.com/office/drawing/2014/main" id="{6D162642-9BD7-43A0-A28A-7DD59FB48712}"/>
            </a:ext>
          </a:extLst>
        </xdr:cNvPr>
        <xdr:cNvCxnSpPr/>
      </xdr:nvCxnSpPr>
      <xdr:spPr>
        <a:xfrm>
          <a:off x="6568440" y="2244090"/>
          <a:ext cx="1398270" cy="516255"/>
        </a:xfrm>
        <a:prstGeom prst="bentConnector3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71006</xdr:colOff>
      <xdr:row>12</xdr:row>
      <xdr:rowOff>49530</xdr:rowOff>
    </xdr:from>
    <xdr:to>
      <xdr:col>8</xdr:col>
      <xdr:colOff>447806</xdr:colOff>
      <xdr:row>12</xdr:row>
      <xdr:rowOff>121530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68EFBDF3-00E0-4E68-B277-A7B226013CFA}"/>
            </a:ext>
          </a:extLst>
        </xdr:cNvPr>
        <xdr:cNvGrpSpPr/>
      </xdr:nvGrpSpPr>
      <xdr:grpSpPr>
        <a:xfrm>
          <a:off x="4617029" y="2370166"/>
          <a:ext cx="376800" cy="72000"/>
          <a:chOff x="4831080" y="2998470"/>
          <a:chExt cx="376800" cy="72000"/>
        </a:xfrm>
      </xdr:grpSpPr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992C4B65-0397-7834-8165-9A161DDFC36B}"/>
              </a:ext>
            </a:extLst>
          </xdr:cNvPr>
          <xdr:cNvSpPr/>
        </xdr:nvSpPr>
        <xdr:spPr>
          <a:xfrm>
            <a:off x="4831080" y="2998470"/>
            <a:ext cx="72000" cy="72000"/>
          </a:xfrm>
          <a:prstGeom prst="ellipse">
            <a:avLst/>
          </a:prstGeom>
          <a:solidFill>
            <a:srgbClr val="FF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Elipse 7">
            <a:extLst>
              <a:ext uri="{FF2B5EF4-FFF2-40B4-BE49-F238E27FC236}">
                <a16:creationId xmlns:a16="http://schemas.microsoft.com/office/drawing/2014/main" id="{13B2F6D5-CCAC-785C-C348-5193A3899B75}"/>
              </a:ext>
            </a:extLst>
          </xdr:cNvPr>
          <xdr:cNvSpPr/>
        </xdr:nvSpPr>
        <xdr:spPr>
          <a:xfrm>
            <a:off x="4983480" y="2998470"/>
            <a:ext cx="72000" cy="72000"/>
          </a:xfrm>
          <a:prstGeom prst="ellipse">
            <a:avLst/>
          </a:prstGeom>
          <a:solidFill>
            <a:srgbClr val="FF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1F9E06D3-0F5F-E780-3E78-E6D6B0594F6C}"/>
              </a:ext>
            </a:extLst>
          </xdr:cNvPr>
          <xdr:cNvSpPr/>
        </xdr:nvSpPr>
        <xdr:spPr>
          <a:xfrm>
            <a:off x="5135880" y="2998470"/>
            <a:ext cx="72000" cy="72000"/>
          </a:xfrm>
          <a:prstGeom prst="ellipse">
            <a:avLst/>
          </a:prstGeom>
          <a:solidFill>
            <a:srgbClr val="FF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5</xdr:row>
      <xdr:rowOff>0</xdr:rowOff>
    </xdr:from>
    <xdr:to>
      <xdr:col>11</xdr:col>
      <xdr:colOff>76200</xdr:colOff>
      <xdr:row>5</xdr:row>
      <xdr:rowOff>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BBF13AB4-4CBA-D507-7D96-C049825E41B2}"/>
            </a:ext>
          </a:extLst>
        </xdr:cNvPr>
        <xdr:cNvCxnSpPr/>
      </xdr:nvCxnSpPr>
      <xdr:spPr>
        <a:xfrm>
          <a:off x="3057525" y="571500"/>
          <a:ext cx="555307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51878</xdr:colOff>
      <xdr:row>4</xdr:row>
      <xdr:rowOff>65151</xdr:rowOff>
    </xdr:from>
    <xdr:to>
      <xdr:col>6</xdr:col>
      <xdr:colOff>555878</xdr:colOff>
      <xdr:row>6</xdr:row>
      <xdr:rowOff>116151</xdr:rowOff>
    </xdr:to>
    <xdr:sp macro="" textlink="">
      <xdr:nvSpPr>
        <xdr:cNvPr id="4" name="Chave Direita 3">
          <a:extLst>
            <a:ext uri="{FF2B5EF4-FFF2-40B4-BE49-F238E27FC236}">
              <a16:creationId xmlns:a16="http://schemas.microsoft.com/office/drawing/2014/main" id="{4A71A430-471B-EFE4-05CC-C1238EA72556}"/>
            </a:ext>
          </a:extLst>
        </xdr:cNvPr>
        <xdr:cNvSpPr/>
      </xdr:nvSpPr>
      <xdr:spPr>
        <a:xfrm rot="5400000">
          <a:off x="5265668" y="429201"/>
          <a:ext cx="439620" cy="504000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301972</xdr:colOff>
      <xdr:row>6</xdr:row>
      <xdr:rowOff>116151</xdr:rowOff>
    </xdr:from>
    <xdr:to>
      <xdr:col>7</xdr:col>
      <xdr:colOff>601983</xdr:colOff>
      <xdr:row>11</xdr:row>
      <xdr:rowOff>114302</xdr:rowOff>
    </xdr:to>
    <xdr:cxnSp macro="">
      <xdr:nvCxnSpPr>
        <xdr:cNvPr id="7" name="Conector: Angulado 6">
          <a:extLst>
            <a:ext uri="{FF2B5EF4-FFF2-40B4-BE49-F238E27FC236}">
              <a16:creationId xmlns:a16="http://schemas.microsoft.com/office/drawing/2014/main" id="{8442647F-60AC-0303-2096-CB6ECACA1426}"/>
            </a:ext>
          </a:extLst>
        </xdr:cNvPr>
        <xdr:cNvCxnSpPr/>
      </xdr:nvCxnSpPr>
      <xdr:spPr>
        <a:xfrm rot="16200000" flipH="1">
          <a:off x="5691652" y="936771"/>
          <a:ext cx="981131" cy="909611"/>
        </a:xfrm>
        <a:prstGeom prst="bentConnector3">
          <a:avLst>
            <a:gd name="adj1" fmla="val 98929"/>
          </a:avLst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</xdr:colOff>
      <xdr:row>11</xdr:row>
      <xdr:rowOff>91440</xdr:rowOff>
    </xdr:from>
    <xdr:to>
      <xdr:col>13</xdr:col>
      <xdr:colOff>594360</xdr:colOff>
      <xdr:row>14</xdr:row>
      <xdr:rowOff>7620</xdr:rowOff>
    </xdr:to>
    <xdr:cxnSp macro="">
      <xdr:nvCxnSpPr>
        <xdr:cNvPr id="13" name="Conector: Angulado 12">
          <a:extLst>
            <a:ext uri="{FF2B5EF4-FFF2-40B4-BE49-F238E27FC236}">
              <a16:creationId xmlns:a16="http://schemas.microsoft.com/office/drawing/2014/main" id="{B98708C9-765B-A8F5-E112-860738786AF3}"/>
            </a:ext>
          </a:extLst>
        </xdr:cNvPr>
        <xdr:cNvCxnSpPr/>
      </xdr:nvCxnSpPr>
      <xdr:spPr>
        <a:xfrm>
          <a:off x="8404860" y="1844040"/>
          <a:ext cx="1402080" cy="510540"/>
        </a:xfrm>
        <a:prstGeom prst="bentConnector3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88325</xdr:colOff>
      <xdr:row>12</xdr:row>
      <xdr:rowOff>49530</xdr:rowOff>
    </xdr:from>
    <xdr:to>
      <xdr:col>8</xdr:col>
      <xdr:colOff>465125</xdr:colOff>
      <xdr:row>12</xdr:row>
      <xdr:rowOff>121530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F87F9CE7-720A-2756-70A0-2A069E3CBE32}"/>
            </a:ext>
          </a:extLst>
        </xdr:cNvPr>
        <xdr:cNvGrpSpPr/>
      </xdr:nvGrpSpPr>
      <xdr:grpSpPr>
        <a:xfrm>
          <a:off x="4807530" y="2370166"/>
          <a:ext cx="376800" cy="72000"/>
          <a:chOff x="4831080" y="2998470"/>
          <a:chExt cx="376800" cy="72000"/>
        </a:xfrm>
      </xdr:grpSpPr>
      <xdr:sp macro="" textlink="">
        <xdr:nvSpPr>
          <xdr:cNvPr id="14" name="Elipse 13">
            <a:extLst>
              <a:ext uri="{FF2B5EF4-FFF2-40B4-BE49-F238E27FC236}">
                <a16:creationId xmlns:a16="http://schemas.microsoft.com/office/drawing/2014/main" id="{A1DE7B8B-F676-99DF-527A-CC97349436AB}"/>
              </a:ext>
            </a:extLst>
          </xdr:cNvPr>
          <xdr:cNvSpPr/>
        </xdr:nvSpPr>
        <xdr:spPr>
          <a:xfrm>
            <a:off x="4831080" y="2998470"/>
            <a:ext cx="72000" cy="72000"/>
          </a:xfrm>
          <a:prstGeom prst="ellipse">
            <a:avLst/>
          </a:prstGeom>
          <a:solidFill>
            <a:srgbClr val="FF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Elipse 14">
            <a:extLst>
              <a:ext uri="{FF2B5EF4-FFF2-40B4-BE49-F238E27FC236}">
                <a16:creationId xmlns:a16="http://schemas.microsoft.com/office/drawing/2014/main" id="{41F56C20-69BA-407F-9B8E-19F8B574595D}"/>
              </a:ext>
            </a:extLst>
          </xdr:cNvPr>
          <xdr:cNvSpPr/>
        </xdr:nvSpPr>
        <xdr:spPr>
          <a:xfrm>
            <a:off x="4983480" y="2998470"/>
            <a:ext cx="72000" cy="72000"/>
          </a:xfrm>
          <a:prstGeom prst="ellipse">
            <a:avLst/>
          </a:prstGeom>
          <a:solidFill>
            <a:srgbClr val="FF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47A34E02-C170-478C-AC51-169C4C8EC8B6}"/>
              </a:ext>
            </a:extLst>
          </xdr:cNvPr>
          <xdr:cNvSpPr/>
        </xdr:nvSpPr>
        <xdr:spPr>
          <a:xfrm>
            <a:off x="5135880" y="2998470"/>
            <a:ext cx="72000" cy="72000"/>
          </a:xfrm>
          <a:prstGeom prst="ellipse">
            <a:avLst/>
          </a:prstGeom>
          <a:solidFill>
            <a:srgbClr val="FF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E2B7-FECC-48F0-BD63-A51B429D5B49}">
  <dimension ref="A2:Q19"/>
  <sheetViews>
    <sheetView showGridLines="0" tabSelected="1" zoomScale="110" zoomScaleNormal="110" workbookViewId="0">
      <selection activeCell="P11" sqref="P11"/>
    </sheetView>
  </sheetViews>
  <sheetFormatPr defaultRowHeight="15" x14ac:dyDescent="0.25"/>
  <cols>
    <col min="1" max="1" width="6.42578125" customWidth="1"/>
    <col min="2" max="2" width="7.140625" customWidth="1"/>
    <col min="3" max="3" width="11.85546875" customWidth="1"/>
    <col min="4" max="4" width="4" customWidth="1"/>
    <col min="5" max="5" width="10.7109375" bestFit="1" customWidth="1"/>
    <col min="8" max="8" width="9.7109375" customWidth="1"/>
    <col min="12" max="12" width="9.140625" customWidth="1"/>
    <col min="13" max="13" width="3.140625" customWidth="1"/>
    <col min="15" max="15" width="8.28515625" customWidth="1"/>
    <col min="16" max="16" width="12.140625" customWidth="1"/>
    <col min="17" max="17" width="2.7109375" customWidth="1"/>
  </cols>
  <sheetData>
    <row r="2" spans="1:17" ht="15.75" thickBot="1" x14ac:dyDescent="0.3">
      <c r="A2" s="41"/>
    </row>
    <row r="3" spans="1:17" ht="15.75" thickBot="1" x14ac:dyDescent="0.3">
      <c r="A3" s="41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5"/>
    </row>
    <row r="4" spans="1:17" x14ac:dyDescent="0.25">
      <c r="A4" s="41"/>
      <c r="B4" s="6"/>
      <c r="C4" s="49" t="s">
        <v>24</v>
      </c>
      <c r="D4" s="27"/>
      <c r="E4" s="47">
        <f>P6</f>
        <v>5.7803468208092488</v>
      </c>
      <c r="F4" s="7" t="s">
        <v>21</v>
      </c>
      <c r="G4" s="7"/>
      <c r="H4" s="7"/>
      <c r="I4" s="7"/>
      <c r="J4" s="7"/>
      <c r="K4" s="7"/>
      <c r="L4" s="7"/>
      <c r="M4" s="7"/>
      <c r="N4" s="52" t="s">
        <v>20</v>
      </c>
      <c r="O4" s="53"/>
      <c r="P4" s="53"/>
      <c r="Q4" s="54"/>
    </row>
    <row r="5" spans="1:17" x14ac:dyDescent="0.25">
      <c r="A5" s="41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57" t="s">
        <v>19</v>
      </c>
      <c r="O5" s="1"/>
      <c r="P5" s="56">
        <v>10</v>
      </c>
      <c r="Q5" s="25" t="s">
        <v>21</v>
      </c>
    </row>
    <row r="6" spans="1:17" ht="15.75" thickBot="1" x14ac:dyDescent="0.3">
      <c r="A6" s="41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27"/>
      <c r="N6" s="58" t="s">
        <v>18</v>
      </c>
      <c r="O6" s="59"/>
      <c r="P6" s="60">
        <f>P5/1.73</f>
        <v>5.7803468208092488</v>
      </c>
      <c r="Q6" s="2" t="s">
        <v>21</v>
      </c>
    </row>
    <row r="7" spans="1:17" x14ac:dyDescent="0.25">
      <c r="A7" s="41"/>
      <c r="B7" s="6"/>
      <c r="C7" s="7"/>
      <c r="D7" s="73" t="s">
        <v>14</v>
      </c>
      <c r="E7" s="74"/>
      <c r="F7" s="75"/>
      <c r="G7" s="7"/>
      <c r="H7" s="7"/>
      <c r="I7" s="26"/>
      <c r="J7" s="7"/>
      <c r="K7" s="7"/>
      <c r="L7" s="7"/>
      <c r="M7" s="7"/>
      <c r="N7" s="7"/>
      <c r="O7" s="7"/>
      <c r="P7" s="7"/>
      <c r="Q7" s="8"/>
    </row>
    <row r="8" spans="1:17" x14ac:dyDescent="0.25">
      <c r="A8" s="41"/>
      <c r="B8" s="6"/>
      <c r="C8" s="7"/>
      <c r="D8" s="29">
        <v>1</v>
      </c>
      <c r="E8" s="21" t="s">
        <v>16</v>
      </c>
      <c r="F8" s="45">
        <v>600</v>
      </c>
      <c r="G8" s="7"/>
      <c r="H8" s="7"/>
      <c r="I8" s="7"/>
      <c r="J8" s="7"/>
      <c r="K8" s="7"/>
      <c r="L8" s="7"/>
      <c r="M8" s="7"/>
      <c r="N8" s="7"/>
      <c r="O8" s="7"/>
      <c r="P8" s="7"/>
      <c r="Q8" s="8"/>
    </row>
    <row r="9" spans="1:17" ht="15.75" thickBot="1" x14ac:dyDescent="0.3">
      <c r="A9" s="41"/>
      <c r="B9" s="6"/>
      <c r="C9" s="7"/>
      <c r="D9" s="31"/>
      <c r="E9" s="55" t="s">
        <v>17</v>
      </c>
      <c r="F9" s="61">
        <v>350</v>
      </c>
      <c r="G9" s="7"/>
      <c r="H9" s="7"/>
      <c r="I9" s="35" t="s">
        <v>13</v>
      </c>
      <c r="J9" s="35"/>
      <c r="K9" s="35"/>
      <c r="L9" s="7"/>
      <c r="M9" s="7"/>
      <c r="N9" s="7"/>
      <c r="O9" s="7"/>
      <c r="P9" s="7"/>
      <c r="Q9" s="8"/>
    </row>
    <row r="10" spans="1:17" x14ac:dyDescent="0.25">
      <c r="A10" s="34"/>
      <c r="B10" s="38"/>
      <c r="C10" s="39"/>
      <c r="D10" s="42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8"/>
    </row>
    <row r="11" spans="1:17" x14ac:dyDescent="0.25">
      <c r="A11" s="34"/>
      <c r="B11" s="38"/>
      <c r="C11" s="39"/>
      <c r="D11" s="42"/>
      <c r="E11" s="7"/>
      <c r="F11" s="7"/>
      <c r="G11" s="7"/>
      <c r="H11" s="7"/>
      <c r="I11" s="48" t="s">
        <v>6</v>
      </c>
      <c r="J11" s="15"/>
      <c r="K11" s="15"/>
      <c r="L11" s="7"/>
      <c r="M11" s="7"/>
      <c r="N11" s="7"/>
      <c r="O11" s="7"/>
      <c r="P11" s="7"/>
      <c r="Q11" s="8"/>
    </row>
    <row r="12" spans="1:17" x14ac:dyDescent="0.25">
      <c r="A12" s="34">
        <f>D8*F8</f>
        <v>600</v>
      </c>
      <c r="B12" s="38"/>
      <c r="C12" s="39"/>
      <c r="D12" s="7"/>
      <c r="E12" s="7"/>
      <c r="F12" s="7"/>
      <c r="G12" s="7"/>
      <c r="H12" s="7"/>
      <c r="I12" s="15"/>
      <c r="J12" s="71">
        <f>G13*K15</f>
        <v>5.7803468208092488</v>
      </c>
      <c r="K12" s="15" t="s">
        <v>21</v>
      </c>
      <c r="L12" s="7"/>
      <c r="M12" s="7"/>
      <c r="N12" s="7"/>
      <c r="O12" s="7"/>
      <c r="P12" s="7"/>
      <c r="Q12" s="8"/>
    </row>
    <row r="13" spans="1:17" x14ac:dyDescent="0.25">
      <c r="A13" s="34">
        <f>D9*F9</f>
        <v>0</v>
      </c>
      <c r="B13" s="38"/>
      <c r="C13" s="39"/>
      <c r="D13" s="7"/>
      <c r="E13" s="51" t="s">
        <v>25</v>
      </c>
      <c r="F13" s="51"/>
      <c r="G13" s="70">
        <f>E4/A16</f>
        <v>9.6339113680154152E-3</v>
      </c>
      <c r="H13" s="7"/>
      <c r="I13" s="15"/>
      <c r="J13" s="15"/>
      <c r="K13" s="15"/>
      <c r="L13" s="7"/>
      <c r="M13" s="7"/>
      <c r="N13" s="7"/>
      <c r="O13" s="40" t="s">
        <v>10</v>
      </c>
      <c r="P13" s="7"/>
      <c r="Q13" s="8"/>
    </row>
    <row r="14" spans="1:17" x14ac:dyDescent="0.25">
      <c r="A14" s="34">
        <f>D10*F10</f>
        <v>0</v>
      </c>
      <c r="B14" s="38"/>
      <c r="C14" s="3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7">
        <f>J12</f>
        <v>5.7803468208092488</v>
      </c>
      <c r="P14" s="7"/>
      <c r="Q14" s="8"/>
    </row>
    <row r="15" spans="1:17" x14ac:dyDescent="0.25">
      <c r="A15" s="34">
        <f>D11*F11</f>
        <v>0</v>
      </c>
      <c r="B15" s="38"/>
      <c r="C15" s="39"/>
      <c r="D15" s="7"/>
      <c r="E15" s="7"/>
      <c r="F15" s="7"/>
      <c r="G15" s="7"/>
      <c r="H15" s="7"/>
      <c r="I15" s="7"/>
      <c r="J15" s="21" t="s">
        <v>15</v>
      </c>
      <c r="K15" s="56">
        <v>600</v>
      </c>
      <c r="L15" s="7"/>
      <c r="M15" s="7"/>
      <c r="N15" s="7"/>
      <c r="O15" s="77"/>
      <c r="P15" s="7"/>
      <c r="Q15" s="8"/>
    </row>
    <row r="16" spans="1:17" ht="15.75" thickBot="1" x14ac:dyDescent="0.3">
      <c r="A16" s="34">
        <f>SUM(A12:A15)</f>
        <v>600</v>
      </c>
      <c r="B16" s="38"/>
      <c r="C16" s="43"/>
      <c r="D16" s="43"/>
      <c r="E16" s="43"/>
      <c r="F16" s="43"/>
      <c r="G16" s="43"/>
      <c r="H16" s="43"/>
      <c r="I16" s="7"/>
      <c r="J16" s="72" t="s">
        <v>1</v>
      </c>
      <c r="K16" s="56">
        <v>45</v>
      </c>
      <c r="L16" s="7"/>
      <c r="M16" s="7"/>
      <c r="N16" s="7"/>
      <c r="O16" s="7"/>
      <c r="P16" s="7"/>
      <c r="Q16" s="8"/>
    </row>
    <row r="17" spans="1:17" x14ac:dyDescent="0.25">
      <c r="A17" s="34"/>
      <c r="B17" s="38"/>
      <c r="C17" s="44"/>
      <c r="D17" s="44"/>
      <c r="E17" s="44"/>
      <c r="F17" s="44"/>
      <c r="G17" s="44"/>
      <c r="H17" s="44"/>
      <c r="I17" s="7"/>
      <c r="J17" s="35" t="s">
        <v>9</v>
      </c>
      <c r="K17" s="35"/>
      <c r="L17" s="7"/>
      <c r="M17" s="7"/>
      <c r="N17" s="62" t="s">
        <v>11</v>
      </c>
      <c r="O17" s="36"/>
      <c r="P17" s="7"/>
      <c r="Q17" s="8"/>
    </row>
    <row r="18" spans="1:17" ht="15.75" thickBot="1" x14ac:dyDescent="0.3">
      <c r="A18" s="41"/>
      <c r="B18" s="38"/>
      <c r="C18" s="44"/>
      <c r="D18" s="44"/>
      <c r="E18" s="44"/>
      <c r="F18" s="44"/>
      <c r="G18" s="44"/>
      <c r="H18" s="44"/>
      <c r="I18" s="7"/>
      <c r="J18" s="7"/>
      <c r="K18" s="7"/>
      <c r="L18" s="7"/>
      <c r="M18" s="7"/>
      <c r="N18" s="76" t="s">
        <v>12</v>
      </c>
      <c r="O18" s="37"/>
      <c r="P18" s="7"/>
      <c r="Q18" s="8"/>
    </row>
    <row r="19" spans="1:17" ht="15.75" thickBot="1" x14ac:dyDescent="0.3">
      <c r="A19" s="41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</row>
  </sheetData>
  <sheetProtection sheet="1" objects="1" scenarios="1"/>
  <mergeCells count="8">
    <mergeCell ref="N4:Q4"/>
    <mergeCell ref="D7:F7"/>
    <mergeCell ref="I9:K9"/>
    <mergeCell ref="E13:F13"/>
    <mergeCell ref="O14:O15"/>
    <mergeCell ref="J17:K17"/>
    <mergeCell ref="N5:O5"/>
    <mergeCell ref="N6:O6"/>
  </mergeCells>
  <conditionalFormatting sqref="D11 D8:D9">
    <cfRule type="cellIs" dxfId="4" priority="5" operator="equal">
      <formula>1</formula>
    </cfRule>
  </conditionalFormatting>
  <conditionalFormatting sqref="D8:D11">
    <cfRule type="cellIs" dxfId="3" priority="4" operator="equal">
      <formula>1</formula>
    </cfRule>
  </conditionalFormatting>
  <conditionalFormatting sqref="O14:O15">
    <cfRule type="cellIs" dxfId="2" priority="1" operator="greaterThan">
      <formula>$K$16</formula>
    </cfRule>
    <cfRule type="cellIs" dxfId="1" priority="2" operator="greaterThan">
      <formula>$K$16</formula>
    </cfRule>
    <cfRule type="cellIs" dxfId="0" priority="3" operator="greaterThan">
      <formula>"se $M$10 &gt;$N$14"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56A49-956E-4A3C-8651-189C0D5D5012}">
  <dimension ref="A2:P19"/>
  <sheetViews>
    <sheetView showGridLines="0" zoomScale="110" zoomScaleNormal="110" workbookViewId="0">
      <selection activeCell="E15" sqref="E15"/>
    </sheetView>
  </sheetViews>
  <sheetFormatPr defaultRowHeight="15" x14ac:dyDescent="0.25"/>
  <cols>
    <col min="2" max="2" width="7.140625" customWidth="1"/>
    <col min="3" max="3" width="11.85546875" customWidth="1"/>
    <col min="4" max="4" width="4" customWidth="1"/>
    <col min="5" max="5" width="10.7109375" bestFit="1" customWidth="1"/>
    <col min="8" max="8" width="9.7109375" customWidth="1"/>
    <col min="12" max="12" width="9.140625" customWidth="1"/>
    <col min="13" max="13" width="3.140625" customWidth="1"/>
    <col min="15" max="15" width="8.28515625" customWidth="1"/>
  </cols>
  <sheetData>
    <row r="2" spans="1:16" ht="15.75" thickBot="1" x14ac:dyDescent="0.3">
      <c r="A2" s="41"/>
    </row>
    <row r="3" spans="1:16" x14ac:dyDescent="0.25">
      <c r="A3" s="41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1:16" x14ac:dyDescent="0.25">
      <c r="A4" s="41"/>
      <c r="B4" s="6"/>
      <c r="C4" s="49" t="s">
        <v>22</v>
      </c>
      <c r="D4" s="27"/>
      <c r="E4" s="46">
        <v>0</v>
      </c>
      <c r="F4" s="7" t="s">
        <v>2</v>
      </c>
      <c r="G4" s="7"/>
      <c r="H4" s="7"/>
      <c r="I4" s="7"/>
      <c r="J4" s="7"/>
      <c r="K4" s="7"/>
      <c r="L4" s="7"/>
      <c r="M4" s="7"/>
      <c r="N4" s="7"/>
      <c r="O4" s="7"/>
      <c r="P4" s="8"/>
    </row>
    <row r="5" spans="1:16" x14ac:dyDescent="0.25">
      <c r="A5" s="41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</row>
    <row r="6" spans="1:16" ht="15.75" thickBot="1" x14ac:dyDescent="0.3">
      <c r="A6" s="41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27"/>
      <c r="N6" s="27"/>
      <c r="O6" s="27"/>
      <c r="P6" s="8"/>
    </row>
    <row r="7" spans="1:16" x14ac:dyDescent="0.25">
      <c r="A7" s="41"/>
      <c r="B7" s="6"/>
      <c r="C7" s="7"/>
      <c r="D7" s="22" t="s">
        <v>7</v>
      </c>
      <c r="E7" s="23"/>
      <c r="F7" s="24"/>
      <c r="G7" s="7"/>
      <c r="H7" s="7"/>
      <c r="I7" s="26"/>
      <c r="J7" s="7"/>
      <c r="K7" s="7"/>
      <c r="L7" s="7"/>
      <c r="M7" s="7"/>
      <c r="N7" s="7"/>
      <c r="O7" s="7"/>
      <c r="P7" s="8"/>
    </row>
    <row r="8" spans="1:16" x14ac:dyDescent="0.25">
      <c r="A8" s="41"/>
      <c r="B8" s="6"/>
      <c r="C8" s="7"/>
      <c r="D8" s="29"/>
      <c r="E8" s="21" t="s">
        <v>3</v>
      </c>
      <c r="F8" s="45">
        <f>1200/5</f>
        <v>240</v>
      </c>
      <c r="G8" s="7"/>
      <c r="H8" s="7"/>
      <c r="I8" s="7"/>
      <c r="J8" s="7"/>
      <c r="K8" s="7"/>
      <c r="L8" s="7"/>
      <c r="M8" s="7"/>
      <c r="N8" s="7"/>
      <c r="O8" s="7"/>
      <c r="P8" s="8"/>
    </row>
    <row r="9" spans="1:16" x14ac:dyDescent="0.25">
      <c r="A9" s="41"/>
      <c r="B9" s="6"/>
      <c r="C9" s="7"/>
      <c r="D9" s="29"/>
      <c r="E9" s="21" t="s">
        <v>4</v>
      </c>
      <c r="F9" s="45">
        <f>800/5</f>
        <v>160</v>
      </c>
      <c r="G9" s="7"/>
      <c r="H9" s="7"/>
      <c r="I9" s="35" t="s">
        <v>13</v>
      </c>
      <c r="J9" s="35"/>
      <c r="K9" s="35"/>
      <c r="L9" s="7"/>
      <c r="M9" s="7"/>
      <c r="N9" s="7"/>
      <c r="O9" s="7"/>
      <c r="P9" s="8"/>
    </row>
    <row r="10" spans="1:16" ht="15.75" thickBot="1" x14ac:dyDescent="0.3">
      <c r="A10" s="41"/>
      <c r="B10" s="38"/>
      <c r="C10" s="39"/>
      <c r="D10" s="30"/>
      <c r="E10" s="21" t="s">
        <v>5</v>
      </c>
      <c r="F10" s="45">
        <f>600/5</f>
        <v>120</v>
      </c>
      <c r="G10" s="7"/>
      <c r="H10" s="7"/>
      <c r="I10" s="7"/>
      <c r="J10" s="7"/>
      <c r="K10" s="7"/>
      <c r="L10" s="7"/>
      <c r="M10" s="7"/>
      <c r="N10" s="7"/>
      <c r="O10" s="7"/>
      <c r="P10" s="8"/>
    </row>
    <row r="11" spans="1:16" ht="15.75" thickBot="1" x14ac:dyDescent="0.3">
      <c r="A11" s="34"/>
      <c r="B11" s="38"/>
      <c r="C11" s="39"/>
      <c r="D11" s="31">
        <v>1</v>
      </c>
      <c r="E11" s="55" t="s">
        <v>8</v>
      </c>
      <c r="F11" s="61">
        <f>300/5</f>
        <v>60</v>
      </c>
      <c r="G11" s="7"/>
      <c r="H11" s="7"/>
      <c r="I11" s="20" t="s">
        <v>6</v>
      </c>
      <c r="J11" s="12"/>
      <c r="K11" s="13"/>
      <c r="L11" s="7"/>
      <c r="M11" s="7"/>
      <c r="N11" s="7"/>
      <c r="O11" s="7"/>
      <c r="P11" s="8"/>
    </row>
    <row r="12" spans="1:16" x14ac:dyDescent="0.25">
      <c r="A12" s="34">
        <f>D8*F8</f>
        <v>0</v>
      </c>
      <c r="B12" s="38"/>
      <c r="C12" s="39"/>
      <c r="D12" s="7"/>
      <c r="E12" s="7"/>
      <c r="F12" s="7"/>
      <c r="G12" s="7"/>
      <c r="H12" s="7"/>
      <c r="I12" s="14"/>
      <c r="J12" s="66">
        <f>G13*K15</f>
        <v>0</v>
      </c>
      <c r="K12" s="16" t="s">
        <v>2</v>
      </c>
      <c r="L12" s="7"/>
      <c r="M12" s="7"/>
      <c r="N12" s="7"/>
      <c r="O12" s="7"/>
      <c r="P12" s="8"/>
    </row>
    <row r="13" spans="1:16" ht="15.75" thickBot="1" x14ac:dyDescent="0.3">
      <c r="A13" s="34">
        <f>D9*F9</f>
        <v>0</v>
      </c>
      <c r="B13" s="38"/>
      <c r="C13" s="39"/>
      <c r="D13" s="7"/>
      <c r="E13" s="50" t="s">
        <v>23</v>
      </c>
      <c r="F13" s="50"/>
      <c r="G13" s="69">
        <f>E4/A16</f>
        <v>0</v>
      </c>
      <c r="H13" s="7"/>
      <c r="I13" s="17"/>
      <c r="J13" s="18"/>
      <c r="K13" s="19"/>
      <c r="L13" s="7"/>
      <c r="M13" s="7"/>
      <c r="N13" s="7"/>
      <c r="O13" s="40" t="s">
        <v>10</v>
      </c>
      <c r="P13" s="8"/>
    </row>
    <row r="14" spans="1:16" ht="15.75" thickBot="1" x14ac:dyDescent="0.3">
      <c r="A14" s="34">
        <f>D10*F10</f>
        <v>0</v>
      </c>
      <c r="B14" s="38"/>
      <c r="C14" s="3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32">
        <f>J12</f>
        <v>0</v>
      </c>
      <c r="P14" s="8"/>
    </row>
    <row r="15" spans="1:16" ht="15.75" thickBot="1" x14ac:dyDescent="0.3">
      <c r="A15" s="34">
        <f>D11*F11</f>
        <v>60</v>
      </c>
      <c r="B15" s="38"/>
      <c r="C15" s="39"/>
      <c r="D15" s="7"/>
      <c r="E15" s="7"/>
      <c r="F15" s="7"/>
      <c r="G15" s="7"/>
      <c r="H15" s="7"/>
      <c r="I15" s="7"/>
      <c r="J15" s="62" t="s">
        <v>0</v>
      </c>
      <c r="K15" s="63">
        <v>60</v>
      </c>
      <c r="L15" s="7"/>
      <c r="M15" s="7"/>
      <c r="N15" s="7"/>
      <c r="O15" s="33"/>
      <c r="P15" s="8"/>
    </row>
    <row r="16" spans="1:16" ht="15.75" thickBot="1" x14ac:dyDescent="0.3">
      <c r="A16" s="34">
        <f>SUM(A12:A15)</f>
        <v>60</v>
      </c>
      <c r="B16" s="38"/>
      <c r="C16" s="39"/>
      <c r="D16" s="7"/>
      <c r="E16" s="7"/>
      <c r="F16" s="7"/>
      <c r="G16" s="7"/>
      <c r="H16" s="7"/>
      <c r="I16" s="7"/>
      <c r="J16" s="64" t="s">
        <v>1</v>
      </c>
      <c r="K16" s="65">
        <v>62</v>
      </c>
      <c r="L16" s="7"/>
      <c r="M16" s="7"/>
      <c r="N16" s="7"/>
      <c r="O16" s="7"/>
      <c r="P16" s="8"/>
    </row>
    <row r="17" spans="1:16" x14ac:dyDescent="0.25">
      <c r="A17" s="41"/>
      <c r="B17" s="38"/>
      <c r="C17" s="39"/>
      <c r="D17" s="7"/>
      <c r="E17" s="7"/>
      <c r="F17" s="7"/>
      <c r="G17" s="7"/>
      <c r="H17" s="7"/>
      <c r="I17" s="7"/>
      <c r="J17" s="28" t="s">
        <v>9</v>
      </c>
      <c r="K17" s="28"/>
      <c r="L17" s="7"/>
      <c r="M17" s="7"/>
      <c r="N17" s="67" t="s">
        <v>11</v>
      </c>
      <c r="O17" s="36"/>
      <c r="P17" s="8"/>
    </row>
    <row r="18" spans="1:16" ht="15.75" thickBot="1" x14ac:dyDescent="0.3">
      <c r="A18" s="41"/>
      <c r="B18" s="38"/>
      <c r="C18" s="39"/>
      <c r="D18" s="7"/>
      <c r="E18" s="7"/>
      <c r="F18" s="7"/>
      <c r="G18" s="7"/>
      <c r="H18" s="7"/>
      <c r="I18" s="7"/>
      <c r="J18" s="7"/>
      <c r="K18" s="7"/>
      <c r="L18" s="7"/>
      <c r="M18" s="7"/>
      <c r="N18" s="68" t="s">
        <v>12</v>
      </c>
      <c r="O18" s="37"/>
      <c r="P18" s="8"/>
    </row>
    <row r="19" spans="1:16" ht="15.75" thickBot="1" x14ac:dyDescent="0.3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</sheetData>
  <mergeCells count="5">
    <mergeCell ref="O14:O15"/>
    <mergeCell ref="I9:K9"/>
    <mergeCell ref="E13:F13"/>
    <mergeCell ref="D7:F7"/>
    <mergeCell ref="J17:K17"/>
  </mergeCells>
  <conditionalFormatting sqref="D11 D8:D9">
    <cfRule type="cellIs" dxfId="9" priority="5" operator="equal">
      <formula>1</formula>
    </cfRule>
  </conditionalFormatting>
  <conditionalFormatting sqref="D8:D11">
    <cfRule type="cellIs" dxfId="8" priority="4" operator="equal">
      <formula>1</formula>
    </cfRule>
  </conditionalFormatting>
  <conditionalFormatting sqref="O14:O15">
    <cfRule type="cellIs" dxfId="7" priority="1" operator="greaterThan">
      <formula>$K$16</formula>
    </cfRule>
    <cfRule type="cellIs" dxfId="6" priority="2" operator="greaterThan">
      <formula>$K$16</formula>
    </cfRule>
    <cfRule type="cellIs" dxfId="5" priority="3" operator="greaterThan">
      <formula>"se $M$10 &gt;$N$14"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TP</vt:lpstr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Romão</dc:creator>
  <cp:lastModifiedBy>Maxwell Romão</cp:lastModifiedBy>
  <dcterms:created xsi:type="dcterms:W3CDTF">2024-10-10T17:15:47Z</dcterms:created>
  <dcterms:modified xsi:type="dcterms:W3CDTF">2024-10-10T21:41:28Z</dcterms:modified>
</cp:coreProperties>
</file>