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amassimino/Downloads/OneDrive_1_23-08-2020/"/>
    </mc:Choice>
  </mc:AlternateContent>
  <xr:revisionPtr revIDLastSave="0" documentId="13_ncr:1_{FF6D51EF-6053-4043-B8DD-237F85E646E0}" xr6:coauthVersionLast="45" xr6:coauthVersionMax="45" xr10:uidLastSave="{00000000-0000-0000-0000-000000000000}"/>
  <bookViews>
    <workbookView xWindow="660" yWindow="460" windowWidth="27540" windowHeight="16040" activeTab="6" xr2:uid="{00000000-000D-0000-FFFF-FFFF00000000}"/>
  </bookViews>
  <sheets>
    <sheet name="Ecoregion" sheetId="1" r:id="rId1"/>
    <sheet name="Eastern Guinean Forests" sheetId="3" r:id="rId2"/>
    <sheet name="Guinean Forest-Savanna Mosaic" sheetId="6" r:id="rId3"/>
    <sheet name="Guinean Montane Forests" sheetId="4" r:id="rId4"/>
    <sheet name="Western Guinean Lowland Forests" sheetId="5" r:id="rId5"/>
    <sheet name="Guinean Mangroves" sheetId="8" r:id="rId6"/>
    <sheet name="West Sudanian Savanna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6" l="1"/>
  <c r="K6" i="6"/>
  <c r="G1" i="6"/>
  <c r="D70" i="6"/>
  <c r="D71" i="6"/>
  <c r="L5" i="5"/>
  <c r="K5" i="5"/>
  <c r="G1" i="5"/>
  <c r="D37" i="5"/>
  <c r="N7" i="3"/>
  <c r="M7" i="3"/>
  <c r="H2" i="3"/>
  <c r="D108" i="3"/>
  <c r="D32" i="3" l="1"/>
  <c r="D6" i="1" l="1"/>
  <c r="J20" i="1" l="1"/>
  <c r="H20" i="1"/>
  <c r="K30" i="1" l="1"/>
  <c r="J30" i="1"/>
  <c r="K43" i="1" l="1"/>
  <c r="J43" i="1"/>
  <c r="K41" i="1"/>
  <c r="J41" i="1"/>
  <c r="K36" i="1"/>
  <c r="K35" i="1"/>
  <c r="K34" i="1"/>
  <c r="J36" i="1"/>
  <c r="J35" i="1"/>
  <c r="J34" i="1"/>
  <c r="H35" i="1"/>
  <c r="K29" i="1"/>
  <c r="K28" i="1"/>
  <c r="J29" i="1"/>
  <c r="J28" i="1"/>
  <c r="H29" i="1"/>
  <c r="J25" i="1"/>
  <c r="K25" i="1" s="1"/>
  <c r="J26" i="1"/>
  <c r="K26" i="1" s="1"/>
  <c r="J19" i="1"/>
  <c r="J18" i="1"/>
  <c r="H19" i="1"/>
  <c r="E43" i="1"/>
  <c r="E41" i="1"/>
  <c r="E39" i="1"/>
  <c r="E38" i="1"/>
  <c r="E37" i="1"/>
  <c r="E36" i="1"/>
  <c r="E35" i="1"/>
  <c r="E34" i="1"/>
  <c r="E32" i="1"/>
  <c r="E31" i="1"/>
  <c r="E30" i="1"/>
  <c r="E29" i="1"/>
  <c r="E28" i="1"/>
  <c r="E26" i="1"/>
  <c r="E25" i="1"/>
  <c r="E23" i="1"/>
  <c r="E22" i="1"/>
  <c r="E21" i="1"/>
  <c r="E20" i="1"/>
  <c r="E19" i="1"/>
  <c r="E18" i="1"/>
  <c r="L8" i="8"/>
  <c r="K8" i="8"/>
  <c r="I8" i="8"/>
  <c r="J8" i="8" s="1"/>
  <c r="D3" i="8"/>
  <c r="D2" i="8"/>
  <c r="G1" i="8" s="1"/>
  <c r="L6" i="7"/>
  <c r="K6" i="7"/>
  <c r="I6" i="7"/>
  <c r="J6" i="7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2" i="7"/>
  <c r="G1" i="7" s="1"/>
  <c r="I6" i="6"/>
  <c r="J6" i="6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2" i="6"/>
  <c r="I5" i="5"/>
  <c r="J5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2" i="5"/>
  <c r="L5" i="4"/>
  <c r="K5" i="4"/>
  <c r="I5" i="4"/>
  <c r="J5" i="4" s="1"/>
  <c r="D3" i="4"/>
  <c r="D4" i="4"/>
  <c r="D5" i="4"/>
  <c r="D6" i="4"/>
  <c r="D7" i="4"/>
  <c r="D8" i="4"/>
  <c r="D9" i="4"/>
  <c r="D10" i="4"/>
  <c r="D11" i="4"/>
  <c r="D12" i="4"/>
  <c r="D2" i="4"/>
  <c r="G1" i="4" s="1"/>
  <c r="K7" i="3"/>
  <c r="L7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2" i="3"/>
  <c r="D7" i="1" l="1"/>
  <c r="E7" i="1" s="1"/>
  <c r="D8" i="1"/>
  <c r="E8" i="1" s="1"/>
  <c r="D9" i="1"/>
  <c r="E9" i="1" s="1"/>
  <c r="D10" i="1"/>
  <c r="E10" i="1" s="1"/>
  <c r="D11" i="1"/>
  <c r="E11" i="1" s="1"/>
  <c r="D13" i="1" l="1"/>
  <c r="E6" i="1"/>
  <c r="E13" i="1" l="1"/>
  <c r="K20" i="1"/>
  <c r="K18" i="1"/>
  <c r="K19" i="1"/>
</calcChain>
</file>

<file path=xl/sharedStrings.xml><?xml version="1.0" encoding="utf-8"?>
<sst xmlns="http://schemas.openxmlformats.org/spreadsheetml/2006/main" count="729" uniqueCount="274">
  <si>
    <t>NAME</t>
  </si>
  <si>
    <t>IUCN_CAT</t>
  </si>
  <si>
    <t>Classified Forest Name Unknown (CIV) No.44</t>
  </si>
  <si>
    <t>Not Reported</t>
  </si>
  <si>
    <t>De</t>
  </si>
  <si>
    <t>Classified Forest Name Unknown (CIV) No.45</t>
  </si>
  <si>
    <t>Classified Forest Name Unknown (CIV) No.46</t>
  </si>
  <si>
    <t>Mt. Sassandra</t>
  </si>
  <si>
    <t>Classified Forest Name Unknown (CIV) No.47</t>
  </si>
  <si>
    <t>Classified Forest Name Unknown (CIV) No.48</t>
  </si>
  <si>
    <t>Classified Forest Name Unknown (CIV) No.49</t>
  </si>
  <si>
    <t>Classified Forest Name Unknown (CIV) No.50</t>
  </si>
  <si>
    <t>Classified Forest Name Unknown (CIV) No.51</t>
  </si>
  <si>
    <t>Classified Forest Name Unknown (CIV) No.52</t>
  </si>
  <si>
    <t>Boli</t>
  </si>
  <si>
    <t>Elroukro</t>
  </si>
  <si>
    <t>Classified Forest Name Unknown (CIV) No.53</t>
  </si>
  <si>
    <t>Classified Forest Name Unknown (CIV) No.54</t>
  </si>
  <si>
    <t>Vavoua</t>
  </si>
  <si>
    <t>Abeanou</t>
  </si>
  <si>
    <t>Ndokouassikro</t>
  </si>
  <si>
    <t>Tete</t>
  </si>
  <si>
    <t>Tos</t>
  </si>
  <si>
    <t>Ebrinenou</t>
  </si>
  <si>
    <t>Marahoue</t>
  </si>
  <si>
    <t>Bouafle</t>
  </si>
  <si>
    <t>Arrah</t>
  </si>
  <si>
    <t>Plaine des Elephants</t>
  </si>
  <si>
    <t>Zagoreta</t>
  </si>
  <si>
    <t>Bongouanou</t>
  </si>
  <si>
    <t>Classified Forest Name Unknown (CIV) No.55</t>
  </si>
  <si>
    <t>Classified Forest Name Unknown (CIV) No.56</t>
  </si>
  <si>
    <t>Bayota</t>
  </si>
  <si>
    <t>Gouin</t>
  </si>
  <si>
    <t>Agbo</t>
  </si>
  <si>
    <t>Mt. Sainte/Cavally</t>
  </si>
  <si>
    <t>Issia</t>
  </si>
  <si>
    <t>Classified Forest Name Unknown (CIV) No.57</t>
  </si>
  <si>
    <t>Classified Forest Name Unknown (CIV) No.58</t>
  </si>
  <si>
    <t>Oume Doka</t>
  </si>
  <si>
    <t>Orumbo Boka</t>
  </si>
  <si>
    <t>Kravassou</t>
  </si>
  <si>
    <t>Adzope</t>
  </si>
  <si>
    <t>Classified Forest Name Unknown (CIV) No.59</t>
  </si>
  <si>
    <t>Taabo</t>
  </si>
  <si>
    <t>Ananguie</t>
  </si>
  <si>
    <t>Kassa</t>
  </si>
  <si>
    <t>Offumpo</t>
  </si>
  <si>
    <t>Classified Forest Name Unknown (CIV) No.60</t>
  </si>
  <si>
    <t>Classified Forest Name Unknown (CIV) No.61</t>
  </si>
  <si>
    <t>Classified Forest Name Unknown (CIV) No.62</t>
  </si>
  <si>
    <t>Nizoro</t>
  </si>
  <si>
    <t>Kavi</t>
  </si>
  <si>
    <t>Massa Me</t>
  </si>
  <si>
    <t>Classified Forest Name Unknown (CIV) No.63</t>
  </si>
  <si>
    <t>Classified Forest Name Unknown (CIV) No.64</t>
  </si>
  <si>
    <t>Classified Forest Name Unknown (CIV) No.65</t>
  </si>
  <si>
    <t>Classified Forest Name Unknown (CIV) No.66</t>
  </si>
  <si>
    <t>Classified Forest Name Unknown (CIV) No.67</t>
  </si>
  <si>
    <t>Classified Forest Name Unknown (CIV) No.68</t>
  </si>
  <si>
    <t>Zakpaberi</t>
  </si>
  <si>
    <t>Classified Forest Name Unknown (CIV) No.69</t>
  </si>
  <si>
    <t>Classified Forest Name Unknown (CIV) No.70</t>
  </si>
  <si>
    <t>Tanoe</t>
  </si>
  <si>
    <t>Nibi Hana</t>
  </si>
  <si>
    <t>N. Zodji</t>
  </si>
  <si>
    <t>Classified Forest Name Unknown (CIV) No.71</t>
  </si>
  <si>
    <t>Classified Forest Name Unknown (CIV) No.72</t>
  </si>
  <si>
    <t>Classified Forest Name Unknown (CIV) No.73</t>
  </si>
  <si>
    <t>Classified Forest Name Unknown (CIV) No.74</t>
  </si>
  <si>
    <t>Mt. Bolo</t>
  </si>
  <si>
    <t>Classified Forest Name Unknown (CIV) No.75</t>
  </si>
  <si>
    <t>Classified Forest Name Unknown (CIV) No.76</t>
  </si>
  <si>
    <t>Audoin</t>
  </si>
  <si>
    <t>Nzida</t>
  </si>
  <si>
    <t>Kokoh</t>
  </si>
  <si>
    <t>Nganda Nganda</t>
  </si>
  <si>
    <t>Port Gautier</t>
  </si>
  <si>
    <t>Dassieko</t>
  </si>
  <si>
    <t>Classified Forest Name Unknown (CIV) No.77</t>
  </si>
  <si>
    <t>Abokouamekro Fauna Reserve</t>
  </si>
  <si>
    <t>IV</t>
  </si>
  <si>
    <t>Lamto Scientific Reserve</t>
  </si>
  <si>
    <t>Ia</t>
  </si>
  <si>
    <t>Dahliafleur Natural Reserve</t>
  </si>
  <si>
    <t>N'Zi River Lodge Voluntary Nature Reserve</t>
  </si>
  <si>
    <t>II</t>
  </si>
  <si>
    <t>Azagny National Park</t>
  </si>
  <si>
    <t>Soukourou</t>
  </si>
  <si>
    <t>Pouniokele</t>
  </si>
  <si>
    <t>Classified Forest Name Unknown (CIV) No.1</t>
  </si>
  <si>
    <t>Classified Forest Name Unknown (CIV) No.2</t>
  </si>
  <si>
    <t>Lougbo</t>
  </si>
  <si>
    <t>Ouarigue</t>
  </si>
  <si>
    <t>Tinrido</t>
  </si>
  <si>
    <t>Gbanala</t>
  </si>
  <si>
    <t>Samatiguila</t>
  </si>
  <si>
    <t>Lapale</t>
  </si>
  <si>
    <t>Konza Kourou</t>
  </si>
  <si>
    <t>Classified Forest Name Unknown (CIV) No.3</t>
  </si>
  <si>
    <t>Classified Forest Name Unknown (CIV) No.4</t>
  </si>
  <si>
    <t>Lopboho</t>
  </si>
  <si>
    <t>Boundiali</t>
  </si>
  <si>
    <t>Classified Forest Name Unknown (CIV) No.5</t>
  </si>
  <si>
    <t>Classified Forest Name Unknown (CIV) No.6</t>
  </si>
  <si>
    <t>Classified Forest Name Unknown (CIV) No.7</t>
  </si>
  <si>
    <t>Classified Forest Name Unknown (CIV) No.8</t>
  </si>
  <si>
    <t>Odinne</t>
  </si>
  <si>
    <t>Bdoule</t>
  </si>
  <si>
    <t>Classified Forest Name Unknown (CIV) No.9</t>
  </si>
  <si>
    <t>Classified Forest Name Unknown (CIV) No.10</t>
  </si>
  <si>
    <t>Foula</t>
  </si>
  <si>
    <t>Gouari</t>
  </si>
  <si>
    <t>Zandougou</t>
  </si>
  <si>
    <t>N'zi Superieure</t>
  </si>
  <si>
    <t>Classified Forest Name Unknown (CIV) No.11</t>
  </si>
  <si>
    <t>Classified Forest Name Unknown (CIV) No.12</t>
  </si>
  <si>
    <t>Foumbou</t>
  </si>
  <si>
    <t>Classified Forest Name Unknown (CIV) No.13</t>
  </si>
  <si>
    <t>Classified Forest Name Unknown (CIV) No.14</t>
  </si>
  <si>
    <t>Yani</t>
  </si>
  <si>
    <t>Nyellepuo</t>
  </si>
  <si>
    <t>Classified Forest Name Unknown (CIV) No.15</t>
  </si>
  <si>
    <t>Classified Forest Name Unknown (CIV) No.16</t>
  </si>
  <si>
    <t>Bandama Rouge</t>
  </si>
  <si>
    <t>Yarani</t>
  </si>
  <si>
    <t>Boa</t>
  </si>
  <si>
    <t>Tyemba</t>
  </si>
  <si>
    <t>Log-boyo</t>
  </si>
  <si>
    <t>Classified Forest Name Unknown (CIV) No.17</t>
  </si>
  <si>
    <t>Classified Forest Name Unknown (CIV) No.18</t>
  </si>
  <si>
    <t>Classified Forest Name Unknown (CIV) No.19</t>
  </si>
  <si>
    <t>Classified Forest Name Unknown (CIV) No.20</t>
  </si>
  <si>
    <t>Nangbyon</t>
  </si>
  <si>
    <t>Classified Forest Name Unknown (CIV) No.21</t>
  </si>
  <si>
    <t>Classified Forest Name Unknown (CIV) No.22</t>
  </si>
  <si>
    <t>Bere</t>
  </si>
  <si>
    <t>Kamesso</t>
  </si>
  <si>
    <t>Foro Foro</t>
  </si>
  <si>
    <t>Classified Forest Name Unknown (CIV) No.23</t>
  </si>
  <si>
    <t>Dora Diaro</t>
  </si>
  <si>
    <t>Classified Forest Name Unknown (CIV) No.25</t>
  </si>
  <si>
    <t>Classified Forest Name Unknown (CIV) No.26</t>
  </si>
  <si>
    <t>Bableu</t>
  </si>
  <si>
    <t>Classified Forest Name Unknown (CIV) No.27</t>
  </si>
  <si>
    <t>Classified Forest Name Unknown (CIV) No.28</t>
  </si>
  <si>
    <t>Moyenne Marahoue</t>
  </si>
  <si>
    <t>Kouadikro</t>
  </si>
  <si>
    <t>Classified Forest Name Unknown (CIV) No.29</t>
  </si>
  <si>
    <t>Classified Forest Name Unknown (CIV) No.30</t>
  </si>
  <si>
    <t>Mt. De</t>
  </si>
  <si>
    <t>Classified Forest Name Unknown (CIV) No.31</t>
  </si>
  <si>
    <t>Classified Forest Name Unknown (CIV) No.32</t>
  </si>
  <si>
    <t>Classified Forest Name Unknown (CIV) No.33</t>
  </si>
  <si>
    <t>Classified Forest Name Unknown (CIV) No.34</t>
  </si>
  <si>
    <t>Classified Forest Name Unknown (CIV) No.35</t>
  </si>
  <si>
    <t>Classified Forest Name Unknown (CIV) No.36</t>
  </si>
  <si>
    <t>Klouamian</t>
  </si>
  <si>
    <t>Classified Forest Name Unknown (CIV) No.37</t>
  </si>
  <si>
    <t>Classified Forest Name Unknown (CIV) No.38</t>
  </si>
  <si>
    <t>Soungounau</t>
  </si>
  <si>
    <t>Classified Forest Name Unknown (CIV) No.39</t>
  </si>
  <si>
    <t>Classified Forest Name Unknown (CIV) No.40</t>
  </si>
  <si>
    <t>Tankesse</t>
  </si>
  <si>
    <t>Classified Forest Name Unknown (CIV) No.41</t>
  </si>
  <si>
    <t>Classified Forest Name Unknown (CIV) No.42</t>
  </si>
  <si>
    <t>Classified Forest Name Unknown (CIV) No.43</t>
  </si>
  <si>
    <t>Taï National Park</t>
  </si>
  <si>
    <t>Marahoue National Park</t>
  </si>
  <si>
    <t>Mont Sangbe National Park</t>
  </si>
  <si>
    <t>Mont Peko National Park</t>
  </si>
  <si>
    <t>Banco National Park</t>
  </si>
  <si>
    <t>Haut Bandama Fauna and floral Reserve</t>
  </si>
  <si>
    <t>Mount Nimba Integral Reserve</t>
  </si>
  <si>
    <t>N'Zo Fauna Reserve</t>
  </si>
  <si>
    <t>Comoe National Park</t>
  </si>
  <si>
    <t>Divo</t>
  </si>
  <si>
    <t>Iles Ehotile National Park</t>
  </si>
  <si>
    <t>Songan/Tamin</t>
  </si>
  <si>
    <t>Brassue</t>
  </si>
  <si>
    <t>Manzan</t>
  </si>
  <si>
    <t>Diambarakrou</t>
  </si>
  <si>
    <t>Beki Bosse Matie</t>
  </si>
  <si>
    <t>Mopri</t>
  </si>
  <si>
    <t>Go Bodienou</t>
  </si>
  <si>
    <t>Irobo</t>
  </si>
  <si>
    <t>Mabi/Yaya</t>
  </si>
  <si>
    <t>Hein</t>
  </si>
  <si>
    <t>Nguechie</t>
  </si>
  <si>
    <t>Besso</t>
  </si>
  <si>
    <t>Rasso</t>
  </si>
  <si>
    <t>Gorke</t>
  </si>
  <si>
    <t>Anguededou</t>
  </si>
  <si>
    <t>Mt. Ba</t>
  </si>
  <si>
    <t>Yalo</t>
  </si>
  <si>
    <t>Ira</t>
  </si>
  <si>
    <t>Semien Flansobly</t>
  </si>
  <si>
    <t>Seguie</t>
  </si>
  <si>
    <t>Abouderessou</t>
  </si>
  <si>
    <t>Bodio Doubele</t>
  </si>
  <si>
    <t>Mando</t>
  </si>
  <si>
    <t>Matiemba</t>
  </si>
  <si>
    <t>Kogha</t>
  </si>
  <si>
    <t>Silue</t>
  </si>
  <si>
    <t>Badikaha</t>
  </si>
  <si>
    <t>Mafa</t>
  </si>
  <si>
    <t>Laka</t>
  </si>
  <si>
    <t>Nyamgboue</t>
  </si>
  <si>
    <t>Suitoro</t>
  </si>
  <si>
    <t>Kinkene</t>
  </si>
  <si>
    <t>Krozalie</t>
  </si>
  <si>
    <t>Tiapleu</t>
  </si>
  <si>
    <t>Ahua</t>
  </si>
  <si>
    <t>Goudi</t>
  </si>
  <si>
    <t>Dogodou</t>
  </si>
  <si>
    <t>Bolo</t>
  </si>
  <si>
    <t>Leraba</t>
  </si>
  <si>
    <t>Davo</t>
  </si>
  <si>
    <t>Scio</t>
  </si>
  <si>
    <t>Goulaleu</t>
  </si>
  <si>
    <t>Duekoue</t>
  </si>
  <si>
    <t>Kobo</t>
  </si>
  <si>
    <t>Badonou</t>
  </si>
  <si>
    <t>Teonle</t>
  </si>
  <si>
    <t>Mt. Tia</t>
  </si>
  <si>
    <t>Bandama-Blanc</t>
  </si>
  <si>
    <t>Mt. Ko</t>
  </si>
  <si>
    <t>Mt. Manda</t>
  </si>
  <si>
    <t>Tienny</t>
  </si>
  <si>
    <t>Sananferedougou</t>
  </si>
  <si>
    <t>Kimbirila</t>
  </si>
  <si>
    <t>Dyengele</t>
  </si>
  <si>
    <t>Tieme</t>
  </si>
  <si>
    <t>Seguela</t>
  </si>
  <si>
    <t>Tene</t>
  </si>
  <si>
    <t>Sangoue</t>
  </si>
  <si>
    <t>Zuoke</t>
  </si>
  <si>
    <t>Niegre</t>
  </si>
  <si>
    <t>Haute Dodo</t>
  </si>
  <si>
    <t>Niouniourou</t>
  </si>
  <si>
    <t>Rapide Grah</t>
  </si>
  <si>
    <t>Monogaga</t>
  </si>
  <si>
    <t>Borotou</t>
  </si>
  <si>
    <t xml:space="preserve">IV area SQKM </t>
  </si>
  <si>
    <t xml:space="preserve">Ecoregion </t>
  </si>
  <si>
    <t>WWF</t>
  </si>
  <si>
    <t>Area in dd</t>
  </si>
  <si>
    <t>Area in SQKM</t>
  </si>
  <si>
    <t>% of Land</t>
  </si>
  <si>
    <t>Eastern Guinean Forests</t>
  </si>
  <si>
    <t>Tropical and Subtropical Moist Broadleaf Forests</t>
  </si>
  <si>
    <t>Guinean Montane Forests</t>
  </si>
  <si>
    <t>Western Guinean Lowland Forests</t>
  </si>
  <si>
    <t>Guinean Forest-Savanna Mosaic</t>
  </si>
  <si>
    <t>Tropical and Subtropical Grasslands, Savannas and Shrublands</t>
  </si>
  <si>
    <t>West Sudanian Savanna</t>
  </si>
  <si>
    <t>Guinean Mangroves</t>
  </si>
  <si>
    <t>Mangroves</t>
  </si>
  <si>
    <t>area in dd</t>
  </si>
  <si>
    <t xml:space="preserve">area in sqkm </t>
  </si>
  <si>
    <t>%of PA</t>
  </si>
  <si>
    <t>CI</t>
  </si>
  <si>
    <t xml:space="preserve"> pa area in sqkm</t>
  </si>
  <si>
    <t>%PA</t>
  </si>
  <si>
    <t>area in sqkm</t>
  </si>
  <si>
    <t>total PA area sqkm</t>
  </si>
  <si>
    <t>% of PA</t>
  </si>
  <si>
    <t>Classified Forest Name Unknown No.24</t>
  </si>
  <si>
    <t>total PA area in sqkm</t>
  </si>
  <si>
    <t xml:space="preserve"> </t>
  </si>
  <si>
    <t xml:space="preserve">total PA area in sqkm </t>
  </si>
  <si>
    <t>Area in sqkm</t>
  </si>
  <si>
    <t>Total pa area in sqkm</t>
  </si>
  <si>
    <t xml:space="preserve">total PA Area sqkm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</si>
</sst>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3" borderId="0" xfId="0" applyFill="1"/>
    <xf numFmtId="0" fontId="5" fillId="4" borderId="0" xfId="0" applyFont="1" applyFill="1"/>
    <xf numFmtId="0" fontId="5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43"/>
  <sheetViews>
    <sheetView topLeftCell="A29" workbookViewId="0">
      <selection activeCell="D5" sqref="D5"/>
    </sheetView>
  </sheetViews>
  <sheetFormatPr baseColWidth="10" defaultColWidth="8.83203125" defaultRowHeight="15" x14ac:dyDescent="0.2"/>
  <cols>
    <col min="1" max="1" width="30.83203125" customWidth="1"/>
    <col min="2" max="2" width="42.6640625" customWidth="1"/>
    <col min="3" max="3" width="17.33203125" customWidth="1"/>
    <col min="4" max="4" width="17" customWidth="1"/>
    <col min="5" max="5" width="15" customWidth="1"/>
    <col min="8" max="8" width="14.83203125" customWidth="1"/>
    <col min="10" max="10" width="15.33203125" customWidth="1"/>
    <col min="11" max="11" width="12.83203125" customWidth="1"/>
  </cols>
  <sheetData>
    <row r="4" spans="1:5" x14ac:dyDescent="0.2">
      <c r="A4" t="s">
        <v>243</v>
      </c>
      <c r="B4" s="3">
        <v>322215.59399999899</v>
      </c>
    </row>
    <row r="5" spans="1:5" ht="16" x14ac:dyDescent="0.2">
      <c r="A5" s="1" t="s">
        <v>244</v>
      </c>
      <c r="B5" s="2" t="s">
        <v>245</v>
      </c>
      <c r="C5" s="1" t="s">
        <v>246</v>
      </c>
      <c r="D5" s="1" t="s">
        <v>247</v>
      </c>
      <c r="E5" s="1" t="s">
        <v>248</v>
      </c>
    </row>
    <row r="6" spans="1:5" x14ac:dyDescent="0.2">
      <c r="A6" s="10" t="s">
        <v>249</v>
      </c>
      <c r="B6" t="s">
        <v>250</v>
      </c>
      <c r="C6">
        <v>8.3915058155406346</v>
      </c>
      <c r="D6">
        <f>C6*111.32*111.32</f>
        <v>103988.73501660766</v>
      </c>
      <c r="E6">
        <f>D6/B4*100</f>
        <v>32.273029906990779</v>
      </c>
    </row>
    <row r="7" spans="1:5" x14ac:dyDescent="0.2">
      <c r="A7" s="10" t="s">
        <v>251</v>
      </c>
      <c r="B7" t="s">
        <v>250</v>
      </c>
      <c r="C7">
        <v>0.23862253644359299</v>
      </c>
      <c r="D7">
        <f t="shared" ref="D7:D11" si="0">C7*111.32*111.32</f>
        <v>2957.0444514581936</v>
      </c>
      <c r="E7">
        <f>D7/B4*100</f>
        <v>0.91772232831729517</v>
      </c>
    </row>
    <row r="8" spans="1:5" x14ac:dyDescent="0.2">
      <c r="A8" s="10" t="s">
        <v>252</v>
      </c>
      <c r="B8" t="s">
        <v>250</v>
      </c>
      <c r="C8">
        <v>3.540729077911243</v>
      </c>
      <c r="D8">
        <f t="shared" si="0"/>
        <v>43877.218933296812</v>
      </c>
      <c r="E8">
        <f>D8/B4*100</f>
        <v>13.617348058361491</v>
      </c>
    </row>
    <row r="9" spans="1:5" x14ac:dyDescent="0.2">
      <c r="A9" t="s">
        <v>253</v>
      </c>
      <c r="B9" t="s">
        <v>254</v>
      </c>
      <c r="C9">
        <v>7.2489247843445064</v>
      </c>
      <c r="D9">
        <f t="shared" si="0"/>
        <v>89829.708174486397</v>
      </c>
      <c r="E9">
        <f>D9/B4*100</f>
        <v>27.878758771211636</v>
      </c>
    </row>
    <row r="10" spans="1:5" x14ac:dyDescent="0.2">
      <c r="A10" s="10" t="s">
        <v>255</v>
      </c>
      <c r="B10" t="s">
        <v>254</v>
      </c>
      <c r="C10">
        <v>6.8963205927858224</v>
      </c>
      <c r="D10">
        <f t="shared" si="0"/>
        <v>85460.186821854324</v>
      </c>
      <c r="E10">
        <f>D10/B4*100</f>
        <v>26.522672525233087</v>
      </c>
    </row>
    <row r="11" spans="1:5" x14ac:dyDescent="0.2">
      <c r="A11" s="10" t="s">
        <v>256</v>
      </c>
      <c r="B11" t="s">
        <v>257</v>
      </c>
      <c r="C11">
        <v>4.9959759190761233E-2</v>
      </c>
      <c r="D11">
        <f t="shared" si="0"/>
        <v>619.10845016162182</v>
      </c>
      <c r="E11">
        <f>D11/B4*100</f>
        <v>0.19214105763038389</v>
      </c>
    </row>
    <row r="13" spans="1:5" x14ac:dyDescent="0.2">
      <c r="D13">
        <f>SUM(D6:D11)</f>
        <v>326732.00184786506</v>
      </c>
      <c r="E13">
        <f>SUM(E6:E11)</f>
        <v>101.40167264774468</v>
      </c>
    </row>
    <row r="17" spans="1:11" ht="16" x14ac:dyDescent="0.2">
      <c r="A17" s="6" t="s">
        <v>244</v>
      </c>
      <c r="B17" s="5" t="s">
        <v>0</v>
      </c>
      <c r="C17" s="6" t="s">
        <v>1</v>
      </c>
      <c r="D17" s="6" t="s">
        <v>258</v>
      </c>
      <c r="E17" s="6" t="s">
        <v>259</v>
      </c>
      <c r="J17" s="6" t="s">
        <v>260</v>
      </c>
      <c r="K17" s="6" t="s">
        <v>261</v>
      </c>
    </row>
    <row r="18" spans="1:11" ht="16" x14ac:dyDescent="0.2">
      <c r="A18" s="10" t="s">
        <v>249</v>
      </c>
      <c r="B18" s="13" t="s">
        <v>82</v>
      </c>
      <c r="C18" s="14" t="s">
        <v>83</v>
      </c>
      <c r="D18" s="14">
        <v>2.3135003846963538E-3</v>
      </c>
      <c r="E18" s="14">
        <f t="shared" ref="E18:E41" si="1">D18*111.32*111.32</f>
        <v>28.669226209611992</v>
      </c>
      <c r="G18" t="s">
        <v>83</v>
      </c>
      <c r="H18">
        <v>28.669226210000001</v>
      </c>
      <c r="J18">
        <f>H18/D6*100</f>
        <v>2.756954991848044E-2</v>
      </c>
      <c r="K18">
        <f>J18/E6</f>
        <v>8.5425973321793689E-4</v>
      </c>
    </row>
    <row r="19" spans="1:11" ht="16" x14ac:dyDescent="0.2">
      <c r="B19" s="13" t="s">
        <v>84</v>
      </c>
      <c r="C19" s="14" t="s">
        <v>81</v>
      </c>
      <c r="D19" s="14">
        <v>1.2096832322505691E-4</v>
      </c>
      <c r="E19" s="14">
        <f t="shared" si="1"/>
        <v>1.4990566872941324</v>
      </c>
      <c r="G19" t="s">
        <v>86</v>
      </c>
      <c r="H19">
        <f>E20+E21+E23</f>
        <v>865.10322962329383</v>
      </c>
      <c r="J19">
        <f>H19/D6*100</f>
        <v>0.83192013970083512</v>
      </c>
      <c r="K19">
        <f>J19/E6</f>
        <v>2.5777565419125084E-2</v>
      </c>
    </row>
    <row r="20" spans="1:11" ht="16" x14ac:dyDescent="0.2">
      <c r="B20" s="15" t="s">
        <v>168</v>
      </c>
      <c r="C20" s="16" t="s">
        <v>86</v>
      </c>
      <c r="D20" s="16">
        <v>4.8803761569143227E-2</v>
      </c>
      <c r="E20" s="16">
        <f t="shared" si="1"/>
        <v>604.78316302047028</v>
      </c>
      <c r="G20" t="s">
        <v>81</v>
      </c>
      <c r="H20">
        <f>E19+E22</f>
        <v>1.557574206899401</v>
      </c>
      <c r="J20">
        <f>H20/D6*100</f>
        <v>1.4978297472804593E-3</v>
      </c>
      <c r="K20">
        <f>J20/E6</f>
        <v>4.6411190755783639E-5</v>
      </c>
    </row>
    <row r="21" spans="1:11" ht="16" x14ac:dyDescent="0.2">
      <c r="B21" s="15" t="s">
        <v>171</v>
      </c>
      <c r="C21" s="16" t="s">
        <v>86</v>
      </c>
      <c r="D21" s="16">
        <v>2.8067276690819649E-3</v>
      </c>
      <c r="E21" s="16">
        <f t="shared" si="1"/>
        <v>34.781368953283781</v>
      </c>
    </row>
    <row r="22" spans="1:11" ht="16" x14ac:dyDescent="0.2">
      <c r="B22" s="17" t="s">
        <v>174</v>
      </c>
      <c r="C22" s="16" t="s">
        <v>81</v>
      </c>
      <c r="D22" s="16">
        <v>4.7221471248803937E-6</v>
      </c>
      <c r="E22" s="16">
        <f t="shared" si="1"/>
        <v>5.8517519605268409E-2</v>
      </c>
    </row>
    <row r="23" spans="1:11" ht="16" x14ac:dyDescent="0.2">
      <c r="B23" s="15" t="s">
        <v>87</v>
      </c>
      <c r="C23" s="16" t="s">
        <v>86</v>
      </c>
      <c r="D23" s="16">
        <v>1.8200137665424169E-2</v>
      </c>
      <c r="E23" s="16">
        <f t="shared" si="1"/>
        <v>225.53869764953984</v>
      </c>
    </row>
    <row r="24" spans="1:11" x14ac:dyDescent="0.2">
      <c r="B24" s="15"/>
      <c r="C24" s="16"/>
      <c r="D24" s="16"/>
      <c r="E24" s="16"/>
    </row>
    <row r="25" spans="1:11" ht="16" x14ac:dyDescent="0.2">
      <c r="A25" s="10" t="s">
        <v>251</v>
      </c>
      <c r="B25" s="17" t="s">
        <v>169</v>
      </c>
      <c r="C25" s="16" t="s">
        <v>86</v>
      </c>
      <c r="D25" s="16">
        <v>4.8112000502804619E-3</v>
      </c>
      <c r="E25" s="16">
        <f t="shared" si="1"/>
        <v>59.621076137962632</v>
      </c>
      <c r="G25" t="s">
        <v>83</v>
      </c>
      <c r="H25">
        <v>24.99196182</v>
      </c>
      <c r="J25">
        <f>H25/D7*100</f>
        <v>0.8451669303677809</v>
      </c>
      <c r="K25">
        <f>J25/E7</f>
        <v>0.92093970506029921</v>
      </c>
    </row>
    <row r="26" spans="1:11" ht="16" x14ac:dyDescent="0.2">
      <c r="B26" s="17" t="s">
        <v>173</v>
      </c>
      <c r="C26" s="16" t="s">
        <v>83</v>
      </c>
      <c r="D26" s="16">
        <v>2.0167587662172082E-3</v>
      </c>
      <c r="E26" s="16">
        <f t="shared" si="1"/>
        <v>24.991961817411948</v>
      </c>
      <c r="G26" t="s">
        <v>86</v>
      </c>
      <c r="H26">
        <v>59.62107614</v>
      </c>
      <c r="J26">
        <f>H26/D7*100</f>
        <v>2.0162387518591185</v>
      </c>
      <c r="K26">
        <f>J26/E7</f>
        <v>2.1970030472681494</v>
      </c>
    </row>
    <row r="27" spans="1:11" x14ac:dyDescent="0.2">
      <c r="B27" s="15"/>
      <c r="C27" s="16"/>
      <c r="D27" s="16"/>
      <c r="E27" s="16"/>
    </row>
    <row r="28" spans="1:11" ht="16" x14ac:dyDescent="0.2">
      <c r="A28" s="10" t="s">
        <v>252</v>
      </c>
      <c r="B28" s="15" t="s">
        <v>167</v>
      </c>
      <c r="C28" s="16" t="s">
        <v>86</v>
      </c>
      <c r="D28" s="16">
        <v>0.41477733198295752</v>
      </c>
      <c r="E28" s="16">
        <f t="shared" si="1"/>
        <v>5139.9797622248834</v>
      </c>
      <c r="G28" t="s">
        <v>83</v>
      </c>
      <c r="H28">
        <v>20.578429969999998</v>
      </c>
      <c r="J28">
        <f>H28/D8*100</f>
        <v>4.6900032568800258E-2</v>
      </c>
      <c r="K28">
        <f>J28/E8</f>
        <v>3.4441384892120843E-3</v>
      </c>
    </row>
    <row r="29" spans="1:11" ht="16" x14ac:dyDescent="0.2">
      <c r="B29" s="17" t="s">
        <v>169</v>
      </c>
      <c r="C29" s="16" t="s">
        <v>86</v>
      </c>
      <c r="D29" s="16">
        <v>4.803492673786991E-3</v>
      </c>
      <c r="E29" s="16">
        <f t="shared" si="1"/>
        <v>59.525565230925132</v>
      </c>
      <c r="G29" t="s">
        <v>86</v>
      </c>
      <c r="H29">
        <f>E28+E29+E30</f>
        <v>5506.1410585709764</v>
      </c>
      <c r="J29">
        <f>H29/D8*100</f>
        <v>12.548974598735491</v>
      </c>
      <c r="K29">
        <f>J29/E8</f>
        <v>0.92154320686765545</v>
      </c>
    </row>
    <row r="30" spans="1:11" ht="16" x14ac:dyDescent="0.2">
      <c r="B30" s="15" t="s">
        <v>170</v>
      </c>
      <c r="C30" s="16" t="s">
        <v>86</v>
      </c>
      <c r="D30" s="16">
        <v>2.4744367940378709E-2</v>
      </c>
      <c r="E30" s="16">
        <f t="shared" si="1"/>
        <v>306.63573111516763</v>
      </c>
      <c r="G30" t="s">
        <v>81</v>
      </c>
      <c r="H30">
        <v>281.70514070000002</v>
      </c>
      <c r="J30">
        <f>H30/D8*100</f>
        <v>0.64203052870842803</v>
      </c>
      <c r="K30">
        <f>J30/E8</f>
        <v>4.7147985492975671E-2</v>
      </c>
    </row>
    <row r="31" spans="1:11" ht="16" x14ac:dyDescent="0.2">
      <c r="B31" s="17" t="s">
        <v>173</v>
      </c>
      <c r="C31" s="16" t="s">
        <v>83</v>
      </c>
      <c r="D31" s="16">
        <v>1.660603090993362E-3</v>
      </c>
      <c r="E31" s="16">
        <f t="shared" si="1"/>
        <v>20.578429973469895</v>
      </c>
    </row>
    <row r="32" spans="1:11" ht="16" x14ac:dyDescent="0.2">
      <c r="B32" s="17" t="s">
        <v>174</v>
      </c>
      <c r="C32" s="16" t="s">
        <v>81</v>
      </c>
      <c r="D32" s="16">
        <v>2.2732561618841629E-2</v>
      </c>
      <c r="E32" s="16">
        <f t="shared" si="1"/>
        <v>281.70514069745991</v>
      </c>
    </row>
    <row r="33" spans="1:11" x14ac:dyDescent="0.2">
      <c r="B33" s="15"/>
      <c r="C33" s="16"/>
      <c r="D33" s="16"/>
      <c r="E33" s="16"/>
    </row>
    <row r="34" spans="1:11" ht="16" x14ac:dyDescent="0.2">
      <c r="A34" t="s">
        <v>253</v>
      </c>
      <c r="B34" s="15" t="s">
        <v>80</v>
      </c>
      <c r="C34" s="16" t="s">
        <v>81</v>
      </c>
      <c r="D34" s="16">
        <v>1.6816170427052409E-2</v>
      </c>
      <c r="E34" s="16">
        <f t="shared" si="1"/>
        <v>208.38837855470226</v>
      </c>
      <c r="G34" t="s">
        <v>83</v>
      </c>
      <c r="H34">
        <v>1241.570246</v>
      </c>
      <c r="J34">
        <f>H34/D9*100</f>
        <v>1.382137681654668</v>
      </c>
      <c r="K34">
        <f>J34/E9</f>
        <v>4.9576729473404711E-2</v>
      </c>
    </row>
    <row r="35" spans="1:11" ht="16" x14ac:dyDescent="0.2">
      <c r="B35" s="15" t="s">
        <v>85</v>
      </c>
      <c r="C35" s="16" t="s">
        <v>86</v>
      </c>
      <c r="D35" s="16">
        <v>1.9706477415862619E-2</v>
      </c>
      <c r="E35" s="16">
        <f t="shared" si="1"/>
        <v>244.20547433975355</v>
      </c>
      <c r="G35" t="s">
        <v>86</v>
      </c>
      <c r="H35">
        <f>E35+E36+E37+E39</f>
        <v>3223.1555817444969</v>
      </c>
      <c r="J35">
        <f>H35/D9*100</f>
        <v>3.5880730854471854</v>
      </c>
      <c r="K35">
        <f>J35/E9</f>
        <v>0.12870275591868627</v>
      </c>
    </row>
    <row r="36" spans="1:11" ht="16" x14ac:dyDescent="0.2">
      <c r="B36" s="15" t="s">
        <v>168</v>
      </c>
      <c r="C36" s="16" t="s">
        <v>86</v>
      </c>
      <c r="D36" s="16">
        <v>3.5438737460083303E-2</v>
      </c>
      <c r="E36" s="16">
        <f t="shared" si="1"/>
        <v>439.16188108156655</v>
      </c>
      <c r="G36" t="s">
        <v>81</v>
      </c>
      <c r="H36">
        <v>208.38837860000001</v>
      </c>
      <c r="J36">
        <f>H36/D9*100</f>
        <v>0.23198158252415083</v>
      </c>
      <c r="K36">
        <f>J36/E9</f>
        <v>8.3210871914319706E-3</v>
      </c>
    </row>
    <row r="37" spans="1:11" ht="16" x14ac:dyDescent="0.2">
      <c r="B37" s="17" t="s">
        <v>169</v>
      </c>
      <c r="C37" s="16" t="s">
        <v>86</v>
      </c>
      <c r="D37" s="16">
        <v>7.0382618367119676E-2</v>
      </c>
      <c r="E37" s="16">
        <f t="shared" si="1"/>
        <v>872.19142929020234</v>
      </c>
    </row>
    <row r="38" spans="1:11" ht="16" x14ac:dyDescent="0.2">
      <c r="B38" s="15" t="s">
        <v>172</v>
      </c>
      <c r="C38" s="16" t="s">
        <v>83</v>
      </c>
      <c r="D38" s="16">
        <v>0.10019012095355249</v>
      </c>
      <c r="E38" s="16">
        <f t="shared" si="1"/>
        <v>1241.5702459296463</v>
      </c>
    </row>
    <row r="39" spans="1:11" ht="16" x14ac:dyDescent="0.2">
      <c r="B39" s="17" t="s">
        <v>175</v>
      </c>
      <c r="C39" s="16" t="s">
        <v>86</v>
      </c>
      <c r="D39" s="16">
        <v>0.13456888592831009</v>
      </c>
      <c r="E39" s="16">
        <f t="shared" si="1"/>
        <v>1667.5967970329746</v>
      </c>
    </row>
    <row r="40" spans="1:11" x14ac:dyDescent="0.2">
      <c r="B40" s="15"/>
      <c r="C40" s="16"/>
      <c r="D40" s="16"/>
      <c r="E40" s="16"/>
    </row>
    <row r="41" spans="1:11" ht="16" x14ac:dyDescent="0.2">
      <c r="A41" s="10" t="s">
        <v>255</v>
      </c>
      <c r="B41" s="17" t="s">
        <v>175</v>
      </c>
      <c r="C41" s="16" t="s">
        <v>86</v>
      </c>
      <c r="D41" s="16">
        <v>0.81090545029799799</v>
      </c>
      <c r="E41" s="16">
        <f t="shared" si="1"/>
        <v>10048.855813028911</v>
      </c>
      <c r="G41" t="s">
        <v>86</v>
      </c>
      <c r="H41">
        <v>10048.855809999999</v>
      </c>
      <c r="J41">
        <f>H41/D10*100</f>
        <v>11.75852310146162</v>
      </c>
      <c r="K41">
        <f>J41/E10</f>
        <v>0.44333854705911779</v>
      </c>
    </row>
    <row r="42" spans="1:11" x14ac:dyDescent="0.2">
      <c r="B42" s="15"/>
      <c r="C42" s="16"/>
      <c r="D42" s="16"/>
      <c r="E42" s="16"/>
    </row>
    <row r="43" spans="1:11" x14ac:dyDescent="0.2">
      <c r="A43" s="10" t="s">
        <v>256</v>
      </c>
      <c r="B43" s="16" t="s">
        <v>177</v>
      </c>
      <c r="C43" s="16" t="s">
        <v>86</v>
      </c>
      <c r="D43" s="16">
        <v>5.8952130639333689E-4</v>
      </c>
      <c r="E43" s="16">
        <f>D43*111.32*111.32</f>
        <v>7.3054319766602607</v>
      </c>
      <c r="G43" t="s">
        <v>86</v>
      </c>
      <c r="H43">
        <v>7.3054319769999996</v>
      </c>
      <c r="J43">
        <f>H43/D11*100</f>
        <v>1.1799922897341937</v>
      </c>
      <c r="K43">
        <f>J43/E11</f>
        <v>6.1412813288667856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4801-DB9C-4970-8BB2-58350305E792}">
  <dimension ref="A1:N108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20.33203125" style="4" customWidth="1"/>
    <col min="2" max="3" width="15.1640625" customWidth="1"/>
    <col min="4" max="4" width="13.5" customWidth="1"/>
    <col min="7" max="7" width="16" customWidth="1"/>
    <col min="8" max="8" width="18.6640625" customWidth="1"/>
    <col min="11" max="11" width="13" customWidth="1"/>
    <col min="12" max="12" width="13.5" customWidth="1"/>
    <col min="13" max="13" width="12.5" customWidth="1"/>
  </cols>
  <sheetData>
    <row r="1" spans="1:14" ht="16" x14ac:dyDescent="0.2">
      <c r="A1" s="5" t="s">
        <v>0</v>
      </c>
      <c r="B1" s="6" t="s">
        <v>1</v>
      </c>
      <c r="C1" s="6" t="s">
        <v>258</v>
      </c>
      <c r="D1" s="6" t="s">
        <v>259</v>
      </c>
    </row>
    <row r="2" spans="1:14" ht="16" x14ac:dyDescent="0.2">
      <c r="A2" s="4" t="s">
        <v>4</v>
      </c>
      <c r="B2" t="s">
        <v>3</v>
      </c>
      <c r="C2">
        <v>1.7991802401827069E-2</v>
      </c>
      <c r="D2">
        <f>C2*111.32*111.32</f>
        <v>222.95697739610307</v>
      </c>
      <c r="G2" s="6" t="s">
        <v>262</v>
      </c>
      <c r="H2">
        <f>SUM(D2:D108)</f>
        <v>23354.79756303153</v>
      </c>
    </row>
    <row r="3" spans="1:14" ht="16" x14ac:dyDescent="0.2">
      <c r="A3" s="4" t="s">
        <v>7</v>
      </c>
      <c r="B3" t="s">
        <v>3</v>
      </c>
      <c r="C3">
        <v>8.9756705792400027E-2</v>
      </c>
      <c r="D3">
        <f t="shared" ref="D3:D66" si="0">C3*111.32*111.32</f>
        <v>1112.2778795343258</v>
      </c>
    </row>
    <row r="4" spans="1:14" ht="32" x14ac:dyDescent="0.2">
      <c r="A4" s="4" t="s">
        <v>11</v>
      </c>
      <c r="B4" t="s">
        <v>3</v>
      </c>
      <c r="C4">
        <v>2.4265766050000082E-2</v>
      </c>
      <c r="D4">
        <f t="shared" si="0"/>
        <v>300.70482833668649</v>
      </c>
    </row>
    <row r="5" spans="1:14" ht="32" x14ac:dyDescent="0.2">
      <c r="A5" s="4" t="s">
        <v>12</v>
      </c>
      <c r="B5" t="s">
        <v>3</v>
      </c>
      <c r="C5">
        <v>1.6199756500068221E-3</v>
      </c>
      <c r="D5">
        <f t="shared" si="0"/>
        <v>20.074968939417097</v>
      </c>
    </row>
    <row r="6" spans="1:14" ht="16" x14ac:dyDescent="0.2">
      <c r="A6" s="4" t="s">
        <v>15</v>
      </c>
      <c r="B6" t="s">
        <v>3</v>
      </c>
      <c r="C6">
        <v>1.423471035000823E-2</v>
      </c>
      <c r="D6">
        <f t="shared" si="0"/>
        <v>176.3985576800558</v>
      </c>
      <c r="G6" t="s">
        <v>243</v>
      </c>
      <c r="H6" s="1" t="s">
        <v>244</v>
      </c>
      <c r="I6" s="2" t="s">
        <v>245</v>
      </c>
      <c r="J6" s="1" t="s">
        <v>246</v>
      </c>
      <c r="K6" s="1" t="s">
        <v>247</v>
      </c>
      <c r="L6" s="1" t="s">
        <v>248</v>
      </c>
      <c r="M6" s="6" t="s">
        <v>263</v>
      </c>
      <c r="N6" s="6" t="s">
        <v>261</v>
      </c>
    </row>
    <row r="7" spans="1:14" ht="32" x14ac:dyDescent="0.2">
      <c r="A7" s="4" t="s">
        <v>16</v>
      </c>
      <c r="B7" t="s">
        <v>3</v>
      </c>
      <c r="C7">
        <v>4.0018223608484499E-4</v>
      </c>
      <c r="D7">
        <f t="shared" si="0"/>
        <v>4.9591152555138169</v>
      </c>
      <c r="G7" s="3">
        <v>322215.59399999998</v>
      </c>
      <c r="H7" t="s">
        <v>249</v>
      </c>
      <c r="I7" t="s">
        <v>250</v>
      </c>
      <c r="J7">
        <v>8.3915058155406346</v>
      </c>
      <c r="K7">
        <f>J7*111.32*111.32</f>
        <v>103988.73501660766</v>
      </c>
      <c r="L7">
        <f>K7/G7*100</f>
        <v>32.273029906990679</v>
      </c>
      <c r="M7">
        <f>H2/K7*100</f>
        <v>22.458968809748114</v>
      </c>
      <c r="N7">
        <f>M7/L7</f>
        <v>0.69590518381675914</v>
      </c>
    </row>
    <row r="8" spans="1:14" ht="16" x14ac:dyDescent="0.2">
      <c r="A8" s="4" t="s">
        <v>18</v>
      </c>
      <c r="B8" t="s">
        <v>3</v>
      </c>
      <c r="C8">
        <v>1.4421218999984831E-2</v>
      </c>
      <c r="D8">
        <f t="shared" si="0"/>
        <v>178.70979942939761</v>
      </c>
    </row>
    <row r="9" spans="1:14" ht="16" x14ac:dyDescent="0.2">
      <c r="A9" s="4" t="s">
        <v>19</v>
      </c>
      <c r="B9" t="s">
        <v>3</v>
      </c>
      <c r="C9">
        <v>2.743265335000444E-2</v>
      </c>
      <c r="D9">
        <f t="shared" si="0"/>
        <v>339.94934672309205</v>
      </c>
    </row>
    <row r="10" spans="1:14" ht="16" x14ac:dyDescent="0.2">
      <c r="A10" s="4" t="s">
        <v>22</v>
      </c>
      <c r="B10" t="s">
        <v>3</v>
      </c>
      <c r="C10">
        <v>1.3539088557553919E-2</v>
      </c>
      <c r="D10">
        <f t="shared" si="0"/>
        <v>167.77831337141873</v>
      </c>
    </row>
    <row r="11" spans="1:14" ht="16" x14ac:dyDescent="0.2">
      <c r="A11" s="4" t="s">
        <v>23</v>
      </c>
      <c r="B11" t="s">
        <v>3</v>
      </c>
      <c r="C11">
        <v>1.937254585402037E-2</v>
      </c>
      <c r="D11">
        <f t="shared" si="0"/>
        <v>240.06734687354998</v>
      </c>
    </row>
    <row r="12" spans="1:14" ht="16" x14ac:dyDescent="0.2">
      <c r="A12" s="4" t="s">
        <v>24</v>
      </c>
      <c r="B12" t="s">
        <v>3</v>
      </c>
      <c r="C12">
        <v>1.272631955000136E-2</v>
      </c>
      <c r="D12">
        <f t="shared" si="0"/>
        <v>157.70636409152075</v>
      </c>
    </row>
    <row r="13" spans="1:14" ht="16" x14ac:dyDescent="0.2">
      <c r="A13" s="4" t="s">
        <v>25</v>
      </c>
      <c r="B13" t="s">
        <v>3</v>
      </c>
      <c r="C13">
        <v>1.1047329500001981E-2</v>
      </c>
      <c r="D13">
        <f t="shared" si="0"/>
        <v>136.90008030374534</v>
      </c>
    </row>
    <row r="14" spans="1:14" ht="16" x14ac:dyDescent="0.2">
      <c r="A14" s="4" t="s">
        <v>26</v>
      </c>
      <c r="B14" t="s">
        <v>3</v>
      </c>
      <c r="C14">
        <v>2.1598307398823739E-2</v>
      </c>
      <c r="D14">
        <f t="shared" si="0"/>
        <v>267.64930088519736</v>
      </c>
    </row>
    <row r="15" spans="1:14" ht="16" x14ac:dyDescent="0.2">
      <c r="A15" s="4" t="s">
        <v>27</v>
      </c>
      <c r="B15" t="s">
        <v>3</v>
      </c>
      <c r="C15">
        <v>3.043018295002042E-2</v>
      </c>
      <c r="D15">
        <f t="shared" si="0"/>
        <v>377.09516037470507</v>
      </c>
    </row>
    <row r="16" spans="1:14" ht="16" x14ac:dyDescent="0.2">
      <c r="A16" s="4" t="s">
        <v>28</v>
      </c>
      <c r="B16" t="s">
        <v>3</v>
      </c>
      <c r="C16">
        <v>1.4499516099977679E-2</v>
      </c>
      <c r="D16">
        <f t="shared" si="0"/>
        <v>179.68006824201603</v>
      </c>
    </row>
    <row r="17" spans="1:4" ht="16" x14ac:dyDescent="0.2">
      <c r="A17" s="4" t="s">
        <v>29</v>
      </c>
      <c r="B17" t="s">
        <v>3</v>
      </c>
      <c r="C17">
        <v>1.0809744499962191E-3</v>
      </c>
      <c r="D17">
        <f t="shared" si="0"/>
        <v>13.395589315114824</v>
      </c>
    </row>
    <row r="18" spans="1:4" ht="32" x14ac:dyDescent="0.2">
      <c r="A18" s="4" t="s">
        <v>30</v>
      </c>
      <c r="B18" t="s">
        <v>3</v>
      </c>
      <c r="C18">
        <v>2.1122857762154719E-3</v>
      </c>
      <c r="D18">
        <f t="shared" si="0"/>
        <v>26.175746128356657</v>
      </c>
    </row>
    <row r="19" spans="1:4" ht="32" x14ac:dyDescent="0.2">
      <c r="A19" s="4" t="s">
        <v>31</v>
      </c>
      <c r="B19" t="s">
        <v>3</v>
      </c>
      <c r="C19">
        <v>2.084393125001149E-2</v>
      </c>
      <c r="D19">
        <f t="shared" si="0"/>
        <v>258.30096422595238</v>
      </c>
    </row>
    <row r="20" spans="1:4" ht="16" x14ac:dyDescent="0.2">
      <c r="A20" s="4" t="s">
        <v>32</v>
      </c>
      <c r="B20" t="s">
        <v>3</v>
      </c>
      <c r="C20">
        <v>4.7429817449984313E-2</v>
      </c>
      <c r="D20">
        <f t="shared" si="0"/>
        <v>587.7570518462104</v>
      </c>
    </row>
    <row r="21" spans="1:4" ht="16" x14ac:dyDescent="0.2">
      <c r="A21" s="4" t="s">
        <v>34</v>
      </c>
      <c r="B21" t="s">
        <v>3</v>
      </c>
      <c r="C21">
        <v>1.7059993550001099E-2</v>
      </c>
      <c r="D21">
        <f t="shared" si="0"/>
        <v>211.40986941469512</v>
      </c>
    </row>
    <row r="22" spans="1:4" ht="16" x14ac:dyDescent="0.2">
      <c r="A22" s="4" t="s">
        <v>36</v>
      </c>
      <c r="B22" t="s">
        <v>3</v>
      </c>
      <c r="C22">
        <v>5.4482073228289352E-2</v>
      </c>
      <c r="D22">
        <f t="shared" si="0"/>
        <v>675.1496096921893</v>
      </c>
    </row>
    <row r="23" spans="1:4" ht="32" x14ac:dyDescent="0.2">
      <c r="A23" s="4" t="s">
        <v>37</v>
      </c>
      <c r="B23" t="s">
        <v>3</v>
      </c>
      <c r="C23">
        <v>7.3929874999993928E-3</v>
      </c>
      <c r="D23">
        <f t="shared" si="0"/>
        <v>91.614953861412459</v>
      </c>
    </row>
    <row r="24" spans="1:4" ht="16" x14ac:dyDescent="0.2">
      <c r="A24" s="4" t="s">
        <v>39</v>
      </c>
      <c r="B24" t="s">
        <v>3</v>
      </c>
      <c r="C24">
        <v>1.277724924798918E-2</v>
      </c>
      <c r="D24">
        <f t="shared" si="0"/>
        <v>158.33749216137483</v>
      </c>
    </row>
    <row r="25" spans="1:4" ht="16" x14ac:dyDescent="0.2">
      <c r="A25" s="4" t="s">
        <v>41</v>
      </c>
      <c r="B25" t="s">
        <v>3</v>
      </c>
      <c r="C25">
        <v>1.2065955450003329E-2</v>
      </c>
      <c r="D25">
        <f t="shared" si="0"/>
        <v>149.52303812849732</v>
      </c>
    </row>
    <row r="26" spans="1:4" ht="16" x14ac:dyDescent="0.2">
      <c r="A26" s="4" t="s">
        <v>42</v>
      </c>
      <c r="B26" t="s">
        <v>3</v>
      </c>
      <c r="C26">
        <v>1.392766359998987E-2</v>
      </c>
      <c r="D26">
        <f t="shared" si="0"/>
        <v>172.59359063037107</v>
      </c>
    </row>
    <row r="27" spans="1:4" ht="32" x14ac:dyDescent="0.2">
      <c r="A27" s="4" t="s">
        <v>43</v>
      </c>
      <c r="B27" t="s">
        <v>3</v>
      </c>
      <c r="C27">
        <v>3.6587392999898331E-3</v>
      </c>
      <c r="D27">
        <f t="shared" si="0"/>
        <v>45.339618409950326</v>
      </c>
    </row>
    <row r="28" spans="1:4" ht="16" x14ac:dyDescent="0.2">
      <c r="A28" s="4" t="s">
        <v>44</v>
      </c>
      <c r="B28" t="s">
        <v>3</v>
      </c>
      <c r="C28">
        <v>7.1635129000036102E-3</v>
      </c>
      <c r="D28">
        <f t="shared" si="0"/>
        <v>88.771271941081679</v>
      </c>
    </row>
    <row r="29" spans="1:4" ht="16" x14ac:dyDescent="0.2">
      <c r="A29" s="4" t="s">
        <v>45</v>
      </c>
      <c r="B29" t="s">
        <v>3</v>
      </c>
      <c r="C29">
        <v>1.0451813700004919E-2</v>
      </c>
      <c r="D29">
        <f t="shared" si="0"/>
        <v>129.52036370873182</v>
      </c>
    </row>
    <row r="30" spans="1:4" ht="16" x14ac:dyDescent="0.2">
      <c r="A30" s="4" t="s">
        <v>46</v>
      </c>
      <c r="B30" t="s">
        <v>3</v>
      </c>
      <c r="C30">
        <v>1.079676957788145E-2</v>
      </c>
      <c r="D30">
        <f t="shared" si="0"/>
        <v>133.7951060690948</v>
      </c>
    </row>
    <row r="31" spans="1:4" ht="16" x14ac:dyDescent="0.2">
      <c r="A31" s="4" t="s">
        <v>47</v>
      </c>
      <c r="B31" t="s">
        <v>3</v>
      </c>
      <c r="C31">
        <v>1.062200269999458E-2</v>
      </c>
      <c r="D31">
        <f t="shared" si="0"/>
        <v>131.62937003151728</v>
      </c>
    </row>
    <row r="32" spans="1:4" ht="32" x14ac:dyDescent="0.2">
      <c r="A32" s="4" t="s">
        <v>48</v>
      </c>
      <c r="B32" t="s">
        <v>3</v>
      </c>
      <c r="C32">
        <v>1.3728809500026531E-3</v>
      </c>
      <c r="D32">
        <f t="shared" si="0"/>
        <v>17.012936230680154</v>
      </c>
    </row>
    <row r="33" spans="1:4" ht="32" x14ac:dyDescent="0.2">
      <c r="A33" s="4" t="s">
        <v>49</v>
      </c>
      <c r="B33" t="s">
        <v>3</v>
      </c>
      <c r="C33">
        <v>2.2651176500083641E-3</v>
      </c>
      <c r="D33">
        <f t="shared" si="0"/>
        <v>28.069660471657002</v>
      </c>
    </row>
    <row r="34" spans="1:4" ht="32" x14ac:dyDescent="0.2">
      <c r="A34" s="4" t="s">
        <v>50</v>
      </c>
      <c r="B34" t="s">
        <v>3</v>
      </c>
      <c r="C34">
        <v>4.2827108999929919E-3</v>
      </c>
      <c r="D34">
        <f t="shared" si="0"/>
        <v>53.071963330745312</v>
      </c>
    </row>
    <row r="35" spans="1:4" ht="16" x14ac:dyDescent="0.2">
      <c r="A35" s="4" t="s">
        <v>51</v>
      </c>
      <c r="B35" t="s">
        <v>3</v>
      </c>
      <c r="C35">
        <v>1.0315260050003159E-2</v>
      </c>
      <c r="D35">
        <f t="shared" si="0"/>
        <v>127.82817143267025</v>
      </c>
    </row>
    <row r="36" spans="1:4" ht="16" x14ac:dyDescent="0.2">
      <c r="A36" s="4" t="s">
        <v>52</v>
      </c>
      <c r="B36" t="s">
        <v>3</v>
      </c>
      <c r="C36">
        <v>1.2933322250011869E-2</v>
      </c>
      <c r="D36">
        <f t="shared" si="0"/>
        <v>160.27157102723547</v>
      </c>
    </row>
    <row r="37" spans="1:4" ht="16" x14ac:dyDescent="0.2">
      <c r="A37" s="4" t="s">
        <v>53</v>
      </c>
      <c r="B37" t="s">
        <v>3</v>
      </c>
      <c r="C37">
        <v>2.4859211411953912E-3</v>
      </c>
      <c r="D37">
        <f t="shared" si="0"/>
        <v>30.805888776863789</v>
      </c>
    </row>
    <row r="38" spans="1:4" ht="32" x14ac:dyDescent="0.2">
      <c r="A38" s="4" t="s">
        <v>54</v>
      </c>
      <c r="B38" t="s">
        <v>3</v>
      </c>
      <c r="C38">
        <v>7.0276166499905202E-3</v>
      </c>
      <c r="D38">
        <f t="shared" si="0"/>
        <v>87.087226259293473</v>
      </c>
    </row>
    <row r="39" spans="1:4" ht="32" x14ac:dyDescent="0.2">
      <c r="A39" s="4" t="s">
        <v>55</v>
      </c>
      <c r="B39" t="s">
        <v>3</v>
      </c>
      <c r="C39">
        <v>5.4816182499983768E-3</v>
      </c>
      <c r="D39">
        <f t="shared" si="0"/>
        <v>67.928993936418678</v>
      </c>
    </row>
    <row r="40" spans="1:4" ht="32" x14ac:dyDescent="0.2">
      <c r="A40" s="4" t="s">
        <v>56</v>
      </c>
      <c r="B40" t="s">
        <v>3</v>
      </c>
      <c r="C40">
        <v>3.4486081499807142E-3</v>
      </c>
      <c r="D40">
        <f t="shared" si="0"/>
        <v>42.735643276361564</v>
      </c>
    </row>
    <row r="41" spans="1:4" ht="32" x14ac:dyDescent="0.2">
      <c r="A41" s="4" t="s">
        <v>57</v>
      </c>
      <c r="B41" t="s">
        <v>3</v>
      </c>
      <c r="C41">
        <v>3.082094950000069E-2</v>
      </c>
      <c r="D41">
        <f t="shared" si="0"/>
        <v>381.93759510721731</v>
      </c>
    </row>
    <row r="42" spans="1:4" ht="32" x14ac:dyDescent="0.2">
      <c r="A42" s="4" t="s">
        <v>58</v>
      </c>
      <c r="B42" t="s">
        <v>3</v>
      </c>
      <c r="C42">
        <v>2.0517109000000029E-3</v>
      </c>
      <c r="D42">
        <f t="shared" si="0"/>
        <v>25.425093636432191</v>
      </c>
    </row>
    <row r="43" spans="1:4" ht="32" x14ac:dyDescent="0.2">
      <c r="A43" s="4" t="s">
        <v>59</v>
      </c>
      <c r="B43" t="s">
        <v>3</v>
      </c>
      <c r="C43">
        <v>9.1728592500039952E-3</v>
      </c>
      <c r="D43">
        <f t="shared" si="0"/>
        <v>113.67137804120671</v>
      </c>
    </row>
    <row r="44" spans="1:4" ht="16" x14ac:dyDescent="0.2">
      <c r="A44" s="4" t="s">
        <v>60</v>
      </c>
      <c r="B44" t="s">
        <v>3</v>
      </c>
      <c r="C44">
        <v>3.217749900008116E-3</v>
      </c>
      <c r="D44">
        <f t="shared" si="0"/>
        <v>39.874814968486334</v>
      </c>
    </row>
    <row r="45" spans="1:4" ht="32" x14ac:dyDescent="0.2">
      <c r="A45" s="4" t="s">
        <v>61</v>
      </c>
      <c r="B45" t="s">
        <v>3</v>
      </c>
      <c r="C45">
        <v>3.462292650000975E-3</v>
      </c>
      <c r="D45">
        <f t="shared" si="0"/>
        <v>42.905223549285431</v>
      </c>
    </row>
    <row r="46" spans="1:4" ht="32" x14ac:dyDescent="0.2">
      <c r="A46" s="4" t="s">
        <v>62</v>
      </c>
      <c r="B46" t="s">
        <v>3</v>
      </c>
      <c r="C46">
        <v>2.758545549994551E-3</v>
      </c>
      <c r="D46">
        <f t="shared" si="0"/>
        <v>34.184289272418795</v>
      </c>
    </row>
    <row r="47" spans="1:4" ht="16" x14ac:dyDescent="0.2">
      <c r="A47" s="4" t="s">
        <v>63</v>
      </c>
      <c r="B47" t="s">
        <v>3</v>
      </c>
      <c r="C47">
        <v>2.6121801565248681E-2</v>
      </c>
      <c r="D47">
        <f t="shared" si="0"/>
        <v>323.70508474110454</v>
      </c>
    </row>
    <row r="48" spans="1:4" ht="16" x14ac:dyDescent="0.2">
      <c r="A48" s="4" t="s">
        <v>65</v>
      </c>
      <c r="B48" t="s">
        <v>3</v>
      </c>
      <c r="C48">
        <v>1.7319464499916391E-3</v>
      </c>
      <c r="D48">
        <f t="shared" si="0"/>
        <v>21.462527037470867</v>
      </c>
    </row>
    <row r="49" spans="1:4" ht="32" x14ac:dyDescent="0.2">
      <c r="A49" s="4" t="s">
        <v>66</v>
      </c>
      <c r="B49" t="s">
        <v>3</v>
      </c>
      <c r="C49">
        <v>4.5904042500026776E-3</v>
      </c>
      <c r="D49">
        <f t="shared" si="0"/>
        <v>56.884943139598377</v>
      </c>
    </row>
    <row r="50" spans="1:4" ht="32" x14ac:dyDescent="0.2">
      <c r="A50" s="4" t="s">
        <v>67</v>
      </c>
      <c r="B50" t="s">
        <v>3</v>
      </c>
      <c r="C50">
        <v>8.591661460001454E-2</v>
      </c>
      <c r="D50">
        <f t="shared" si="0"/>
        <v>1064.6909226492992</v>
      </c>
    </row>
    <row r="51" spans="1:4" ht="32" x14ac:dyDescent="0.2">
      <c r="A51" s="4" t="s">
        <v>68</v>
      </c>
      <c r="B51" t="s">
        <v>3</v>
      </c>
      <c r="C51">
        <v>1.3520962500006559E-3</v>
      </c>
      <c r="D51">
        <f t="shared" si="0"/>
        <v>16.755369268514126</v>
      </c>
    </row>
    <row r="52" spans="1:4" ht="32" x14ac:dyDescent="0.2">
      <c r="A52" s="4" t="s">
        <v>69</v>
      </c>
      <c r="B52" t="s">
        <v>3</v>
      </c>
      <c r="C52">
        <v>7.8826956499860046E-3</v>
      </c>
      <c r="D52">
        <f t="shared" si="0"/>
        <v>97.683486990487111</v>
      </c>
    </row>
    <row r="53" spans="1:4" ht="16" x14ac:dyDescent="0.2">
      <c r="A53" s="4" t="s">
        <v>70</v>
      </c>
      <c r="B53" t="s">
        <v>3</v>
      </c>
      <c r="C53">
        <v>9.1799974499906511E-3</v>
      </c>
      <c r="D53">
        <f t="shared" si="0"/>
        <v>113.75983563192102</v>
      </c>
    </row>
    <row r="54" spans="1:4" ht="32" x14ac:dyDescent="0.2">
      <c r="A54" s="4" t="s">
        <v>71</v>
      </c>
      <c r="B54" t="s">
        <v>3</v>
      </c>
      <c r="C54">
        <v>2.6489073499931242E-3</v>
      </c>
      <c r="D54">
        <f t="shared" si="0"/>
        <v>32.825637085521429</v>
      </c>
    </row>
    <row r="55" spans="1:4" ht="32" x14ac:dyDescent="0.2">
      <c r="A55" s="4" t="s">
        <v>72</v>
      </c>
      <c r="B55" t="s">
        <v>3</v>
      </c>
      <c r="C55">
        <v>5.1194789499984239E-3</v>
      </c>
      <c r="D55">
        <f t="shared" si="0"/>
        <v>63.441312162182946</v>
      </c>
    </row>
    <row r="56" spans="1:4" ht="16" x14ac:dyDescent="0.2">
      <c r="A56" s="4" t="s">
        <v>73</v>
      </c>
      <c r="B56" t="s">
        <v>3</v>
      </c>
      <c r="C56">
        <v>3.1607772500006348E-3</v>
      </c>
      <c r="D56">
        <f t="shared" si="0"/>
        <v>39.168801776688262</v>
      </c>
    </row>
    <row r="57" spans="1:4" ht="16" x14ac:dyDescent="0.2">
      <c r="A57" s="4" t="s">
        <v>74</v>
      </c>
      <c r="B57" t="s">
        <v>3</v>
      </c>
      <c r="C57">
        <v>3.8685409000045472E-3</v>
      </c>
      <c r="D57">
        <f t="shared" si="0"/>
        <v>47.939509713080504</v>
      </c>
    </row>
    <row r="58" spans="1:4" ht="16" x14ac:dyDescent="0.2">
      <c r="A58" s="4" t="s">
        <v>75</v>
      </c>
      <c r="B58" t="s">
        <v>3</v>
      </c>
      <c r="C58">
        <v>1.4510734500010609E-3</v>
      </c>
      <c r="D58">
        <f t="shared" si="0"/>
        <v>17.981908825272427</v>
      </c>
    </row>
    <row r="59" spans="1:4" ht="16" x14ac:dyDescent="0.2">
      <c r="A59" s="4" t="s">
        <v>77</v>
      </c>
      <c r="B59" t="s">
        <v>3</v>
      </c>
      <c r="C59">
        <v>4.2639958750179119E-3</v>
      </c>
      <c r="D59">
        <f t="shared" si="0"/>
        <v>52.840044076234562</v>
      </c>
    </row>
    <row r="60" spans="1:4" ht="16" x14ac:dyDescent="0.2">
      <c r="A60" s="4" t="s">
        <v>78</v>
      </c>
      <c r="B60" t="s">
        <v>3</v>
      </c>
      <c r="C60">
        <v>1.104591147342404E-2</v>
      </c>
      <c r="D60">
        <f t="shared" si="0"/>
        <v>136.8825079164645</v>
      </c>
    </row>
    <row r="61" spans="1:4" ht="16" x14ac:dyDescent="0.2">
      <c r="A61" s="11" t="s">
        <v>82</v>
      </c>
      <c r="B61" s="12" t="s">
        <v>83</v>
      </c>
      <c r="C61" s="12">
        <v>2.3135003846963538E-3</v>
      </c>
      <c r="D61" s="12">
        <f t="shared" si="0"/>
        <v>28.669226209611992</v>
      </c>
    </row>
    <row r="62" spans="1:4" ht="32" x14ac:dyDescent="0.2">
      <c r="A62" s="11" t="s">
        <v>84</v>
      </c>
      <c r="B62" s="12" t="s">
        <v>81</v>
      </c>
      <c r="C62" s="12">
        <v>1.2096832322505691E-4</v>
      </c>
      <c r="D62" s="12">
        <f t="shared" si="0"/>
        <v>1.4990566872941324</v>
      </c>
    </row>
    <row r="63" spans="1:4" ht="32" x14ac:dyDescent="0.2">
      <c r="A63" s="4" t="s">
        <v>134</v>
      </c>
      <c r="B63" t="s">
        <v>3</v>
      </c>
      <c r="C63">
        <v>3.046215783475859E-3</v>
      </c>
      <c r="D63">
        <f t="shared" si="0"/>
        <v>37.749139769960408</v>
      </c>
    </row>
    <row r="64" spans="1:4" ht="16" x14ac:dyDescent="0.2">
      <c r="A64" s="4" t="s">
        <v>137</v>
      </c>
      <c r="B64" t="s">
        <v>3</v>
      </c>
      <c r="C64">
        <v>2.9642616949995929E-2</v>
      </c>
      <c r="D64">
        <f t="shared" si="0"/>
        <v>367.33553035300315</v>
      </c>
    </row>
    <row r="65" spans="1:4" ht="16" x14ac:dyDescent="0.2">
      <c r="A65" s="4" t="s">
        <v>140</v>
      </c>
      <c r="B65" t="s">
        <v>3</v>
      </c>
      <c r="C65">
        <v>6.6340622000158334E-3</v>
      </c>
      <c r="D65">
        <f t="shared" si="0"/>
        <v>82.210243473053481</v>
      </c>
    </row>
    <row r="66" spans="1:4" ht="16" x14ac:dyDescent="0.2">
      <c r="A66" s="4" t="s">
        <v>146</v>
      </c>
      <c r="B66" t="s">
        <v>3</v>
      </c>
      <c r="C66">
        <v>3.9191372678395453E-3</v>
      </c>
      <c r="D66">
        <f t="shared" si="0"/>
        <v>48.56650710821458</v>
      </c>
    </row>
    <row r="67" spans="1:4" ht="16" x14ac:dyDescent="0.2">
      <c r="A67" s="4" t="s">
        <v>147</v>
      </c>
      <c r="B67" t="s">
        <v>3</v>
      </c>
      <c r="C67">
        <v>8.5335375500097399E-3</v>
      </c>
      <c r="D67">
        <f t="shared" ref="D67:D108" si="1">C67*111.32*111.32</f>
        <v>105.7488124954678</v>
      </c>
    </row>
    <row r="68" spans="1:4" ht="32" x14ac:dyDescent="0.2">
      <c r="A68" s="4" t="s">
        <v>149</v>
      </c>
      <c r="B68" t="s">
        <v>3</v>
      </c>
      <c r="C68">
        <v>2.3859767368520579E-2</v>
      </c>
      <c r="D68">
        <f t="shared" si="1"/>
        <v>295.67363486158024</v>
      </c>
    </row>
    <row r="69" spans="1:4" ht="16" x14ac:dyDescent="0.2">
      <c r="A69" s="4" t="s">
        <v>150</v>
      </c>
      <c r="B69" t="s">
        <v>3</v>
      </c>
      <c r="C69">
        <v>1.3121069694577159E-4</v>
      </c>
      <c r="D69">
        <f t="shared" si="1"/>
        <v>1.6259816409552466</v>
      </c>
    </row>
    <row r="70" spans="1:4" ht="32" x14ac:dyDescent="0.2">
      <c r="A70" s="4" t="s">
        <v>151</v>
      </c>
      <c r="B70" t="s">
        <v>3</v>
      </c>
      <c r="C70">
        <v>2.0518119202757031E-2</v>
      </c>
      <c r="D70">
        <f t="shared" si="1"/>
        <v>254.26345494073959</v>
      </c>
    </row>
    <row r="71" spans="1:4" ht="32" x14ac:dyDescent="0.2">
      <c r="A71" s="4" t="s">
        <v>156</v>
      </c>
      <c r="B71" t="s">
        <v>3</v>
      </c>
      <c r="C71">
        <v>8.3625856499978113E-3</v>
      </c>
      <c r="D71">
        <f t="shared" si="1"/>
        <v>103.63035220696942</v>
      </c>
    </row>
    <row r="72" spans="1:4" ht="32" x14ac:dyDescent="0.2">
      <c r="A72" s="4" t="s">
        <v>162</v>
      </c>
      <c r="B72" t="s">
        <v>3</v>
      </c>
      <c r="C72">
        <v>2.3115540406196899E-2</v>
      </c>
      <c r="D72">
        <f t="shared" si="1"/>
        <v>286.45106836654577</v>
      </c>
    </row>
    <row r="73" spans="1:4" ht="16" x14ac:dyDescent="0.2">
      <c r="A73" s="4" t="s">
        <v>163</v>
      </c>
      <c r="B73" t="s">
        <v>3</v>
      </c>
      <c r="C73">
        <v>1.2338847196341259E-2</v>
      </c>
      <c r="D73">
        <f t="shared" si="1"/>
        <v>152.90475150890163</v>
      </c>
    </row>
    <row r="74" spans="1:4" ht="16" x14ac:dyDescent="0.2">
      <c r="A74" s="9" t="s">
        <v>168</v>
      </c>
      <c r="B74" s="10" t="s">
        <v>86</v>
      </c>
      <c r="C74" s="10">
        <v>4.8803761569143227E-2</v>
      </c>
      <c r="D74" s="10">
        <f t="shared" si="1"/>
        <v>604.78316302047028</v>
      </c>
    </row>
    <row r="75" spans="1:4" ht="16" x14ac:dyDescent="0.2">
      <c r="A75" s="9" t="s">
        <v>171</v>
      </c>
      <c r="B75" s="10" t="s">
        <v>86</v>
      </c>
      <c r="C75" s="10">
        <v>2.8067276690819649E-3</v>
      </c>
      <c r="D75" s="10">
        <f t="shared" si="1"/>
        <v>34.781368953283781</v>
      </c>
    </row>
    <row r="76" spans="1:4" ht="16" x14ac:dyDescent="0.2">
      <c r="A76" s="9" t="s">
        <v>174</v>
      </c>
      <c r="B76" s="10" t="s">
        <v>81</v>
      </c>
      <c r="C76" s="10">
        <v>4.7221471248803937E-6</v>
      </c>
      <c r="D76" s="10">
        <f t="shared" si="1"/>
        <v>5.8517519605268409E-2</v>
      </c>
    </row>
    <row r="77" spans="1:4" ht="16" x14ac:dyDescent="0.2">
      <c r="A77" s="4" t="s">
        <v>176</v>
      </c>
      <c r="B77" t="s">
        <v>3</v>
      </c>
      <c r="C77">
        <v>4.2251618500017676E-3</v>
      </c>
      <c r="D77">
        <f t="shared" si="1"/>
        <v>52.358807308269334</v>
      </c>
    </row>
    <row r="78" spans="1:4" ht="16" x14ac:dyDescent="0.2">
      <c r="A78" s="9" t="s">
        <v>87</v>
      </c>
      <c r="B78" s="10" t="s">
        <v>86</v>
      </c>
      <c r="C78" s="10">
        <v>1.8200137665424169E-2</v>
      </c>
      <c r="D78" s="10">
        <f t="shared" si="1"/>
        <v>225.53869764953984</v>
      </c>
    </row>
    <row r="79" spans="1:4" ht="16" x14ac:dyDescent="0.2">
      <c r="A79" s="4" t="s">
        <v>178</v>
      </c>
      <c r="B79" t="s">
        <v>3</v>
      </c>
      <c r="C79">
        <v>7.5166476349986411E-2</v>
      </c>
      <c r="D79">
        <f t="shared" si="1"/>
        <v>931.47367863526381</v>
      </c>
    </row>
    <row r="80" spans="1:4" ht="16" x14ac:dyDescent="0.2">
      <c r="A80" s="4" t="s">
        <v>179</v>
      </c>
      <c r="B80" t="s">
        <v>3</v>
      </c>
      <c r="C80">
        <v>1.435512904328462E-2</v>
      </c>
      <c r="D80">
        <f t="shared" si="1"/>
        <v>177.89080327475875</v>
      </c>
    </row>
    <row r="81" spans="1:4" ht="16" x14ac:dyDescent="0.2">
      <c r="A81" s="4" t="s">
        <v>180</v>
      </c>
      <c r="B81" t="s">
        <v>3</v>
      </c>
      <c r="C81">
        <v>1.150323490307237E-2</v>
      </c>
      <c r="D81">
        <f t="shared" si="1"/>
        <v>142.54972497952298</v>
      </c>
    </row>
    <row r="82" spans="1:4" ht="16" x14ac:dyDescent="0.2">
      <c r="A82" s="4" t="s">
        <v>181</v>
      </c>
      <c r="B82" t="s">
        <v>3</v>
      </c>
      <c r="C82">
        <v>3.3791300118380718E-2</v>
      </c>
      <c r="D82">
        <f t="shared" si="1"/>
        <v>418.74660294811065</v>
      </c>
    </row>
    <row r="83" spans="1:4" ht="16" x14ac:dyDescent="0.2">
      <c r="A83" s="4" t="s">
        <v>182</v>
      </c>
      <c r="B83" t="s">
        <v>3</v>
      </c>
      <c r="C83">
        <v>3.4393614250008753E-2</v>
      </c>
      <c r="D83">
        <f t="shared" si="1"/>
        <v>426.21056543677764</v>
      </c>
    </row>
    <row r="84" spans="1:4" ht="16" x14ac:dyDescent="0.2">
      <c r="A84" s="4" t="s">
        <v>183</v>
      </c>
      <c r="B84" t="s">
        <v>3</v>
      </c>
      <c r="C84">
        <v>2.2249951103900049E-2</v>
      </c>
      <c r="D84">
        <f t="shared" si="1"/>
        <v>275.72456247256656</v>
      </c>
    </row>
    <row r="85" spans="1:4" ht="16" x14ac:dyDescent="0.2">
      <c r="A85" s="4" t="s">
        <v>184</v>
      </c>
      <c r="B85" t="s">
        <v>3</v>
      </c>
      <c r="C85">
        <v>6.7163490299996909E-2</v>
      </c>
      <c r="D85">
        <f t="shared" si="1"/>
        <v>832.29953587858029</v>
      </c>
    </row>
    <row r="86" spans="1:4" ht="16" x14ac:dyDescent="0.2">
      <c r="A86" s="4" t="s">
        <v>185</v>
      </c>
      <c r="B86" t="s">
        <v>3</v>
      </c>
      <c r="C86">
        <v>4.2829952850009789E-2</v>
      </c>
      <c r="D86">
        <f t="shared" si="1"/>
        <v>530.75487470260714</v>
      </c>
    </row>
    <row r="87" spans="1:4" ht="16" x14ac:dyDescent="0.2">
      <c r="A87" s="4" t="s">
        <v>186</v>
      </c>
      <c r="B87" t="s">
        <v>3</v>
      </c>
      <c r="C87">
        <v>7.352230835355833E-2</v>
      </c>
      <c r="D87">
        <f t="shared" si="1"/>
        <v>911.09891469400429</v>
      </c>
    </row>
    <row r="88" spans="1:4" ht="16" x14ac:dyDescent="0.2">
      <c r="A88" s="4" t="s">
        <v>187</v>
      </c>
      <c r="B88" t="s">
        <v>3</v>
      </c>
      <c r="C88">
        <v>1.50144569999906E-2</v>
      </c>
      <c r="D88">
        <f t="shared" si="1"/>
        <v>186.06128920256029</v>
      </c>
    </row>
    <row r="89" spans="1:4" ht="16" x14ac:dyDescent="0.2">
      <c r="A89" s="4" t="s">
        <v>189</v>
      </c>
      <c r="B89" t="s">
        <v>3</v>
      </c>
      <c r="C89">
        <v>3.6588773100003642E-2</v>
      </c>
      <c r="D89">
        <f t="shared" si="1"/>
        <v>453.41328649653451</v>
      </c>
    </row>
    <row r="90" spans="1:4" ht="16" x14ac:dyDescent="0.2">
      <c r="A90" s="4" t="s">
        <v>190</v>
      </c>
      <c r="B90" t="s">
        <v>3</v>
      </c>
      <c r="C90">
        <v>1.5058638000038369E-3</v>
      </c>
      <c r="D90">
        <f t="shared" si="1"/>
        <v>18.660878644652666</v>
      </c>
    </row>
    <row r="91" spans="1:4" ht="16" x14ac:dyDescent="0.2">
      <c r="A91" s="4" t="s">
        <v>191</v>
      </c>
      <c r="B91" t="s">
        <v>3</v>
      </c>
      <c r="C91">
        <v>4.7005045999952699E-3</v>
      </c>
      <c r="D91">
        <f t="shared" si="1"/>
        <v>58.249322354996423</v>
      </c>
    </row>
    <row r="92" spans="1:4" ht="16" x14ac:dyDescent="0.2">
      <c r="A92" s="4" t="s">
        <v>192</v>
      </c>
      <c r="B92" t="s">
        <v>3</v>
      </c>
      <c r="C92">
        <v>2.1021207500115931E-3</v>
      </c>
      <c r="D92">
        <f t="shared" si="1"/>
        <v>26.04977967613846</v>
      </c>
    </row>
    <row r="93" spans="1:4" ht="16" x14ac:dyDescent="0.2">
      <c r="A93" s="4" t="s">
        <v>197</v>
      </c>
      <c r="B93" t="s">
        <v>3</v>
      </c>
      <c r="C93">
        <v>2.4275194150002118E-2</v>
      </c>
      <c r="D93">
        <f t="shared" si="1"/>
        <v>300.82166269447316</v>
      </c>
    </row>
    <row r="94" spans="1:4" ht="16" x14ac:dyDescent="0.2">
      <c r="A94" s="4" t="s">
        <v>198</v>
      </c>
      <c r="B94" t="s">
        <v>3</v>
      </c>
      <c r="C94">
        <v>1.3148798107209811E-4</v>
      </c>
      <c r="D94">
        <f t="shared" si="1"/>
        <v>1.6294177853339442</v>
      </c>
    </row>
    <row r="95" spans="1:4" ht="16" x14ac:dyDescent="0.2">
      <c r="A95" s="4" t="s">
        <v>199</v>
      </c>
      <c r="B95" t="s">
        <v>3</v>
      </c>
      <c r="C95">
        <v>4.364200132414453E-3</v>
      </c>
      <c r="D95">
        <f t="shared" si="1"/>
        <v>54.081789502978751</v>
      </c>
    </row>
    <row r="96" spans="1:4" ht="16" x14ac:dyDescent="0.2">
      <c r="A96" s="4" t="s">
        <v>200</v>
      </c>
      <c r="B96" t="s">
        <v>3</v>
      </c>
      <c r="C96">
        <v>3.8371326130732801E-3</v>
      </c>
      <c r="D96">
        <f t="shared" si="1"/>
        <v>47.550293748888187</v>
      </c>
    </row>
    <row r="97" spans="1:4" ht="16" x14ac:dyDescent="0.2">
      <c r="A97" s="4" t="s">
        <v>213</v>
      </c>
      <c r="B97" t="s">
        <v>3</v>
      </c>
      <c r="C97">
        <v>7.4241534999899272E-3</v>
      </c>
      <c r="D97">
        <f t="shared" si="1"/>
        <v>92.001167371333565</v>
      </c>
    </row>
    <row r="98" spans="1:4" ht="16" x14ac:dyDescent="0.2">
      <c r="A98" s="4" t="s">
        <v>214</v>
      </c>
      <c r="B98" t="s">
        <v>3</v>
      </c>
      <c r="C98">
        <v>4.3800450649985827E-2</v>
      </c>
      <c r="D98">
        <f t="shared" si="1"/>
        <v>542.78142163879693</v>
      </c>
    </row>
    <row r="99" spans="1:4" ht="16" x14ac:dyDescent="0.2">
      <c r="A99" s="4" t="s">
        <v>215</v>
      </c>
      <c r="B99" t="s">
        <v>3</v>
      </c>
      <c r="C99">
        <v>8.1323629499969741E-3</v>
      </c>
      <c r="D99">
        <f t="shared" si="1"/>
        <v>100.77739972484656</v>
      </c>
    </row>
    <row r="100" spans="1:4" ht="16" x14ac:dyDescent="0.2">
      <c r="A100" s="4" t="s">
        <v>217</v>
      </c>
      <c r="B100" t="s">
        <v>3</v>
      </c>
      <c r="C100">
        <v>5.9755105500052252E-3</v>
      </c>
      <c r="D100">
        <f t="shared" si="1"/>
        <v>74.04937764836707</v>
      </c>
    </row>
    <row r="101" spans="1:4" ht="16" x14ac:dyDescent="0.2">
      <c r="A101" s="4" t="s">
        <v>224</v>
      </c>
      <c r="B101" t="s">
        <v>3</v>
      </c>
      <c r="C101">
        <v>4.6837802301524789E-5</v>
      </c>
      <c r="D101">
        <f t="shared" si="1"/>
        <v>0.58042071582354282</v>
      </c>
    </row>
    <row r="102" spans="1:4" ht="16" x14ac:dyDescent="0.2">
      <c r="A102" s="4" t="s">
        <v>233</v>
      </c>
      <c r="B102" t="s">
        <v>3</v>
      </c>
      <c r="C102">
        <v>9.0353908979093234E-2</v>
      </c>
      <c r="D102">
        <f t="shared" si="1"/>
        <v>1119.6785064655619</v>
      </c>
    </row>
    <row r="103" spans="1:4" ht="16" x14ac:dyDescent="0.2">
      <c r="A103" s="4" t="s">
        <v>234</v>
      </c>
      <c r="B103" t="s">
        <v>3</v>
      </c>
      <c r="C103">
        <v>3.8321858793654677E-2</v>
      </c>
      <c r="D103">
        <f t="shared" si="1"/>
        <v>474.88993120366092</v>
      </c>
    </row>
    <row r="104" spans="1:4" ht="16" x14ac:dyDescent="0.2">
      <c r="A104" s="4" t="s">
        <v>235</v>
      </c>
      <c r="B104" t="s">
        <v>3</v>
      </c>
      <c r="C104">
        <v>4.8611412049996972E-2</v>
      </c>
      <c r="D104">
        <f t="shared" si="1"/>
        <v>602.39954038863834</v>
      </c>
    </row>
    <row r="105" spans="1:4" ht="16" x14ac:dyDescent="0.2">
      <c r="A105" s="4" t="s">
        <v>236</v>
      </c>
      <c r="B105" t="s">
        <v>3</v>
      </c>
      <c r="C105">
        <v>1.7045362899992259E-2</v>
      </c>
      <c r="D105">
        <f t="shared" si="1"/>
        <v>211.22856431638101</v>
      </c>
    </row>
    <row r="106" spans="1:4" ht="16" x14ac:dyDescent="0.2">
      <c r="A106" s="4" t="s">
        <v>237</v>
      </c>
      <c r="B106" t="s">
        <v>3</v>
      </c>
      <c r="C106">
        <v>0.10856223339996519</v>
      </c>
      <c r="D106">
        <f t="shared" si="1"/>
        <v>1345.3186555544046</v>
      </c>
    </row>
    <row r="107" spans="1:4" ht="16" x14ac:dyDescent="0.2">
      <c r="A107" s="4" t="s">
        <v>239</v>
      </c>
      <c r="B107" t="s">
        <v>3</v>
      </c>
      <c r="C107">
        <v>1.573414014999841E-2</v>
      </c>
      <c r="D107">
        <f t="shared" si="1"/>
        <v>194.97970528033761</v>
      </c>
    </row>
    <row r="108" spans="1:4" x14ac:dyDescent="0.2">
      <c r="A108" s="18" t="s">
        <v>188</v>
      </c>
      <c r="B108" t="s">
        <v>3</v>
      </c>
      <c r="C108">
        <v>1.9321511499940001E-3</v>
      </c>
      <c r="D108">
        <f t="shared" si="1"/>
        <v>23.943492189049405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3940-7AB2-40C9-ADAB-BF4AA9DB2C0F}">
  <dimension ref="A1:L71"/>
  <sheetViews>
    <sheetView topLeftCell="B1" workbookViewId="0">
      <selection activeCell="I13" sqref="I13"/>
    </sheetView>
  </sheetViews>
  <sheetFormatPr baseColWidth="10" defaultColWidth="8.83203125" defaultRowHeight="15" x14ac:dyDescent="0.2"/>
  <cols>
    <col min="1" max="1" width="18.33203125" style="4" customWidth="1"/>
    <col min="2" max="2" width="14" customWidth="1"/>
    <col min="3" max="3" width="15.1640625" customWidth="1"/>
    <col min="4" max="4" width="13.5" customWidth="1"/>
    <col min="6" max="6" width="17.5" customWidth="1"/>
    <col min="7" max="7" width="19" customWidth="1"/>
    <col min="8" max="8" width="13.5" customWidth="1"/>
    <col min="9" max="9" width="14.5" customWidth="1"/>
    <col min="10" max="10" width="12.5" customWidth="1"/>
    <col min="11" max="11" width="12.1640625" customWidth="1"/>
  </cols>
  <sheetData>
    <row r="1" spans="1:12" ht="16" x14ac:dyDescent="0.2">
      <c r="A1" s="5" t="s">
        <v>0</v>
      </c>
      <c r="B1" s="6" t="s">
        <v>1</v>
      </c>
      <c r="C1" s="6" t="s">
        <v>258</v>
      </c>
      <c r="D1" s="6" t="s">
        <v>264</v>
      </c>
      <c r="F1" s="6" t="s">
        <v>265</v>
      </c>
      <c r="G1">
        <f>SUM(D:D)</f>
        <v>13561.213897036851</v>
      </c>
    </row>
    <row r="2" spans="1:12" ht="16" x14ac:dyDescent="0.2">
      <c r="A2" s="4" t="s">
        <v>4</v>
      </c>
      <c r="B2" t="s">
        <v>3</v>
      </c>
      <c r="C2">
        <v>2.470301200423819E-2</v>
      </c>
      <c r="D2">
        <f>C2*111.32*111.32</f>
        <v>306.12324246542903</v>
      </c>
    </row>
    <row r="3" spans="1:12" ht="32" x14ac:dyDescent="0.2">
      <c r="A3" s="4" t="s">
        <v>5</v>
      </c>
      <c r="B3" t="s">
        <v>3</v>
      </c>
      <c r="C3">
        <v>5.6177695000414474E-4</v>
      </c>
      <c r="D3">
        <f t="shared" ref="D3:D66" si="0">C3*111.32*111.32</f>
        <v>6.9616199614890411</v>
      </c>
    </row>
    <row r="4" spans="1:12" ht="32" x14ac:dyDescent="0.2">
      <c r="A4" s="4" t="s">
        <v>6</v>
      </c>
      <c r="B4" t="s">
        <v>3</v>
      </c>
      <c r="C4">
        <v>5.5714299999820582E-4</v>
      </c>
      <c r="D4">
        <f t="shared" si="0"/>
        <v>6.9041953931409656</v>
      </c>
      <c r="F4" t="s">
        <v>243</v>
      </c>
      <c r="G4" s="3">
        <v>322215.59399999899</v>
      </c>
    </row>
    <row r="5" spans="1:12" ht="32" x14ac:dyDescent="0.2">
      <c r="A5" s="4" t="s">
        <v>8</v>
      </c>
      <c r="B5" t="s">
        <v>3</v>
      </c>
      <c r="C5">
        <v>9.2991054998492473E-4</v>
      </c>
      <c r="D5">
        <f t="shared" si="0"/>
        <v>11.523583954675505</v>
      </c>
      <c r="F5" s="1" t="s">
        <v>244</v>
      </c>
      <c r="G5" s="2" t="s">
        <v>245</v>
      </c>
      <c r="H5" s="1" t="s">
        <v>246</v>
      </c>
      <c r="I5" s="1" t="s">
        <v>247</v>
      </c>
      <c r="J5" s="1" t="s">
        <v>248</v>
      </c>
      <c r="K5" s="6" t="s">
        <v>266</v>
      </c>
      <c r="L5" s="6" t="s">
        <v>261</v>
      </c>
    </row>
    <row r="6" spans="1:12" ht="32" x14ac:dyDescent="0.2">
      <c r="A6" s="4" t="s">
        <v>9</v>
      </c>
      <c r="B6" t="s">
        <v>3</v>
      </c>
      <c r="C6">
        <v>1.8203587499918681E-3</v>
      </c>
      <c r="D6">
        <f t="shared" si="0"/>
        <v>22.558144848985226</v>
      </c>
      <c r="F6" t="s">
        <v>253</v>
      </c>
      <c r="G6" t="s">
        <v>254</v>
      </c>
      <c r="H6">
        <v>7.2489247843445064</v>
      </c>
      <c r="I6">
        <f>H6*111.32*111.32</f>
        <v>89829.708174486397</v>
      </c>
      <c r="J6">
        <f>I6/G4*100</f>
        <v>27.878758771211636</v>
      </c>
      <c r="K6">
        <f>G1/I6*100</f>
        <v>15.09658015441325</v>
      </c>
      <c r="L6">
        <f>K6/J6</f>
        <v>0.54150833178421087</v>
      </c>
    </row>
    <row r="7" spans="1:12" ht="32" x14ac:dyDescent="0.2">
      <c r="A7" s="4" t="s">
        <v>10</v>
      </c>
      <c r="B7" t="s">
        <v>3</v>
      </c>
      <c r="C7">
        <v>2.3082807511336512E-3</v>
      </c>
      <c r="D7">
        <f t="shared" si="0"/>
        <v>28.604543767227163</v>
      </c>
    </row>
    <row r="8" spans="1:12" ht="32" x14ac:dyDescent="0.2">
      <c r="A8" s="4" t="s">
        <v>13</v>
      </c>
      <c r="B8" t="s">
        <v>3</v>
      </c>
      <c r="C8">
        <v>3.2481838999984798E-3</v>
      </c>
      <c r="D8">
        <f t="shared" si="0"/>
        <v>40.251957430168517</v>
      </c>
    </row>
    <row r="9" spans="1:12" ht="16" x14ac:dyDescent="0.2">
      <c r="A9" s="4" t="s">
        <v>14</v>
      </c>
      <c r="B9" t="s">
        <v>3</v>
      </c>
      <c r="C9">
        <v>5.2314526499834813E-3</v>
      </c>
      <c r="D9">
        <f t="shared" si="0"/>
        <v>64.828906197452653</v>
      </c>
    </row>
    <row r="10" spans="1:12" ht="32" x14ac:dyDescent="0.2">
      <c r="A10" s="4" t="s">
        <v>17</v>
      </c>
      <c r="B10" t="s">
        <v>3</v>
      </c>
      <c r="C10">
        <v>1.7155367500016889E-3</v>
      </c>
      <c r="D10">
        <f t="shared" si="0"/>
        <v>21.259175698454129</v>
      </c>
    </row>
    <row r="11" spans="1:12" ht="16" x14ac:dyDescent="0.2">
      <c r="A11" s="4" t="s">
        <v>20</v>
      </c>
      <c r="B11" t="s">
        <v>3</v>
      </c>
      <c r="C11">
        <v>7.409128999888992E-4</v>
      </c>
      <c r="D11">
        <f t="shared" si="0"/>
        <v>9.1814981626593966</v>
      </c>
    </row>
    <row r="12" spans="1:12" ht="16" x14ac:dyDescent="0.2">
      <c r="A12" s="4" t="s">
        <v>21</v>
      </c>
      <c r="B12" t="s">
        <v>3</v>
      </c>
      <c r="C12">
        <v>4.3698946000034766E-3</v>
      </c>
      <c r="D12">
        <f t="shared" si="0"/>
        <v>54.152356156234113</v>
      </c>
    </row>
    <row r="13" spans="1:12" ht="32" x14ac:dyDescent="0.2">
      <c r="A13" s="4" t="s">
        <v>30</v>
      </c>
      <c r="B13" t="s">
        <v>3</v>
      </c>
      <c r="C13">
        <v>1.9602194237844368E-3</v>
      </c>
      <c r="D13">
        <f t="shared" si="0"/>
        <v>24.291318234782686</v>
      </c>
    </row>
    <row r="14" spans="1:12" ht="16" x14ac:dyDescent="0.2">
      <c r="A14" s="4" t="s">
        <v>40</v>
      </c>
      <c r="B14" t="s">
        <v>3</v>
      </c>
      <c r="C14">
        <v>3.940527900002877E-3</v>
      </c>
      <c r="D14">
        <f t="shared" si="0"/>
        <v>48.831582868008603</v>
      </c>
    </row>
    <row r="15" spans="1:12" ht="16" x14ac:dyDescent="0.2">
      <c r="A15" s="4" t="s">
        <v>46</v>
      </c>
      <c r="B15" t="s">
        <v>3</v>
      </c>
      <c r="C15">
        <v>3.0964721187132231E-6</v>
      </c>
      <c r="D15">
        <f t="shared" si="0"/>
        <v>3.8371923432723963E-2</v>
      </c>
    </row>
    <row r="16" spans="1:12" ht="32" x14ac:dyDescent="0.2">
      <c r="A16" s="9" t="s">
        <v>80</v>
      </c>
      <c r="B16" s="10" t="s">
        <v>81</v>
      </c>
      <c r="C16" s="10">
        <v>1.6816170427052409E-2</v>
      </c>
      <c r="D16" s="10">
        <f t="shared" si="0"/>
        <v>208.38837855470226</v>
      </c>
    </row>
    <row r="17" spans="1:4" ht="48" x14ac:dyDescent="0.2">
      <c r="A17" s="9" t="s">
        <v>85</v>
      </c>
      <c r="B17" s="10" t="s">
        <v>86</v>
      </c>
      <c r="C17" s="10">
        <v>1.9706477415862619E-2</v>
      </c>
      <c r="D17" s="10">
        <f t="shared" si="0"/>
        <v>244.20547433975355</v>
      </c>
    </row>
    <row r="18" spans="1:4" ht="32" x14ac:dyDescent="0.2">
      <c r="A18" s="4" t="s">
        <v>116</v>
      </c>
      <c r="B18" t="s">
        <v>3</v>
      </c>
      <c r="C18">
        <v>9.1675327070106505E-5</v>
      </c>
      <c r="D18">
        <f t="shared" si="0"/>
        <v>1.1360537076193344</v>
      </c>
    </row>
    <row r="19" spans="1:4" ht="16" x14ac:dyDescent="0.2">
      <c r="A19" s="4" t="s">
        <v>121</v>
      </c>
      <c r="B19" t="s">
        <v>3</v>
      </c>
      <c r="C19">
        <v>1.3669585546089991E-2</v>
      </c>
      <c r="D19">
        <f t="shared" si="0"/>
        <v>169.39545063612891</v>
      </c>
    </row>
    <row r="20" spans="1:4" ht="32" x14ac:dyDescent="0.2">
      <c r="A20" s="4" t="s">
        <v>122</v>
      </c>
      <c r="B20" t="s">
        <v>3</v>
      </c>
      <c r="C20">
        <v>1.24143588046266E-3</v>
      </c>
      <c r="D20">
        <f t="shared" si="0"/>
        <v>15.384050211162657</v>
      </c>
    </row>
    <row r="21" spans="1:4" ht="32" x14ac:dyDescent="0.2">
      <c r="A21" s="4" t="s">
        <v>123</v>
      </c>
      <c r="B21" t="s">
        <v>3</v>
      </c>
      <c r="C21">
        <v>0.1206858610338131</v>
      </c>
      <c r="D21">
        <f t="shared" si="0"/>
        <v>1495.5563755976229</v>
      </c>
    </row>
    <row r="22" spans="1:4" ht="16" x14ac:dyDescent="0.2">
      <c r="A22" s="4" t="s">
        <v>124</v>
      </c>
      <c r="B22" t="s">
        <v>3</v>
      </c>
      <c r="C22">
        <v>0.10921133395000381</v>
      </c>
      <c r="D22">
        <f t="shared" si="0"/>
        <v>1353.3624020024015</v>
      </c>
    </row>
    <row r="23" spans="1:4" ht="16" x14ac:dyDescent="0.2">
      <c r="A23" s="4" t="s">
        <v>125</v>
      </c>
      <c r="B23" t="s">
        <v>3</v>
      </c>
      <c r="C23">
        <v>6.0042457999990972E-2</v>
      </c>
      <c r="D23">
        <f t="shared" si="0"/>
        <v>744.05468958190727</v>
      </c>
    </row>
    <row r="24" spans="1:4" ht="16" x14ac:dyDescent="0.2">
      <c r="A24" s="4" t="s">
        <v>126</v>
      </c>
      <c r="B24" t="s">
        <v>3</v>
      </c>
      <c r="C24">
        <v>3.9675419500220244E-3</v>
      </c>
      <c r="D24">
        <f t="shared" si="0"/>
        <v>49.1663448226466</v>
      </c>
    </row>
    <row r="25" spans="1:4" ht="16" x14ac:dyDescent="0.2">
      <c r="A25" s="4" t="s">
        <v>127</v>
      </c>
      <c r="B25" t="s">
        <v>3</v>
      </c>
      <c r="C25">
        <v>1.458044709999484E-2</v>
      </c>
      <c r="D25">
        <f t="shared" si="0"/>
        <v>180.68297671880308</v>
      </c>
    </row>
    <row r="26" spans="1:4" ht="16" x14ac:dyDescent="0.2">
      <c r="A26" s="4" t="s">
        <v>128</v>
      </c>
      <c r="B26" t="s">
        <v>3</v>
      </c>
      <c r="C26">
        <v>6.1479790549530122E-3</v>
      </c>
      <c r="D26">
        <f t="shared" si="0"/>
        <v>76.186631921195143</v>
      </c>
    </row>
    <row r="27" spans="1:4" ht="32" x14ac:dyDescent="0.2">
      <c r="A27" s="4" t="s">
        <v>129</v>
      </c>
      <c r="B27" t="s">
        <v>3</v>
      </c>
      <c r="C27">
        <v>7.3865495000191572E-4</v>
      </c>
      <c r="D27">
        <f t="shared" si="0"/>
        <v>9.1535173248886199</v>
      </c>
    </row>
    <row r="28" spans="1:4" ht="32" x14ac:dyDescent="0.2">
      <c r="A28" s="4" t="s">
        <v>130</v>
      </c>
      <c r="B28" t="s">
        <v>3</v>
      </c>
      <c r="C28">
        <v>1.398389690000279E-2</v>
      </c>
      <c r="D28">
        <f t="shared" si="0"/>
        <v>173.2904416917531</v>
      </c>
    </row>
    <row r="29" spans="1:4" ht="32" x14ac:dyDescent="0.2">
      <c r="A29" s="4" t="s">
        <v>131</v>
      </c>
      <c r="B29" t="s">
        <v>3</v>
      </c>
      <c r="C29">
        <v>2.0397357500065989E-3</v>
      </c>
      <c r="D29">
        <f t="shared" si="0"/>
        <v>25.276695872452574</v>
      </c>
    </row>
    <row r="30" spans="1:4" ht="32" x14ac:dyDescent="0.2">
      <c r="A30" s="4" t="s">
        <v>132</v>
      </c>
      <c r="B30" t="s">
        <v>3</v>
      </c>
      <c r="C30">
        <v>7.1823323999922204E-3</v>
      </c>
      <c r="D30">
        <f t="shared" si="0"/>
        <v>89.004485864837335</v>
      </c>
    </row>
    <row r="31" spans="1:4" ht="16" x14ac:dyDescent="0.2">
      <c r="A31" s="4" t="s">
        <v>133</v>
      </c>
      <c r="B31" t="s">
        <v>3</v>
      </c>
      <c r="C31">
        <v>1.6719792399996439E-2</v>
      </c>
      <c r="D31">
        <f t="shared" si="0"/>
        <v>207.19404831919363</v>
      </c>
    </row>
    <row r="32" spans="1:4" ht="32" x14ac:dyDescent="0.2">
      <c r="A32" s="4" t="s">
        <v>134</v>
      </c>
      <c r="B32" t="s">
        <v>3</v>
      </c>
      <c r="C32">
        <v>3.7328176165303262E-3</v>
      </c>
      <c r="D32">
        <f t="shared" si="0"/>
        <v>46.257607457272393</v>
      </c>
    </row>
    <row r="33" spans="1:4" ht="32" x14ac:dyDescent="0.2">
      <c r="A33" s="4" t="s">
        <v>135</v>
      </c>
      <c r="B33" t="s">
        <v>3</v>
      </c>
      <c r="C33">
        <v>2.8008150075713441E-3</v>
      </c>
      <c r="D33">
        <f t="shared" si="0"/>
        <v>34.708098409881174</v>
      </c>
    </row>
    <row r="34" spans="1:4" ht="16" x14ac:dyDescent="0.2">
      <c r="A34" s="4" t="s">
        <v>136</v>
      </c>
      <c r="B34" t="s">
        <v>3</v>
      </c>
      <c r="C34">
        <v>1.2438127049996689E-2</v>
      </c>
      <c r="D34">
        <f t="shared" si="0"/>
        <v>154.13504159285088</v>
      </c>
    </row>
    <row r="35" spans="1:4" ht="16" x14ac:dyDescent="0.2">
      <c r="A35" s="4" t="s">
        <v>138</v>
      </c>
      <c r="B35" t="s">
        <v>3</v>
      </c>
      <c r="C35">
        <v>4.5728100500070923E-3</v>
      </c>
      <c r="D35">
        <f t="shared" si="0"/>
        <v>56.666913307838996</v>
      </c>
    </row>
    <row r="36" spans="1:4" ht="32" x14ac:dyDescent="0.2">
      <c r="A36" s="4" t="s">
        <v>139</v>
      </c>
      <c r="B36" t="s">
        <v>3</v>
      </c>
      <c r="C36">
        <v>7.0552490812758606E-4</v>
      </c>
      <c r="D36">
        <f t="shared" si="0"/>
        <v>8.7429651282639629</v>
      </c>
    </row>
    <row r="37" spans="1:4" ht="32" x14ac:dyDescent="0.2">
      <c r="A37" s="4" t="s">
        <v>141</v>
      </c>
      <c r="B37" t="s">
        <v>3</v>
      </c>
      <c r="C37">
        <v>2.110160849998266E-3</v>
      </c>
      <c r="D37">
        <f t="shared" si="0"/>
        <v>26.149413740083549</v>
      </c>
    </row>
    <row r="38" spans="1:4" ht="32" x14ac:dyDescent="0.2">
      <c r="A38" s="4" t="s">
        <v>142</v>
      </c>
      <c r="B38" t="s">
        <v>3</v>
      </c>
      <c r="C38">
        <v>1.159085965298345E-3</v>
      </c>
      <c r="D38">
        <f t="shared" si="0"/>
        <v>14.363558335818546</v>
      </c>
    </row>
    <row r="39" spans="1:4" ht="16" x14ac:dyDescent="0.2">
      <c r="A39" s="4" t="s">
        <v>143</v>
      </c>
      <c r="B39" t="s">
        <v>3</v>
      </c>
      <c r="C39">
        <v>2.2936352647917599E-4</v>
      </c>
      <c r="D39">
        <f t="shared" si="0"/>
        <v>2.8423054814961191</v>
      </c>
    </row>
    <row r="40" spans="1:4" ht="32" x14ac:dyDescent="0.2">
      <c r="A40" s="4" t="s">
        <v>144</v>
      </c>
      <c r="B40" t="s">
        <v>3</v>
      </c>
      <c r="C40">
        <v>1.793769450003424E-3</v>
      </c>
      <c r="D40">
        <f t="shared" si="0"/>
        <v>22.228646457212108</v>
      </c>
    </row>
    <row r="41" spans="1:4" ht="32" x14ac:dyDescent="0.2">
      <c r="A41" s="4" t="s">
        <v>145</v>
      </c>
      <c r="B41" t="s">
        <v>3</v>
      </c>
      <c r="C41">
        <v>3.8257056500050619E-3</v>
      </c>
      <c r="D41">
        <f t="shared" si="0"/>
        <v>47.408689195347279</v>
      </c>
    </row>
    <row r="42" spans="1:4" ht="16" x14ac:dyDescent="0.2">
      <c r="A42" s="4" t="s">
        <v>146</v>
      </c>
      <c r="B42" t="s">
        <v>3</v>
      </c>
      <c r="C42">
        <v>1.4517389032171479E-2</v>
      </c>
      <c r="D42">
        <f t="shared" si="0"/>
        <v>179.90155216286712</v>
      </c>
    </row>
    <row r="43" spans="1:4" ht="32" x14ac:dyDescent="0.2">
      <c r="A43" s="4" t="s">
        <v>148</v>
      </c>
      <c r="B43" t="s">
        <v>3</v>
      </c>
      <c r="C43">
        <v>9.1799029999606319E-4</v>
      </c>
      <c r="D43">
        <f t="shared" si="0"/>
        <v>11.375866519369934</v>
      </c>
    </row>
    <row r="44" spans="1:4" ht="32" x14ac:dyDescent="0.2">
      <c r="A44" s="4" t="s">
        <v>149</v>
      </c>
      <c r="B44" t="s">
        <v>3</v>
      </c>
      <c r="C44">
        <v>7.7193151071242028E-7</v>
      </c>
      <c r="D44">
        <f t="shared" si="0"/>
        <v>9.5658852037954368E-3</v>
      </c>
    </row>
    <row r="45" spans="1:4" ht="16" x14ac:dyDescent="0.2">
      <c r="A45" s="4" t="s">
        <v>150</v>
      </c>
      <c r="B45" t="s">
        <v>3</v>
      </c>
      <c r="C45">
        <v>1.095854795443074E-2</v>
      </c>
      <c r="D45">
        <f t="shared" si="0"/>
        <v>135.79988674853445</v>
      </c>
    </row>
    <row r="46" spans="1:4" ht="32" x14ac:dyDescent="0.2">
      <c r="A46" s="4" t="s">
        <v>152</v>
      </c>
      <c r="B46" t="s">
        <v>3</v>
      </c>
      <c r="C46">
        <v>5.6725020503307633E-3</v>
      </c>
      <c r="D46">
        <f t="shared" si="0"/>
        <v>70.294453171990781</v>
      </c>
    </row>
    <row r="47" spans="1:4" ht="32" x14ac:dyDescent="0.2">
      <c r="A47" s="4" t="s">
        <v>158</v>
      </c>
      <c r="B47" t="s">
        <v>3</v>
      </c>
      <c r="C47">
        <v>3.0798266998779411E-3</v>
      </c>
      <c r="D47">
        <f t="shared" si="0"/>
        <v>38.165651032209503</v>
      </c>
    </row>
    <row r="48" spans="1:4" ht="16" x14ac:dyDescent="0.2">
      <c r="A48" s="4" t="s">
        <v>160</v>
      </c>
      <c r="B48" t="s">
        <v>3</v>
      </c>
      <c r="C48">
        <v>3.8711356999954209E-3</v>
      </c>
      <c r="D48">
        <f t="shared" si="0"/>
        <v>47.971664844066929</v>
      </c>
    </row>
    <row r="49" spans="1:4" ht="32" x14ac:dyDescent="0.2">
      <c r="A49" s="9" t="s">
        <v>168</v>
      </c>
      <c r="B49" s="10" t="s">
        <v>86</v>
      </c>
      <c r="C49" s="10">
        <v>3.5438737460083303E-2</v>
      </c>
      <c r="D49" s="10">
        <f t="shared" si="0"/>
        <v>439.16188108156655</v>
      </c>
    </row>
    <row r="50" spans="1:4" ht="32" x14ac:dyDescent="0.2">
      <c r="A50" s="9" t="s">
        <v>169</v>
      </c>
      <c r="B50" s="10" t="s">
        <v>86</v>
      </c>
      <c r="C50" s="10">
        <v>7.0382618367119676E-2</v>
      </c>
      <c r="D50" s="10">
        <f t="shared" si="0"/>
        <v>872.19142929020234</v>
      </c>
    </row>
    <row r="51" spans="1:4" ht="32" x14ac:dyDescent="0.2">
      <c r="A51" s="9" t="s">
        <v>172</v>
      </c>
      <c r="B51" s="10" t="s">
        <v>83</v>
      </c>
      <c r="C51" s="10">
        <v>0.10019012095355249</v>
      </c>
      <c r="D51" s="10">
        <f t="shared" si="0"/>
        <v>1241.5702459296463</v>
      </c>
    </row>
    <row r="52" spans="1:4" ht="16" x14ac:dyDescent="0.2">
      <c r="A52" s="9" t="s">
        <v>175</v>
      </c>
      <c r="B52" s="10" t="s">
        <v>86</v>
      </c>
      <c r="C52" s="10">
        <v>0.13456888592831009</v>
      </c>
      <c r="D52" s="10">
        <f t="shared" si="0"/>
        <v>1667.5967970329746</v>
      </c>
    </row>
    <row r="53" spans="1:4" ht="16" x14ac:dyDescent="0.2">
      <c r="A53" s="4" t="s">
        <v>193</v>
      </c>
      <c r="B53" t="s">
        <v>3</v>
      </c>
      <c r="C53">
        <v>1.476078550492588E-3</v>
      </c>
      <c r="D53">
        <f t="shared" si="0"/>
        <v>18.291775591289738</v>
      </c>
    </row>
    <row r="54" spans="1:4" ht="16" x14ac:dyDescent="0.2">
      <c r="A54" s="4" t="s">
        <v>194</v>
      </c>
      <c r="B54" t="s">
        <v>3</v>
      </c>
      <c r="C54">
        <v>2.3828399214870899E-2</v>
      </c>
      <c r="D54">
        <f t="shared" si="0"/>
        <v>295.28491623472831</v>
      </c>
    </row>
    <row r="55" spans="1:4" ht="16" x14ac:dyDescent="0.2">
      <c r="A55" s="4" t="s">
        <v>195</v>
      </c>
      <c r="B55" t="s">
        <v>3</v>
      </c>
      <c r="C55">
        <v>5.128976877010416E-3</v>
      </c>
      <c r="D55">
        <f t="shared" si="0"/>
        <v>63.559011826220356</v>
      </c>
    </row>
    <row r="56" spans="1:4" ht="16" x14ac:dyDescent="0.2">
      <c r="A56" s="4" t="s">
        <v>196</v>
      </c>
      <c r="B56" t="s">
        <v>3</v>
      </c>
      <c r="C56">
        <v>1.492602573417656E-3</v>
      </c>
      <c r="D56">
        <f t="shared" si="0"/>
        <v>18.496543636398044</v>
      </c>
    </row>
    <row r="57" spans="1:4" ht="16" x14ac:dyDescent="0.2">
      <c r="A57" s="4" t="s">
        <v>198</v>
      </c>
      <c r="B57" t="s">
        <v>3</v>
      </c>
      <c r="C57">
        <v>2.2579526689305851E-3</v>
      </c>
      <c r="D57">
        <f t="shared" si="0"/>
        <v>27.980871005847863</v>
      </c>
    </row>
    <row r="58" spans="1:4" ht="16" x14ac:dyDescent="0.2">
      <c r="A58" s="4" t="s">
        <v>199</v>
      </c>
      <c r="B58" t="s">
        <v>3</v>
      </c>
      <c r="C58">
        <v>2.3818589077269081E-3</v>
      </c>
      <c r="D58">
        <f t="shared" si="0"/>
        <v>29.5163347612603</v>
      </c>
    </row>
    <row r="59" spans="1:4" ht="16" x14ac:dyDescent="0.2">
      <c r="A59" s="4" t="s">
        <v>200</v>
      </c>
      <c r="B59" t="s">
        <v>3</v>
      </c>
      <c r="C59">
        <v>4.9783446869255954E-3</v>
      </c>
      <c r="D59">
        <f t="shared" si="0"/>
        <v>61.692356276665386</v>
      </c>
    </row>
    <row r="60" spans="1:4" ht="16" x14ac:dyDescent="0.2">
      <c r="A60" s="4" t="s">
        <v>201</v>
      </c>
      <c r="B60" t="s">
        <v>3</v>
      </c>
      <c r="C60">
        <v>2.5654927012688229E-3</v>
      </c>
      <c r="D60">
        <f t="shared" si="0"/>
        <v>31.791950880283906</v>
      </c>
    </row>
    <row r="61" spans="1:4" ht="16" x14ac:dyDescent="0.2">
      <c r="A61" s="4" t="s">
        <v>206</v>
      </c>
      <c r="B61" t="s">
        <v>3</v>
      </c>
      <c r="C61">
        <v>5.4310642499935113E-3</v>
      </c>
      <c r="D61">
        <f t="shared" si="0"/>
        <v>67.30252156946878</v>
      </c>
    </row>
    <row r="62" spans="1:4" ht="16" x14ac:dyDescent="0.2">
      <c r="A62" s="4" t="s">
        <v>208</v>
      </c>
      <c r="B62" t="s">
        <v>3</v>
      </c>
      <c r="C62">
        <v>3.529209599667027E-2</v>
      </c>
      <c r="D62">
        <f t="shared" si="0"/>
        <v>437.34467918520784</v>
      </c>
    </row>
    <row r="63" spans="1:4" ht="16" x14ac:dyDescent="0.2">
      <c r="A63" s="4" t="s">
        <v>209</v>
      </c>
      <c r="B63" t="s">
        <v>3</v>
      </c>
      <c r="C63">
        <v>3.8465162664618191E-2</v>
      </c>
      <c r="D63">
        <f t="shared" si="0"/>
        <v>476.66577317911197</v>
      </c>
    </row>
    <row r="64" spans="1:4" ht="16" x14ac:dyDescent="0.2">
      <c r="A64" s="4" t="s">
        <v>212</v>
      </c>
      <c r="B64" t="s">
        <v>3</v>
      </c>
      <c r="C64">
        <v>1.7811925499984229E-3</v>
      </c>
      <c r="D64">
        <f t="shared" si="0"/>
        <v>22.072791721399572</v>
      </c>
    </row>
    <row r="65" spans="1:4" ht="16" x14ac:dyDescent="0.2">
      <c r="A65" s="4" t="s">
        <v>221</v>
      </c>
      <c r="B65" t="s">
        <v>3</v>
      </c>
      <c r="C65">
        <v>1.0297376850008529E-2</v>
      </c>
      <c r="D65">
        <f t="shared" si="0"/>
        <v>127.60656027176911</v>
      </c>
    </row>
    <row r="66" spans="1:4" ht="16" x14ac:dyDescent="0.2">
      <c r="A66" s="22" t="s">
        <v>225</v>
      </c>
      <c r="B66" t="s">
        <v>3</v>
      </c>
      <c r="C66">
        <v>2.055392E-2</v>
      </c>
      <c r="D66">
        <f t="shared" si="0"/>
        <v>254.70710351820799</v>
      </c>
    </row>
    <row r="67" spans="1:4" ht="16" x14ac:dyDescent="0.2">
      <c r="A67" s="4" t="s">
        <v>226</v>
      </c>
      <c r="B67" t="s">
        <v>3</v>
      </c>
      <c r="C67">
        <v>4.7044217057450773E-2</v>
      </c>
      <c r="D67">
        <f t="shared" ref="D67:D71" si="1">C67*111.32*111.32</f>
        <v>582.97863687243887</v>
      </c>
    </row>
    <row r="68" spans="1:4" ht="16" x14ac:dyDescent="0.2">
      <c r="A68" s="4" t="s">
        <v>233</v>
      </c>
      <c r="B68" t="s">
        <v>3</v>
      </c>
      <c r="C68">
        <v>3.7830589070786398E-3</v>
      </c>
      <c r="D68">
        <f t="shared" si="1"/>
        <v>46.880204684106864</v>
      </c>
    </row>
    <row r="69" spans="1:4" ht="16" x14ac:dyDescent="0.2">
      <c r="A69" s="4" t="s">
        <v>242</v>
      </c>
      <c r="B69" t="s">
        <v>3</v>
      </c>
      <c r="C69">
        <v>8.6010797072901823E-3</v>
      </c>
      <c r="D69">
        <f t="shared" si="1"/>
        <v>106.58580452649025</v>
      </c>
    </row>
    <row r="70" spans="1:4" x14ac:dyDescent="0.2">
      <c r="A70" s="23" t="s">
        <v>267</v>
      </c>
      <c r="B70" t="s">
        <v>3</v>
      </c>
      <c r="C70">
        <v>6.7014009999999998E-4</v>
      </c>
      <c r="D70">
        <f t="shared" si="1"/>
        <v>8.3044715471502393</v>
      </c>
    </row>
    <row r="71" spans="1:4" x14ac:dyDescent="0.2">
      <c r="A71" s="23" t="s">
        <v>205</v>
      </c>
      <c r="B71" t="s">
        <v>3</v>
      </c>
      <c r="C71">
        <v>6.4283350000000003E-3</v>
      </c>
      <c r="D71">
        <f t="shared" si="1"/>
        <v>79.660842714903993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C734-0F86-4BA8-B6B1-FCE92BB2CCFE}">
  <dimension ref="A1:L15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20.6640625" style="4" customWidth="1"/>
    <col min="2" max="2" width="15.1640625" customWidth="1"/>
    <col min="3" max="3" width="14.6640625" customWidth="1"/>
    <col min="4" max="4" width="13.6640625" customWidth="1"/>
    <col min="6" max="6" width="19.6640625" style="7" customWidth="1"/>
    <col min="7" max="7" width="11.5" customWidth="1"/>
    <col min="9" max="9" width="12.5" customWidth="1"/>
  </cols>
  <sheetData>
    <row r="1" spans="1:12" ht="16" x14ac:dyDescent="0.2">
      <c r="A1" s="5" t="s">
        <v>0</v>
      </c>
      <c r="B1" s="6" t="s">
        <v>1</v>
      </c>
      <c r="C1" s="6" t="s">
        <v>258</v>
      </c>
      <c r="D1" s="6" t="s">
        <v>259</v>
      </c>
      <c r="F1" s="8" t="s">
        <v>268</v>
      </c>
      <c r="G1">
        <f>SUM(D2:D12)</f>
        <v>722.27874695620608</v>
      </c>
    </row>
    <row r="2" spans="1:12" ht="16" x14ac:dyDescent="0.2">
      <c r="A2" s="4" t="s">
        <v>143</v>
      </c>
      <c r="B2" t="s">
        <v>3</v>
      </c>
      <c r="C2">
        <v>6.4830165258165104E-3</v>
      </c>
      <c r="D2">
        <f>C2*111.32*111.32</f>
        <v>80.338463969471462</v>
      </c>
    </row>
    <row r="3" spans="1:12" ht="32" x14ac:dyDescent="0.2">
      <c r="A3" s="4" t="s">
        <v>153</v>
      </c>
      <c r="B3" t="s">
        <v>3</v>
      </c>
      <c r="C3">
        <v>1.800161530518096E-3</v>
      </c>
      <c r="D3">
        <f t="shared" ref="D3:D12" si="0">C3*111.32*111.32</f>
        <v>22.307858029182189</v>
      </c>
      <c r="F3" t="s">
        <v>243</v>
      </c>
      <c r="G3" s="3">
        <v>322215.59399999899</v>
      </c>
    </row>
    <row r="4" spans="1:12" ht="32" x14ac:dyDescent="0.2">
      <c r="A4" s="4" t="s">
        <v>154</v>
      </c>
      <c r="B4" t="s">
        <v>3</v>
      </c>
      <c r="C4">
        <v>8.5841058500015777E-3</v>
      </c>
      <c r="D4">
        <f t="shared" si="0"/>
        <v>106.37546206989258</v>
      </c>
      <c r="F4" s="1" t="s">
        <v>244</v>
      </c>
      <c r="G4" s="2" t="s">
        <v>245</v>
      </c>
      <c r="H4" s="1" t="s">
        <v>246</v>
      </c>
      <c r="I4" s="1" t="s">
        <v>247</v>
      </c>
      <c r="J4" s="1" t="s">
        <v>248</v>
      </c>
      <c r="K4" s="6" t="s">
        <v>266</v>
      </c>
      <c r="L4" s="6" t="s">
        <v>261</v>
      </c>
    </row>
    <row r="5" spans="1:12" ht="32" x14ac:dyDescent="0.2">
      <c r="A5" s="4" t="s">
        <v>155</v>
      </c>
      <c r="B5" t="s">
        <v>3</v>
      </c>
      <c r="C5">
        <v>6.3948649500069621E-3</v>
      </c>
      <c r="D5">
        <f t="shared" si="0"/>
        <v>79.246077089255152</v>
      </c>
      <c r="F5" t="s">
        <v>251</v>
      </c>
      <c r="G5" t="s">
        <v>250</v>
      </c>
      <c r="H5">
        <v>0.23862253644359299</v>
      </c>
      <c r="I5">
        <f t="shared" ref="I5" si="1">H5*111.32*111.32</f>
        <v>2957.0444514581936</v>
      </c>
      <c r="J5">
        <f>I5/G3*100</f>
        <v>0.91772232831729517</v>
      </c>
      <c r="K5">
        <f>G1/I5*100</f>
        <v>24.425697983675292</v>
      </c>
      <c r="L5">
        <f>K5/J5</f>
        <v>26.61556467571344</v>
      </c>
    </row>
    <row r="6" spans="1:12" ht="32" x14ac:dyDescent="0.2">
      <c r="A6" s="4" t="s">
        <v>161</v>
      </c>
      <c r="B6" t="s">
        <v>3</v>
      </c>
      <c r="C6">
        <v>4.0617836934977447E-3</v>
      </c>
      <c r="D6">
        <f t="shared" si="0"/>
        <v>50.334201927822001</v>
      </c>
    </row>
    <row r="7" spans="1:12" ht="32" x14ac:dyDescent="0.2">
      <c r="A7" s="4" t="s">
        <v>164</v>
      </c>
      <c r="B7" t="s">
        <v>3</v>
      </c>
      <c r="C7">
        <v>1.8774787342401571E-3</v>
      </c>
      <c r="D7">
        <f t="shared" si="0"/>
        <v>23.265983827675779</v>
      </c>
    </row>
    <row r="8" spans="1:12" ht="32" x14ac:dyDescent="0.2">
      <c r="A8" s="4" t="s">
        <v>165</v>
      </c>
      <c r="B8" t="s">
        <v>3</v>
      </c>
      <c r="C8">
        <v>4.1078276398778257E-3</v>
      </c>
      <c r="D8">
        <f t="shared" si="0"/>
        <v>50.90478506802193</v>
      </c>
    </row>
    <row r="9" spans="1:12" ht="32" x14ac:dyDescent="0.2">
      <c r="A9" s="4" t="s">
        <v>166</v>
      </c>
      <c r="B9" t="s">
        <v>3</v>
      </c>
      <c r="C9">
        <v>1.3653651581137179E-2</v>
      </c>
      <c r="D9">
        <f t="shared" si="0"/>
        <v>169.19799467343705</v>
      </c>
    </row>
    <row r="10" spans="1:12" ht="32" x14ac:dyDescent="0.2">
      <c r="A10" s="9" t="s">
        <v>169</v>
      </c>
      <c r="B10" s="10" t="s">
        <v>86</v>
      </c>
      <c r="C10" s="10">
        <v>4.8112000502804619E-3</v>
      </c>
      <c r="D10" s="10">
        <f t="shared" si="0"/>
        <v>59.621076137962632</v>
      </c>
    </row>
    <row r="11" spans="1:12" ht="32" x14ac:dyDescent="0.2">
      <c r="A11" s="9" t="s">
        <v>173</v>
      </c>
      <c r="B11" s="10" t="s">
        <v>83</v>
      </c>
      <c r="C11" s="10">
        <v>2.0167587662172082E-3</v>
      </c>
      <c r="D11" s="10">
        <f t="shared" si="0"/>
        <v>24.991961817411948</v>
      </c>
    </row>
    <row r="12" spans="1:12" ht="16" x14ac:dyDescent="0.2">
      <c r="A12" s="4" t="s">
        <v>193</v>
      </c>
      <c r="B12" t="s">
        <v>3</v>
      </c>
      <c r="C12">
        <v>4.4943707511038164E-3</v>
      </c>
      <c r="D12">
        <f t="shared" si="0"/>
        <v>55.694882346073449</v>
      </c>
    </row>
    <row r="15" spans="1:12" x14ac:dyDescent="0.2">
      <c r="G15" t="s"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B803-6513-47D2-81BD-372168FCB623}">
  <dimension ref="A1:L37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24.33203125" style="4" customWidth="1"/>
    <col min="2" max="2" width="13" customWidth="1"/>
    <col min="3" max="3" width="15.33203125" customWidth="1"/>
    <col min="4" max="4" width="12.33203125" customWidth="1"/>
    <col min="6" max="6" width="21.33203125" customWidth="1"/>
    <col min="7" max="7" width="12.6640625" customWidth="1"/>
    <col min="8" max="8" width="14.33203125" customWidth="1"/>
    <col min="9" max="9" width="14.5" customWidth="1"/>
    <col min="10" max="10" width="13.6640625" customWidth="1"/>
    <col min="11" max="11" width="13.83203125" customWidth="1"/>
  </cols>
  <sheetData>
    <row r="1" spans="1:12" ht="16" x14ac:dyDescent="0.2">
      <c r="A1" s="5" t="s">
        <v>0</v>
      </c>
      <c r="B1" s="6" t="s">
        <v>1</v>
      </c>
      <c r="C1" s="6" t="s">
        <v>258</v>
      </c>
      <c r="D1" s="6" t="s">
        <v>259</v>
      </c>
      <c r="F1" s="6" t="s">
        <v>270</v>
      </c>
      <c r="G1">
        <f>SUM(D2:D37)</f>
        <v>15798.686385175983</v>
      </c>
    </row>
    <row r="2" spans="1:12" ht="32" x14ac:dyDescent="0.2">
      <c r="A2" s="4" t="s">
        <v>2</v>
      </c>
      <c r="B2" t="s">
        <v>3</v>
      </c>
      <c r="C2">
        <v>3.6545365000151259E-4</v>
      </c>
      <c r="D2">
        <f>C2*111.32*111.32</f>
        <v>4.5287536714185039</v>
      </c>
    </row>
    <row r="3" spans="1:12" ht="16" x14ac:dyDescent="0.2">
      <c r="A3" s="4" t="s">
        <v>7</v>
      </c>
      <c r="B3" t="s">
        <v>3</v>
      </c>
      <c r="C3">
        <v>2.103920157587424E-3</v>
      </c>
      <c r="D3">
        <f t="shared" ref="D3:D37" si="0">C3*111.32*111.32</f>
        <v>26.072078191053794</v>
      </c>
      <c r="F3" t="s">
        <v>243</v>
      </c>
      <c r="G3" s="3">
        <v>322215.59399999899</v>
      </c>
    </row>
    <row r="4" spans="1:12" ht="32" x14ac:dyDescent="0.2">
      <c r="A4" s="4" t="s">
        <v>16</v>
      </c>
      <c r="B4" t="s">
        <v>3</v>
      </c>
      <c r="C4">
        <v>1.6790837108562329E-2</v>
      </c>
      <c r="D4">
        <f t="shared" si="0"/>
        <v>208.07444446450862</v>
      </c>
      <c r="F4" s="1" t="s">
        <v>244</v>
      </c>
      <c r="G4" s="2" t="s">
        <v>245</v>
      </c>
      <c r="H4" s="1" t="s">
        <v>246</v>
      </c>
      <c r="I4" s="1" t="s">
        <v>247</v>
      </c>
      <c r="J4" s="1" t="s">
        <v>248</v>
      </c>
      <c r="K4" s="6" t="s">
        <v>266</v>
      </c>
      <c r="L4" s="6" t="s">
        <v>261</v>
      </c>
    </row>
    <row r="5" spans="1:12" ht="16" x14ac:dyDescent="0.2">
      <c r="A5" s="4" t="s">
        <v>33</v>
      </c>
      <c r="B5" t="s">
        <v>3</v>
      </c>
      <c r="C5">
        <v>2.5603218417753482E-2</v>
      </c>
      <c r="D5">
        <f t="shared" si="0"/>
        <v>317.27872853110375</v>
      </c>
      <c r="F5" t="s">
        <v>252</v>
      </c>
      <c r="G5" t="s">
        <v>250</v>
      </c>
      <c r="H5">
        <v>3.540729077911243</v>
      </c>
      <c r="I5">
        <f>H5*111.32*111.32</f>
        <v>43877.218933296812</v>
      </c>
      <c r="J5">
        <f>I5/G3*100</f>
        <v>13.617348058361491</v>
      </c>
      <c r="K5">
        <f>G1/I5*100</f>
        <v>36.006581021448788</v>
      </c>
      <c r="L5">
        <f>K5/J5</f>
        <v>2.644169838879868</v>
      </c>
    </row>
    <row r="6" spans="1:12" ht="16" x14ac:dyDescent="0.2">
      <c r="A6" s="4" t="s">
        <v>35</v>
      </c>
      <c r="B6" t="s">
        <v>3</v>
      </c>
      <c r="C6">
        <v>9.9548475909436718E-3</v>
      </c>
      <c r="D6">
        <f t="shared" si="0"/>
        <v>123.36188891727092</v>
      </c>
    </row>
    <row r="7" spans="1:12" ht="16" x14ac:dyDescent="0.2">
      <c r="A7" s="4" t="s">
        <v>36</v>
      </c>
      <c r="B7" t="s">
        <v>3</v>
      </c>
      <c r="C7">
        <v>1.260754717158363E-4</v>
      </c>
      <c r="D7">
        <f t="shared" si="0"/>
        <v>1.5623451986498156</v>
      </c>
    </row>
    <row r="8" spans="1:12" ht="32" x14ac:dyDescent="0.2">
      <c r="A8" s="4" t="s">
        <v>38</v>
      </c>
      <c r="B8" t="s">
        <v>3</v>
      </c>
      <c r="C8">
        <v>7.0710609746456043E-2</v>
      </c>
      <c r="D8">
        <f t="shared" si="0"/>
        <v>876.25594516891113</v>
      </c>
    </row>
    <row r="9" spans="1:12" ht="32" x14ac:dyDescent="0.2">
      <c r="A9" s="4" t="s">
        <v>79</v>
      </c>
      <c r="B9" t="s">
        <v>3</v>
      </c>
      <c r="C9">
        <v>7.3028974575560568E-2</v>
      </c>
      <c r="D9">
        <f t="shared" si="0"/>
        <v>904.98545226632586</v>
      </c>
    </row>
    <row r="10" spans="1:12" ht="32" x14ac:dyDescent="0.2">
      <c r="A10" s="4" t="s">
        <v>142</v>
      </c>
      <c r="B10" t="s">
        <v>3</v>
      </c>
      <c r="C10">
        <v>6.5782184709206604E-5</v>
      </c>
      <c r="D10">
        <f t="shared" si="0"/>
        <v>0.81518220029959076</v>
      </c>
    </row>
    <row r="11" spans="1:12" ht="16" x14ac:dyDescent="0.2">
      <c r="A11" s="4" t="s">
        <v>143</v>
      </c>
      <c r="B11" t="s">
        <v>3</v>
      </c>
      <c r="C11">
        <v>3.1691498476966729E-3</v>
      </c>
      <c r="D11">
        <f t="shared" si="0"/>
        <v>39.272556199595478</v>
      </c>
    </row>
    <row r="12" spans="1:12" ht="32" x14ac:dyDescent="0.2">
      <c r="A12" s="4" t="s">
        <v>153</v>
      </c>
      <c r="B12" t="s">
        <v>3</v>
      </c>
      <c r="C12">
        <v>5.7606738980382488E-3</v>
      </c>
      <c r="D12">
        <f t="shared" si="0"/>
        <v>71.387091264453048</v>
      </c>
    </row>
    <row r="13" spans="1:12" ht="16" x14ac:dyDescent="0.2">
      <c r="A13" s="4" t="s">
        <v>157</v>
      </c>
      <c r="B13" t="s">
        <v>3</v>
      </c>
      <c r="C13">
        <v>4.4061543000069037E-3</v>
      </c>
      <c r="D13">
        <f t="shared" si="0"/>
        <v>54.601691522057862</v>
      </c>
    </row>
    <row r="14" spans="1:12" ht="32" x14ac:dyDescent="0.2">
      <c r="A14" s="4" t="s">
        <v>159</v>
      </c>
      <c r="B14" t="s">
        <v>3</v>
      </c>
      <c r="C14">
        <v>7.1690577999952154E-3</v>
      </c>
      <c r="D14">
        <f t="shared" si="0"/>
        <v>88.839985131371407</v>
      </c>
    </row>
    <row r="15" spans="1:12" ht="32" x14ac:dyDescent="0.2">
      <c r="A15" s="4" t="s">
        <v>161</v>
      </c>
      <c r="B15" t="s">
        <v>3</v>
      </c>
      <c r="C15">
        <v>6.9079884565113048E-3</v>
      </c>
      <c r="D15">
        <f t="shared" si="0"/>
        <v>85.604776650644283</v>
      </c>
    </row>
    <row r="16" spans="1:12" ht="32" x14ac:dyDescent="0.2">
      <c r="A16" s="4" t="s">
        <v>164</v>
      </c>
      <c r="B16" t="s">
        <v>3</v>
      </c>
      <c r="C16">
        <v>2.3871663182681861E-3</v>
      </c>
      <c r="D16">
        <f t="shared" si="0"/>
        <v>29.58210494846308</v>
      </c>
    </row>
    <row r="17" spans="1:4" ht="32" x14ac:dyDescent="0.2">
      <c r="A17" s="4" t="s">
        <v>165</v>
      </c>
      <c r="B17" t="s">
        <v>3</v>
      </c>
      <c r="C17">
        <v>4.5161880101183272E-3</v>
      </c>
      <c r="D17">
        <f t="shared" si="0"/>
        <v>55.965244926558938</v>
      </c>
    </row>
    <row r="18" spans="1:4" ht="32" x14ac:dyDescent="0.2">
      <c r="A18" s="4" t="s">
        <v>166</v>
      </c>
      <c r="B18" t="s">
        <v>3</v>
      </c>
      <c r="C18">
        <v>1.951787855755072E-2</v>
      </c>
      <c r="D18">
        <f t="shared" si="0"/>
        <v>241.86833043107507</v>
      </c>
    </row>
    <row r="19" spans="1:4" ht="16" x14ac:dyDescent="0.2">
      <c r="A19" s="9" t="s">
        <v>167</v>
      </c>
      <c r="B19" s="10" t="s">
        <v>86</v>
      </c>
      <c r="C19" s="10">
        <v>0.41477733198295752</v>
      </c>
      <c r="D19" s="10">
        <f t="shared" si="0"/>
        <v>5139.9797622248834</v>
      </c>
    </row>
    <row r="20" spans="1:4" ht="16" x14ac:dyDescent="0.2">
      <c r="A20" s="9" t="s">
        <v>169</v>
      </c>
      <c r="B20" s="10" t="s">
        <v>86</v>
      </c>
      <c r="C20" s="10">
        <v>4.803492673786991E-3</v>
      </c>
      <c r="D20" s="10">
        <f t="shared" si="0"/>
        <v>59.525565230925132</v>
      </c>
    </row>
    <row r="21" spans="1:4" ht="16" x14ac:dyDescent="0.2">
      <c r="A21" s="9" t="s">
        <v>170</v>
      </c>
      <c r="B21" s="10" t="s">
        <v>86</v>
      </c>
      <c r="C21" s="10">
        <v>2.4744367940378709E-2</v>
      </c>
      <c r="D21" s="10">
        <f t="shared" si="0"/>
        <v>306.63573111516763</v>
      </c>
    </row>
    <row r="22" spans="1:4" ht="16" x14ac:dyDescent="0.2">
      <c r="A22" s="9" t="s">
        <v>173</v>
      </c>
      <c r="B22" s="10" t="s">
        <v>83</v>
      </c>
      <c r="C22" s="10">
        <v>1.660603090993362E-3</v>
      </c>
      <c r="D22" s="10">
        <f t="shared" si="0"/>
        <v>20.578429973469895</v>
      </c>
    </row>
    <row r="23" spans="1:4" ht="16" x14ac:dyDescent="0.2">
      <c r="A23" s="9" t="s">
        <v>174</v>
      </c>
      <c r="B23" s="10" t="s">
        <v>81</v>
      </c>
      <c r="C23" s="10">
        <v>2.2732561618841629E-2</v>
      </c>
      <c r="D23" s="10">
        <f t="shared" si="0"/>
        <v>281.70514069745991</v>
      </c>
    </row>
    <row r="24" spans="1:4" ht="16" x14ac:dyDescent="0.2">
      <c r="A24" s="4" t="s">
        <v>195</v>
      </c>
      <c r="B24" t="s">
        <v>3</v>
      </c>
      <c r="C24">
        <v>6.5906852287334061E-3</v>
      </c>
      <c r="D24">
        <f t="shared" si="0"/>
        <v>81.672709868040926</v>
      </c>
    </row>
    <row r="25" spans="1:4" ht="16" x14ac:dyDescent="0.2">
      <c r="A25" s="4" t="s">
        <v>196</v>
      </c>
      <c r="B25" t="s">
        <v>3</v>
      </c>
      <c r="C25">
        <v>1.280789192658105E-2</v>
      </c>
      <c r="D25">
        <f t="shared" si="0"/>
        <v>158.71722059800268</v>
      </c>
    </row>
    <row r="26" spans="1:4" ht="16" x14ac:dyDescent="0.2">
      <c r="A26" s="4" t="s">
        <v>210</v>
      </c>
      <c r="B26" t="s">
        <v>3</v>
      </c>
      <c r="C26">
        <v>9.2360514999896282E-3</v>
      </c>
      <c r="D26">
        <f t="shared" si="0"/>
        <v>114.45446540160506</v>
      </c>
    </row>
    <row r="27" spans="1:4" ht="16" x14ac:dyDescent="0.2">
      <c r="A27" s="4" t="s">
        <v>211</v>
      </c>
      <c r="B27" t="s">
        <v>3</v>
      </c>
      <c r="C27">
        <v>2.0155375286535101E-2</v>
      </c>
      <c r="D27">
        <f t="shared" si="0"/>
        <v>249.76828067618374</v>
      </c>
    </row>
    <row r="28" spans="1:4" ht="16" x14ac:dyDescent="0.2">
      <c r="A28" s="4" t="s">
        <v>218</v>
      </c>
      <c r="B28" t="s">
        <v>3</v>
      </c>
      <c r="C28">
        <v>0.1086499675007921</v>
      </c>
      <c r="D28">
        <f t="shared" si="0"/>
        <v>1346.4058690251877</v>
      </c>
    </row>
    <row r="29" spans="1:4" ht="16" x14ac:dyDescent="0.2">
      <c r="A29" s="4" t="s">
        <v>219</v>
      </c>
      <c r="B29" t="s">
        <v>3</v>
      </c>
      <c r="C29">
        <v>6.4633690001159039E-4</v>
      </c>
      <c r="D29">
        <f t="shared" si="0"/>
        <v>8.0094989033181889</v>
      </c>
    </row>
    <row r="30" spans="1:4" ht="16" x14ac:dyDescent="0.2">
      <c r="A30" s="4" t="s">
        <v>220</v>
      </c>
      <c r="B30" t="s">
        <v>3</v>
      </c>
      <c r="C30">
        <v>4.9940377499986248E-2</v>
      </c>
      <c r="D30">
        <f t="shared" si="0"/>
        <v>618.86826948958549</v>
      </c>
    </row>
    <row r="31" spans="1:4" ht="16" x14ac:dyDescent="0.2">
      <c r="A31" s="4" t="s">
        <v>223</v>
      </c>
      <c r="B31" t="s">
        <v>3</v>
      </c>
      <c r="C31">
        <v>2.7277383000097188E-3</v>
      </c>
      <c r="D31">
        <f t="shared" si="0"/>
        <v>33.802521443654349</v>
      </c>
    </row>
    <row r="32" spans="1:4" ht="16" x14ac:dyDescent="0.2">
      <c r="A32" s="4" t="s">
        <v>224</v>
      </c>
      <c r="B32" t="s">
        <v>3</v>
      </c>
      <c r="C32">
        <v>1.96315802476974E-2</v>
      </c>
      <c r="D32">
        <f t="shared" si="0"/>
        <v>243.27733796649343</v>
      </c>
    </row>
    <row r="33" spans="1:6" ht="16" x14ac:dyDescent="0.2">
      <c r="A33" s="4" t="s">
        <v>233</v>
      </c>
      <c r="B33" t="s">
        <v>3</v>
      </c>
      <c r="C33">
        <v>2.4334513817336759E-5</v>
      </c>
      <c r="D33">
        <f t="shared" si="0"/>
        <v>0.30155676045920465</v>
      </c>
    </row>
    <row r="34" spans="1:6" ht="16" x14ac:dyDescent="0.2">
      <c r="A34" s="22" t="s">
        <v>238</v>
      </c>
      <c r="B34" t="s">
        <v>3</v>
      </c>
      <c r="C34">
        <v>0.1148482</v>
      </c>
      <c r="D34">
        <f t="shared" si="0"/>
        <v>1423.21524878368</v>
      </c>
      <c r="F34">
        <v>1491.6887819590438</v>
      </c>
    </row>
    <row r="35" spans="1:6" ht="16" x14ac:dyDescent="0.2">
      <c r="A35" s="4" t="s">
        <v>240</v>
      </c>
      <c r="B35" t="s">
        <v>3</v>
      </c>
      <c r="C35">
        <v>0.1311642284499879</v>
      </c>
      <c r="D35">
        <f t="shared" si="0"/>
        <v>1625.405796738381</v>
      </c>
    </row>
    <row r="36" spans="1:6" ht="16" x14ac:dyDescent="0.2">
      <c r="A36" s="4" t="s">
        <v>241</v>
      </c>
      <c r="B36" t="s">
        <v>3</v>
      </c>
      <c r="C36">
        <v>2.6278587432855719E-2</v>
      </c>
      <c r="D36">
        <f t="shared" si="0"/>
        <v>325.64799753879851</v>
      </c>
    </row>
    <row r="37" spans="1:6" ht="16" x14ac:dyDescent="0.2">
      <c r="A37" s="19" t="s">
        <v>64</v>
      </c>
      <c r="B37" s="20" t="s">
        <v>3</v>
      </c>
      <c r="C37" s="21">
        <v>5.0891796002677001E-2</v>
      </c>
      <c r="D37">
        <f t="shared" si="0"/>
        <v>630.65838305692409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4998-B06A-4248-8EA0-02AF69670BC9}">
  <dimension ref="A1:L8"/>
  <sheetViews>
    <sheetView workbookViewId="0">
      <selection activeCell="K8" sqref="K8:L8"/>
    </sheetView>
  </sheetViews>
  <sheetFormatPr baseColWidth="10" defaultColWidth="8.83203125" defaultRowHeight="15" x14ac:dyDescent="0.2"/>
  <cols>
    <col min="1" max="1" width="23.83203125" customWidth="1"/>
    <col min="2" max="2" width="14" customWidth="1"/>
    <col min="3" max="3" width="13.1640625" customWidth="1"/>
    <col min="4" max="4" width="14.5" customWidth="1"/>
    <col min="6" max="6" width="23.5" customWidth="1"/>
    <col min="7" max="7" width="16.33203125" customWidth="1"/>
    <col min="8" max="8" width="14.5" customWidth="1"/>
    <col min="9" max="9" width="15" customWidth="1"/>
    <col min="10" max="10" width="13.6640625" customWidth="1"/>
    <col min="11" max="11" width="12.1640625" customWidth="1"/>
  </cols>
  <sheetData>
    <row r="1" spans="1:12" x14ac:dyDescent="0.2">
      <c r="A1" s="6" t="s">
        <v>0</v>
      </c>
      <c r="B1" s="6" t="s">
        <v>1</v>
      </c>
      <c r="C1" s="6" t="s">
        <v>246</v>
      </c>
      <c r="D1" s="6" t="s">
        <v>271</v>
      </c>
      <c r="E1" s="6"/>
      <c r="F1" s="6" t="s">
        <v>272</v>
      </c>
      <c r="G1">
        <f>SUM(D2:D3)</f>
        <v>30.394112943874198</v>
      </c>
    </row>
    <row r="2" spans="1:12" x14ac:dyDescent="0.2">
      <c r="A2" t="s">
        <v>76</v>
      </c>
      <c r="B2" t="s">
        <v>3</v>
      </c>
      <c r="C2">
        <v>1.8631710500045531E-3</v>
      </c>
      <c r="D2">
        <f>C2*111.32*111.32</f>
        <v>23.088680967213939</v>
      </c>
    </row>
    <row r="3" spans="1:12" x14ac:dyDescent="0.2">
      <c r="A3" s="10" t="s">
        <v>177</v>
      </c>
      <c r="B3" s="10" t="s">
        <v>86</v>
      </c>
      <c r="C3" s="10">
        <v>5.8952130639333689E-4</v>
      </c>
      <c r="D3" s="10">
        <f>C3*111.32*111.32</f>
        <v>7.3054319766602607</v>
      </c>
    </row>
    <row r="6" spans="1:12" x14ac:dyDescent="0.2">
      <c r="F6" t="s">
        <v>243</v>
      </c>
      <c r="G6" s="3">
        <v>322215.59399999899</v>
      </c>
    </row>
    <row r="7" spans="1:12" ht="16" x14ac:dyDescent="0.2">
      <c r="F7" s="1" t="s">
        <v>244</v>
      </c>
      <c r="G7" s="2" t="s">
        <v>245</v>
      </c>
      <c r="H7" s="1" t="s">
        <v>246</v>
      </c>
      <c r="I7" s="1" t="s">
        <v>247</v>
      </c>
      <c r="J7" s="1" t="s">
        <v>248</v>
      </c>
      <c r="K7" t="s">
        <v>266</v>
      </c>
      <c r="L7" t="s">
        <v>261</v>
      </c>
    </row>
    <row r="8" spans="1:12" x14ac:dyDescent="0.2">
      <c r="F8" t="s">
        <v>256</v>
      </c>
      <c r="G8" t="s">
        <v>257</v>
      </c>
      <c r="H8">
        <v>4.9959759190761233E-2</v>
      </c>
      <c r="I8">
        <f>H8*111.32*111.32</f>
        <v>619.10845016162182</v>
      </c>
      <c r="J8">
        <f>I8/G6*100</f>
        <v>0.19214105763038389</v>
      </c>
      <c r="K8">
        <f>G1/I8*100</f>
        <v>4.9093358257248214</v>
      </c>
      <c r="L8">
        <f>K8/J8</f>
        <v>25.550685971390699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CE83-4664-48E7-9949-A20BED5A3C27}">
  <dimension ref="A1:L51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1" max="1" width="18.33203125" style="4" customWidth="1"/>
    <col min="2" max="2" width="15.5" customWidth="1"/>
    <col min="3" max="3" width="14.1640625" customWidth="1"/>
    <col min="4" max="4" width="13.5" customWidth="1"/>
    <col min="6" max="6" width="18.83203125" customWidth="1"/>
    <col min="7" max="7" width="16.5" customWidth="1"/>
    <col min="8" max="8" width="15" customWidth="1"/>
    <col min="9" max="9" width="16.1640625" customWidth="1"/>
    <col min="10" max="10" width="14" customWidth="1"/>
    <col min="11" max="11" width="14.5" customWidth="1"/>
    <col min="12" max="12" width="10.5" customWidth="1"/>
  </cols>
  <sheetData>
    <row r="1" spans="1:12" ht="16" x14ac:dyDescent="0.2">
      <c r="A1" s="5" t="s">
        <v>0</v>
      </c>
      <c r="B1" s="6" t="s">
        <v>1</v>
      </c>
      <c r="C1" s="6" t="s">
        <v>258</v>
      </c>
      <c r="D1" s="6" t="s">
        <v>264</v>
      </c>
      <c r="F1" s="6" t="s">
        <v>273</v>
      </c>
      <c r="G1">
        <f>SUM(D2:D51)</f>
        <v>18473.742969900319</v>
      </c>
    </row>
    <row r="2" spans="1:12" ht="16" x14ac:dyDescent="0.2">
      <c r="A2" s="4" t="s">
        <v>88</v>
      </c>
      <c r="B2" t="s">
        <v>3</v>
      </c>
      <c r="C2">
        <v>1.017569614985803E-2</v>
      </c>
      <c r="D2">
        <f>C2*111.32*111.32</f>
        <v>126.09867570817244</v>
      </c>
    </row>
    <row r="3" spans="1:12" ht="16" x14ac:dyDescent="0.2">
      <c r="A3" s="4" t="s">
        <v>89</v>
      </c>
      <c r="B3" t="s">
        <v>3</v>
      </c>
      <c r="C3">
        <v>7.7946810535394206E-3</v>
      </c>
      <c r="D3">
        <f t="shared" ref="D3:D51" si="0">C3*111.32*111.32</f>
        <v>96.592797578042507</v>
      </c>
    </row>
    <row r="4" spans="1:12" ht="32" x14ac:dyDescent="0.2">
      <c r="A4" s="4" t="s">
        <v>90</v>
      </c>
      <c r="B4" t="s">
        <v>3</v>
      </c>
      <c r="C4">
        <v>1.4840784200004011E-2</v>
      </c>
      <c r="D4">
        <f t="shared" si="0"/>
        <v>183.90911113411977</v>
      </c>
      <c r="F4" t="s">
        <v>243</v>
      </c>
      <c r="G4" s="3">
        <v>322215.59399999899</v>
      </c>
    </row>
    <row r="5" spans="1:12" ht="32" x14ac:dyDescent="0.2">
      <c r="A5" s="4" t="s">
        <v>91</v>
      </c>
      <c r="B5" t="s">
        <v>3</v>
      </c>
      <c r="C5">
        <v>3.839304264788268E-2</v>
      </c>
      <c r="D5">
        <f t="shared" si="0"/>
        <v>475.77205166183523</v>
      </c>
      <c r="F5" s="1" t="s">
        <v>244</v>
      </c>
      <c r="G5" s="2" t="s">
        <v>245</v>
      </c>
      <c r="H5" s="1" t="s">
        <v>246</v>
      </c>
      <c r="I5" s="1" t="s">
        <v>247</v>
      </c>
      <c r="J5" s="1" t="s">
        <v>248</v>
      </c>
      <c r="K5" s="6" t="s">
        <v>266</v>
      </c>
      <c r="L5" s="6" t="s">
        <v>261</v>
      </c>
    </row>
    <row r="6" spans="1:12" ht="16" x14ac:dyDescent="0.2">
      <c r="A6" s="4" t="s">
        <v>92</v>
      </c>
      <c r="B6" t="s">
        <v>3</v>
      </c>
      <c r="C6">
        <v>1.8679837375312761E-2</v>
      </c>
      <c r="D6">
        <f t="shared" si="0"/>
        <v>231.48320476371796</v>
      </c>
      <c r="F6" t="s">
        <v>255</v>
      </c>
      <c r="G6" t="s">
        <v>254</v>
      </c>
      <c r="H6">
        <v>6.8963205927858224</v>
      </c>
      <c r="I6">
        <f>H6*111.32*111.32</f>
        <v>85460.186821854324</v>
      </c>
      <c r="J6">
        <f>I6/G4*100</f>
        <v>26.522672525233087</v>
      </c>
      <c r="K6">
        <f>G1/I6*100</f>
        <v>21.616782804851205</v>
      </c>
      <c r="L6">
        <f>K6/J6</f>
        <v>0.81503033995859475</v>
      </c>
    </row>
    <row r="7" spans="1:12" ht="16" x14ac:dyDescent="0.2">
      <c r="A7" s="4" t="s">
        <v>93</v>
      </c>
      <c r="B7" t="s">
        <v>3</v>
      </c>
      <c r="C7">
        <v>5.4016686937284668E-2</v>
      </c>
      <c r="D7">
        <f t="shared" si="0"/>
        <v>669.38247650305141</v>
      </c>
    </row>
    <row r="8" spans="1:12" ht="16" x14ac:dyDescent="0.2">
      <c r="A8" s="4" t="s">
        <v>94</v>
      </c>
      <c r="B8" t="s">
        <v>3</v>
      </c>
      <c r="C8">
        <v>6.9010424999760289E-4</v>
      </c>
      <c r="D8">
        <f t="shared" si="0"/>
        <v>8.5518701368154932</v>
      </c>
    </row>
    <row r="9" spans="1:12" ht="16" x14ac:dyDescent="0.2">
      <c r="A9" s="4" t="s">
        <v>95</v>
      </c>
      <c r="B9" t="s">
        <v>3</v>
      </c>
      <c r="C9">
        <v>1.5133257778025209E-2</v>
      </c>
      <c r="D9">
        <f t="shared" si="0"/>
        <v>187.53348536119597</v>
      </c>
    </row>
    <row r="10" spans="1:12" ht="16" x14ac:dyDescent="0.2">
      <c r="A10" s="4" t="s">
        <v>96</v>
      </c>
      <c r="B10" t="s">
        <v>3</v>
      </c>
      <c r="C10">
        <v>8.9533879999947885E-4</v>
      </c>
      <c r="D10">
        <f t="shared" si="0"/>
        <v>11.095165905838661</v>
      </c>
    </row>
    <row r="11" spans="1:12" ht="16" x14ac:dyDescent="0.2">
      <c r="A11" s="4" t="s">
        <v>97</v>
      </c>
      <c r="B11" t="s">
        <v>3</v>
      </c>
      <c r="C11">
        <v>3.1934616149989381E-2</v>
      </c>
      <c r="D11">
        <f t="shared" si="0"/>
        <v>395.73831082000811</v>
      </c>
    </row>
    <row r="12" spans="1:12" ht="16" x14ac:dyDescent="0.2">
      <c r="A12" s="4" t="s">
        <v>98</v>
      </c>
      <c r="B12" t="s">
        <v>3</v>
      </c>
      <c r="C12">
        <v>1.767682749992616E-3</v>
      </c>
      <c r="D12">
        <f t="shared" si="0"/>
        <v>21.905376355932091</v>
      </c>
    </row>
    <row r="13" spans="1:12" ht="32" x14ac:dyDescent="0.2">
      <c r="A13" s="4" t="s">
        <v>99</v>
      </c>
      <c r="B13" t="s">
        <v>3</v>
      </c>
      <c r="C13">
        <v>3.7740405000619148E-4</v>
      </c>
      <c r="D13">
        <f t="shared" si="0"/>
        <v>4.6768447300134453</v>
      </c>
    </row>
    <row r="14" spans="1:12" ht="32" x14ac:dyDescent="0.2">
      <c r="A14" s="4" t="s">
        <v>100</v>
      </c>
      <c r="B14" t="s">
        <v>3</v>
      </c>
      <c r="C14">
        <v>2.3285036000082471E-3</v>
      </c>
      <c r="D14">
        <f t="shared" si="0"/>
        <v>28.855148190214837</v>
      </c>
    </row>
    <row r="15" spans="1:12" ht="16" x14ac:dyDescent="0.2">
      <c r="A15" s="4" t="s">
        <v>101</v>
      </c>
      <c r="B15" t="s">
        <v>3</v>
      </c>
      <c r="C15">
        <v>2.2704685500052339E-3</v>
      </c>
      <c r="D15">
        <f t="shared" si="0"/>
        <v>28.135969586386373</v>
      </c>
    </row>
    <row r="16" spans="1:12" ht="16" x14ac:dyDescent="0.2">
      <c r="A16" s="4" t="s">
        <v>102</v>
      </c>
      <c r="B16" t="s">
        <v>3</v>
      </c>
      <c r="C16">
        <v>7.5420512146671115E-2</v>
      </c>
      <c r="D16">
        <f t="shared" si="0"/>
        <v>934.62172640247798</v>
      </c>
    </row>
    <row r="17" spans="1:4" ht="32" x14ac:dyDescent="0.2">
      <c r="A17" s="4" t="s">
        <v>103</v>
      </c>
      <c r="B17" t="s">
        <v>3</v>
      </c>
      <c r="C17">
        <v>5.3993920500161607E-3</v>
      </c>
      <c r="D17">
        <f t="shared" si="0"/>
        <v>66.91003515722818</v>
      </c>
    </row>
    <row r="18" spans="1:4" ht="32" x14ac:dyDescent="0.2">
      <c r="A18" s="4" t="s">
        <v>104</v>
      </c>
      <c r="B18" t="s">
        <v>3</v>
      </c>
      <c r="C18">
        <v>9.2210740000453484E-4</v>
      </c>
      <c r="D18">
        <f t="shared" si="0"/>
        <v>11.426886208949954</v>
      </c>
    </row>
    <row r="19" spans="1:4" ht="32" x14ac:dyDescent="0.2">
      <c r="A19" s="4" t="s">
        <v>105</v>
      </c>
      <c r="B19" t="s">
        <v>3</v>
      </c>
      <c r="C19">
        <v>1.8064518462246331E-3</v>
      </c>
      <c r="D19">
        <f t="shared" si="0"/>
        <v>22.385808517158551</v>
      </c>
    </row>
    <row r="20" spans="1:4" ht="32" x14ac:dyDescent="0.2">
      <c r="A20" s="4" t="s">
        <v>106</v>
      </c>
      <c r="B20" t="s">
        <v>3</v>
      </c>
      <c r="C20">
        <v>4.8545010663119106E-3</v>
      </c>
      <c r="D20">
        <f t="shared" si="0"/>
        <v>60.157668494689041</v>
      </c>
    </row>
    <row r="21" spans="1:4" ht="16" x14ac:dyDescent="0.2">
      <c r="A21" s="4" t="s">
        <v>107</v>
      </c>
      <c r="B21" t="s">
        <v>3</v>
      </c>
      <c r="C21">
        <v>5.2294902000227239E-3</v>
      </c>
      <c r="D21">
        <f t="shared" si="0"/>
        <v>64.804587238086071</v>
      </c>
    </row>
    <row r="22" spans="1:4" ht="16" x14ac:dyDescent="0.2">
      <c r="A22" s="4" t="s">
        <v>108</v>
      </c>
      <c r="B22" t="s">
        <v>3</v>
      </c>
      <c r="C22">
        <v>9.5378992499703941E-3</v>
      </c>
      <c r="D22">
        <f t="shared" si="0"/>
        <v>118.1950057024863</v>
      </c>
    </row>
    <row r="23" spans="1:4" ht="32" x14ac:dyDescent="0.2">
      <c r="A23" s="4" t="s">
        <v>109</v>
      </c>
      <c r="B23" t="s">
        <v>3</v>
      </c>
      <c r="C23">
        <v>3.5139945000324251E-3</v>
      </c>
      <c r="D23">
        <f t="shared" si="0"/>
        <v>43.54592023721861</v>
      </c>
    </row>
    <row r="24" spans="1:4" ht="32" x14ac:dyDescent="0.2">
      <c r="A24" s="4" t="s">
        <v>110</v>
      </c>
      <c r="B24" t="s">
        <v>3</v>
      </c>
      <c r="C24">
        <v>4.5032475909536629E-3</v>
      </c>
      <c r="D24">
        <f t="shared" si="0"/>
        <v>55.804885409554728</v>
      </c>
    </row>
    <row r="25" spans="1:4" ht="16" x14ac:dyDescent="0.2">
      <c r="A25" s="4" t="s">
        <v>111</v>
      </c>
      <c r="B25" t="s">
        <v>3</v>
      </c>
      <c r="C25">
        <v>1.4625526999978431E-3</v>
      </c>
      <c r="D25">
        <f t="shared" si="0"/>
        <v>18.124161325877751</v>
      </c>
    </row>
    <row r="26" spans="1:4" ht="16" x14ac:dyDescent="0.2">
      <c r="A26" s="4" t="s">
        <v>112</v>
      </c>
      <c r="B26" t="s">
        <v>3</v>
      </c>
      <c r="C26">
        <v>1.561898079995672E-2</v>
      </c>
      <c r="D26">
        <f t="shared" si="0"/>
        <v>193.55263421592957</v>
      </c>
    </row>
    <row r="27" spans="1:4" ht="16" x14ac:dyDescent="0.2">
      <c r="A27" s="4" t="s">
        <v>113</v>
      </c>
      <c r="B27" t="s">
        <v>3</v>
      </c>
      <c r="C27">
        <v>1.890188354886746E-2</v>
      </c>
      <c r="D27">
        <f t="shared" si="0"/>
        <v>234.23483256578291</v>
      </c>
    </row>
    <row r="28" spans="1:4" ht="16" x14ac:dyDescent="0.2">
      <c r="A28" s="4" t="s">
        <v>114</v>
      </c>
      <c r="B28" t="s">
        <v>3</v>
      </c>
      <c r="C28">
        <v>6.733716664867373E-2</v>
      </c>
      <c r="D28">
        <f t="shared" si="0"/>
        <v>834.45175792289558</v>
      </c>
    </row>
    <row r="29" spans="1:4" ht="32" x14ac:dyDescent="0.2">
      <c r="A29" s="4" t="s">
        <v>115</v>
      </c>
      <c r="B29" t="s">
        <v>3</v>
      </c>
      <c r="C29">
        <v>2.4318669499869832E-3</v>
      </c>
      <c r="D29">
        <f t="shared" si="0"/>
        <v>30.136041542092372</v>
      </c>
    </row>
    <row r="30" spans="1:4" ht="32" x14ac:dyDescent="0.2">
      <c r="A30" s="4" t="s">
        <v>116</v>
      </c>
      <c r="B30" t="s">
        <v>3</v>
      </c>
      <c r="C30">
        <v>1.7592967272435089E-2</v>
      </c>
      <c r="D30">
        <f t="shared" si="0"/>
        <v>218.01455567855518</v>
      </c>
    </row>
    <row r="31" spans="1:4" ht="16" x14ac:dyDescent="0.2">
      <c r="A31" s="4" t="s">
        <v>117</v>
      </c>
      <c r="B31" t="s">
        <v>3</v>
      </c>
      <c r="C31">
        <v>3.5021667799991718E-2</v>
      </c>
      <c r="D31">
        <f t="shared" si="0"/>
        <v>433.99349446299203</v>
      </c>
    </row>
    <row r="32" spans="1:4" ht="32" x14ac:dyDescent="0.2">
      <c r="A32" s="4" t="s">
        <v>118</v>
      </c>
      <c r="B32" t="s">
        <v>3</v>
      </c>
      <c r="C32">
        <v>4.9291487053935157E-3</v>
      </c>
      <c r="D32">
        <f t="shared" si="0"/>
        <v>61.082712668012093</v>
      </c>
    </row>
    <row r="33" spans="1:4" ht="32" x14ac:dyDescent="0.2">
      <c r="A33" s="4" t="s">
        <v>119</v>
      </c>
      <c r="B33" t="s">
        <v>3</v>
      </c>
      <c r="C33">
        <v>2.0317099049993459E-2</v>
      </c>
      <c r="D33">
        <f t="shared" si="0"/>
        <v>251.77238458242365</v>
      </c>
    </row>
    <row r="34" spans="1:4" ht="16" x14ac:dyDescent="0.2">
      <c r="A34" s="4" t="s">
        <v>120</v>
      </c>
      <c r="B34" t="s">
        <v>3</v>
      </c>
      <c r="C34">
        <v>8.1519129052658457E-3</v>
      </c>
      <c r="D34">
        <f t="shared" si="0"/>
        <v>101.01966555445206</v>
      </c>
    </row>
    <row r="35" spans="1:4" ht="16" x14ac:dyDescent="0.2">
      <c r="A35" s="4" t="s">
        <v>121</v>
      </c>
      <c r="B35" t="s">
        <v>3</v>
      </c>
      <c r="C35">
        <v>4.0251084253906548E-2</v>
      </c>
      <c r="D35">
        <f t="shared" si="0"/>
        <v>498.79716782880763</v>
      </c>
    </row>
    <row r="36" spans="1:4" ht="32" x14ac:dyDescent="0.2">
      <c r="A36" s="4" t="s">
        <v>122</v>
      </c>
      <c r="B36" t="s">
        <v>3</v>
      </c>
      <c r="C36">
        <v>2.7551371954714909E-4</v>
      </c>
      <c r="D36">
        <f t="shared" si="0"/>
        <v>3.4142052457819347</v>
      </c>
    </row>
    <row r="37" spans="1:4" ht="32" x14ac:dyDescent="0.2">
      <c r="A37" s="4" t="s">
        <v>123</v>
      </c>
      <c r="B37" t="s">
        <v>3</v>
      </c>
      <c r="C37">
        <v>9.0219064126983994E-5</v>
      </c>
      <c r="D37">
        <f t="shared" si="0"/>
        <v>1.118007489856317</v>
      </c>
    </row>
    <row r="38" spans="1:4" ht="16" x14ac:dyDescent="0.2">
      <c r="A38" s="9" t="s">
        <v>175</v>
      </c>
      <c r="B38" s="10" t="s">
        <v>86</v>
      </c>
      <c r="C38" s="10">
        <v>0.81090545029799799</v>
      </c>
      <c r="D38" s="10">
        <f t="shared" si="0"/>
        <v>10048.855813028911</v>
      </c>
    </row>
    <row r="39" spans="1:4" ht="16" x14ac:dyDescent="0.2">
      <c r="A39" s="4" t="s">
        <v>202</v>
      </c>
      <c r="B39" t="s">
        <v>3</v>
      </c>
      <c r="C39">
        <v>1.1186958493446751E-2</v>
      </c>
      <c r="D39">
        <f t="shared" si="0"/>
        <v>138.63038267368159</v>
      </c>
    </row>
    <row r="40" spans="1:4" ht="16" x14ac:dyDescent="0.2">
      <c r="A40" s="4" t="s">
        <v>203</v>
      </c>
      <c r="B40" t="s">
        <v>3</v>
      </c>
      <c r="C40">
        <v>3.5196087297155287E-2</v>
      </c>
      <c r="D40">
        <f t="shared" si="0"/>
        <v>436.15492570917934</v>
      </c>
    </row>
    <row r="41" spans="1:4" ht="16" x14ac:dyDescent="0.2">
      <c r="A41" s="4" t="s">
        <v>204</v>
      </c>
      <c r="B41" t="s">
        <v>3</v>
      </c>
      <c r="C41">
        <v>1.187182594999925E-2</v>
      </c>
      <c r="D41">
        <f t="shared" si="0"/>
        <v>147.11735772040598</v>
      </c>
    </row>
    <row r="42" spans="1:4" ht="16" x14ac:dyDescent="0.2">
      <c r="A42" s="4" t="s">
        <v>207</v>
      </c>
      <c r="B42" t="s">
        <v>3</v>
      </c>
      <c r="C42">
        <v>1.8695811945502069E-2</v>
      </c>
      <c r="D42">
        <f t="shared" si="0"/>
        <v>231.68116391228264</v>
      </c>
    </row>
    <row r="43" spans="1:4" ht="16" x14ac:dyDescent="0.2">
      <c r="A43" s="4" t="s">
        <v>209</v>
      </c>
      <c r="B43" t="s">
        <v>3</v>
      </c>
      <c r="C43">
        <v>3.8231684824872052E-3</v>
      </c>
      <c r="D43">
        <f t="shared" si="0"/>
        <v>47.377248254173352</v>
      </c>
    </row>
    <row r="44" spans="1:4" ht="16" x14ac:dyDescent="0.2">
      <c r="A44" s="4" t="s">
        <v>216</v>
      </c>
      <c r="B44" t="s">
        <v>3</v>
      </c>
      <c r="C44">
        <v>2.5654571277424761E-2</v>
      </c>
      <c r="D44">
        <f t="shared" si="0"/>
        <v>317.91510048079749</v>
      </c>
    </row>
    <row r="45" spans="1:4" ht="16" x14ac:dyDescent="0.2">
      <c r="A45" s="4" t="s">
        <v>222</v>
      </c>
      <c r="B45" t="s">
        <v>3</v>
      </c>
      <c r="C45">
        <v>1.327274204849971E-2</v>
      </c>
      <c r="D45">
        <f t="shared" si="0"/>
        <v>164.47770950347609</v>
      </c>
    </row>
    <row r="46" spans="1:4" ht="16" x14ac:dyDescent="0.2">
      <c r="A46" s="4" t="s">
        <v>227</v>
      </c>
      <c r="B46" t="s">
        <v>3</v>
      </c>
      <c r="C46">
        <v>3.3329087142490721E-3</v>
      </c>
      <c r="D46">
        <f t="shared" si="0"/>
        <v>41.301879393175405</v>
      </c>
    </row>
    <row r="47" spans="1:4" ht="16" x14ac:dyDescent="0.2">
      <c r="A47" s="4" t="s">
        <v>228</v>
      </c>
      <c r="B47" t="s">
        <v>3</v>
      </c>
      <c r="C47">
        <v>5.2970969954984071E-3</v>
      </c>
      <c r="D47">
        <f t="shared" si="0"/>
        <v>65.642380274828412</v>
      </c>
    </row>
    <row r="48" spans="1:4" ht="16" x14ac:dyDescent="0.2">
      <c r="A48" s="4" t="s">
        <v>229</v>
      </c>
      <c r="B48" t="s">
        <v>3</v>
      </c>
      <c r="C48">
        <v>3.2063205000554262E-4</v>
      </c>
      <c r="D48">
        <f t="shared" si="0"/>
        <v>3.9733180216726041</v>
      </c>
    </row>
    <row r="49" spans="1:4" ht="16" x14ac:dyDescent="0.2">
      <c r="A49" s="4" t="s">
        <v>230</v>
      </c>
      <c r="B49" t="s">
        <v>3</v>
      </c>
      <c r="C49">
        <v>2.3538452561950858E-3</v>
      </c>
      <c r="D49">
        <f t="shared" si="0"/>
        <v>29.169185602333979</v>
      </c>
    </row>
    <row r="50" spans="1:4" ht="16" x14ac:dyDescent="0.2">
      <c r="A50" s="4" t="s">
        <v>231</v>
      </c>
      <c r="B50" t="s">
        <v>3</v>
      </c>
      <c r="C50">
        <v>1.9554004500221822E-3</v>
      </c>
      <c r="D50">
        <f t="shared" si="0"/>
        <v>24.231600825698962</v>
      </c>
    </row>
    <row r="51" spans="1:4" ht="16" x14ac:dyDescent="0.2">
      <c r="A51" s="4" t="s">
        <v>232</v>
      </c>
      <c r="B51" t="s">
        <v>3</v>
      </c>
      <c r="C51">
        <v>4.0283810499985861E-3</v>
      </c>
      <c r="D51">
        <f t="shared" si="0"/>
        <v>49.920271613043994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Ecoregion</vt:lpstr>
      <vt:lpstr>Eastern Guinean Forests</vt:lpstr>
      <vt:lpstr>Guinean Forest-Savanna Mosaic</vt:lpstr>
      <vt:lpstr>Guinean Montane Forests</vt:lpstr>
      <vt:lpstr>Western Guinean Lowland Forests</vt:lpstr>
      <vt:lpstr>Guinean Mangroves</vt:lpstr>
      <vt:lpstr>West Sudanian Savanna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2020-06-21T11:49:11Z</dcterms:created>
  <dcterms:modified xsi:type="dcterms:W3CDTF">2020-08-23T15:59:22Z</dcterms:modified>
  <cp:category/>
  <cp:contentStatus/>
</cp:coreProperties>
</file>