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bookViews>
  <sheets>
    <sheet name="不一致项问题跟踪表" sheetId="1" r:id="rId1"/>
    <sheet name="总结" sheetId="2" r:id="rId2"/>
  </sheets>
  <definedNames>
    <definedName name="_xlnm._FilterDatabase" localSheetId="0" hidden="1">不一致项问题跟踪表!$A$2:$P$42</definedName>
  </definedNames>
  <calcPr calcId="144525"/>
</workbook>
</file>

<file path=xl/sharedStrings.xml><?xml version="1.0" encoding="utf-8"?>
<sst xmlns="http://schemas.openxmlformats.org/spreadsheetml/2006/main" count="273" uniqueCount="97">
  <si>
    <t>不一致项问题跟踪表</t>
  </si>
  <si>
    <t>编号</t>
  </si>
  <si>
    <t>不一致项描述</t>
  </si>
  <si>
    <t>问题类型</t>
  </si>
  <si>
    <t>所属过程域</t>
  </si>
  <si>
    <t>发现日期</t>
  </si>
  <si>
    <t>原因分析</t>
  </si>
  <si>
    <t>解决措施</t>
  </si>
  <si>
    <t>严重程度</t>
  </si>
  <si>
    <t>预计完成时间</t>
  </si>
  <si>
    <t>实际完成时间</t>
  </si>
  <si>
    <t>责任人</t>
  </si>
  <si>
    <t>实际解决情况</t>
  </si>
  <si>
    <t>状态</t>
  </si>
  <si>
    <t>纠正活动</t>
  </si>
  <si>
    <t>是否上升沟通渠道</t>
  </si>
  <si>
    <t>纠正措施</t>
  </si>
  <si>
    <t>NC001</t>
  </si>
  <si>
    <t>《项目计划》干系人沟通计划应将每一类干系人的沟通计划均列出来</t>
  </si>
  <si>
    <t>产出物</t>
  </si>
  <si>
    <t>PLAN</t>
  </si>
  <si>
    <t>沟通修改</t>
  </si>
  <si>
    <t>否</t>
  </si>
  <si>
    <t>轻微</t>
  </si>
  <si>
    <t>第一次跟踪</t>
  </si>
  <si>
    <t>发起</t>
  </si>
  <si>
    <t>完成</t>
  </si>
  <si>
    <t>第二次跟踪</t>
  </si>
  <si>
    <t>正在处理</t>
  </si>
  <si>
    <t>第三次跟踪</t>
  </si>
  <si>
    <t>NC002</t>
  </si>
  <si>
    <t>《需求调研记录》中调研内容与需求调研计划中不一致</t>
  </si>
  <si>
    <t>RDM</t>
  </si>
  <si>
    <t>与组织资产库中模版不一致</t>
  </si>
  <si>
    <t>NC003</t>
  </si>
  <si>
    <t>产品经理没有完善需求和验收标准</t>
  </si>
  <si>
    <t>过程</t>
  </si>
  <si>
    <t>原项目流程中没有用户故事，项目流程缺乏</t>
  </si>
  <si>
    <t>顾婷</t>
  </si>
  <si>
    <t>NC004</t>
  </si>
  <si>
    <t>产品经理的需求变更历史，没有在评论中提现变更意见</t>
  </si>
  <si>
    <t>流程规范缺失，没有补充需求变更意见的流程</t>
  </si>
  <si>
    <t>2022/6/2</t>
  </si>
  <si>
    <t>NC005</t>
  </si>
  <si>
    <t>《配置管理计划》中有些文档权限设置有问题</t>
  </si>
  <si>
    <t>吴佩奇</t>
  </si>
  <si>
    <t>NC006</t>
  </si>
  <si>
    <t>《概要设计说明》文档中时间有误</t>
  </si>
  <si>
    <t>TS</t>
  </si>
  <si>
    <t>文档中时间有误</t>
  </si>
  <si>
    <t>NC007</t>
  </si>
  <si>
    <t>《详细设计文档》系统设计中接口命名不符合规范</t>
  </si>
  <si>
    <t>接口命名错误</t>
  </si>
  <si>
    <t>NC008</t>
  </si>
  <si>
    <t>设计文件中缺失非功能设计描述的不清楚</t>
  </si>
  <si>
    <t>QA人员工作冲突，未补充会议纪要</t>
  </si>
  <si>
    <t>严重</t>
  </si>
  <si>
    <t>NC009</t>
  </si>
  <si>
    <t>《测试计划》未考虑性能测试</t>
  </si>
  <si>
    <t>VV</t>
  </si>
  <si>
    <t>孙志强</t>
  </si>
  <si>
    <t>NC010</t>
  </si>
  <si>
    <t>《缺陷记录单》部分bug描述不清晰</t>
  </si>
  <si>
    <t>系统测试bug数量情况与《bug记录》中不一致</t>
  </si>
  <si>
    <t>NC011</t>
  </si>
  <si>
    <t>测试过程中部分用例未执行，遗漏</t>
  </si>
  <si>
    <t>测试用例未执行</t>
  </si>
  <si>
    <t>NC012</t>
  </si>
  <si>
    <t>《用户手册》中部分页面调整后描述未调整</t>
  </si>
  <si>
    <t>文档未及时更新</t>
  </si>
  <si>
    <t>NC013</t>
  </si>
  <si>
    <t>《测试报告》系统测试bug数量情况与《bug记录》中不一致</t>
  </si>
  <si>
    <t>缺陷描述不完整清晰</t>
  </si>
  <si>
    <t>按照问题所属实践域统计</t>
  </si>
  <si>
    <t>实践域</t>
  </si>
  <si>
    <t>问题个数</t>
  </si>
  <si>
    <t>占比</t>
  </si>
  <si>
    <t>EST</t>
  </si>
  <si>
    <t>PI</t>
  </si>
  <si>
    <t>PMC</t>
  </si>
  <si>
    <t>MPM</t>
  </si>
  <si>
    <t>RSK</t>
  </si>
  <si>
    <t>CAR</t>
  </si>
  <si>
    <t>DAR</t>
  </si>
  <si>
    <t>P吴佩奇</t>
  </si>
  <si>
    <t>PR</t>
  </si>
  <si>
    <t>合计</t>
  </si>
  <si>
    <t>按照过程属性统计</t>
  </si>
  <si>
    <t>过程属性</t>
  </si>
  <si>
    <t>按照问题严重等级</t>
  </si>
  <si>
    <t>一般</t>
  </si>
  <si>
    <t>按照问题状态</t>
  </si>
  <si>
    <t>挂起</t>
  </si>
  <si>
    <t>质量总结</t>
  </si>
  <si>
    <r>
      <rPr>
        <sz val="10"/>
        <rFont val="微软雅黑"/>
        <charset val="134"/>
      </rPr>
      <t>本次按照质量保证计划，参与项目计划制定、项目周会、参与项目中各类评审会、审核每次评审是否符合评审流程,根据制定的过程检查单和产品检查单在合适的时机完成质量监控目标，及时进行质量沟通，在检查过程或工作产品后，QA 在当天提交评价的发现和结论给相关活动/工作产品的负责人，每月编制QA月报，提交给PM和高层领导。在项目中发现并记录</t>
    </r>
    <r>
      <rPr>
        <sz val="10"/>
        <color indexed="10"/>
        <rFont val="微软雅黑"/>
        <charset val="134"/>
      </rPr>
      <t>13</t>
    </r>
    <r>
      <rPr>
        <sz val="10"/>
        <rFont val="微软雅黑"/>
        <charset val="134"/>
      </rPr>
      <t xml:space="preserve"> 个不符合项，发现的不符合项均已报告给直接负责人，到目前为止，发现的问题均已得到解决，项目质量得到有效控制。</t>
    </r>
  </si>
  <si>
    <t>改进建议</t>
  </si>
  <si>
    <t xml:space="preserve">1、 评审问题、项目问题修改及时性需要加强
2、测试人员更新禅道中的测试任务、测试用例、缺陷的关闭的及时性方面需要注意提升，开发人员测试单需要按时创建。建议在项目团队的周例会上强调宣贯下。
</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</si>
</sst>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name val="宋体"/>
      <charset val="134"/>
    </font>
    <font>
      <sz val="10"/>
      <name val="微软雅黑"/>
      <charset val="134"/>
    </font>
    <font>
      <b/>
      <sz val="12"/>
      <name val="微软雅黑"/>
      <charset val="134"/>
    </font>
    <font>
      <b/>
      <sz val="10"/>
      <name val="微软雅黑"/>
      <charset val="134"/>
    </font>
    <font>
      <sz val="10"/>
      <name val="宋体"/>
      <charset val="134"/>
    </font>
    <font>
      <b/>
      <sz val="12"/>
      <name val="宋体"/>
      <charset val="134"/>
    </font>
    <font>
      <b/>
      <sz val="10"/>
      <name val="宋体"/>
      <charset val="134"/>
    </font>
    <font>
      <u/>
      <sz val="12"/>
      <color indexed="12"/>
      <name val="宋体"/>
      <charset val="134"/>
    </font>
    <font>
      <u/>
      <sz val="12"/>
      <color indexed="36"/>
      <name val="宋体"/>
      <charset val="134"/>
    </font>
    <font>
      <sz val="11"/>
      <color indexed="2"/>
      <name val="DengXian"/>
      <charset val="134"/>
    </font>
    <font>
      <b/>
      <sz val="18"/>
      <color theme="3"/>
      <name val="DengXian Light"/>
      <charset val="134"/>
    </font>
    <font>
      <i/>
      <sz val="11"/>
      <color rgb="FF7F7F7F"/>
      <name val="DengXian"/>
      <charset val="134"/>
    </font>
    <font>
      <b/>
      <sz val="15"/>
      <color theme="3"/>
      <name val="DengXian"/>
      <charset val="134"/>
    </font>
    <font>
      <b/>
      <sz val="13"/>
      <color theme="3"/>
      <name val="DengXian"/>
      <charset val="134"/>
    </font>
    <font>
      <b/>
      <sz val="11"/>
      <color theme="3"/>
      <name val="DengXian"/>
      <charset val="134"/>
    </font>
    <font>
      <sz val="11"/>
      <color rgb="FF3F3F76"/>
      <name val="DengXian"/>
      <charset val="134"/>
    </font>
    <font>
      <b/>
      <sz val="11"/>
      <color rgb="FF3F3F3F"/>
      <name val="DengXian"/>
      <charset val="134"/>
    </font>
    <font>
      <b/>
      <sz val="11"/>
      <color rgb="FFFA7D00"/>
      <name val="DengXian"/>
      <charset val="134"/>
    </font>
    <font>
      <b/>
      <sz val="11"/>
      <color indexed="9"/>
      <name val="DengXian"/>
      <charset val="134"/>
    </font>
    <font>
      <sz val="11"/>
      <color rgb="FFFA7D00"/>
      <name val="DengXian"/>
      <charset val="134"/>
    </font>
    <font>
      <b/>
      <sz val="11"/>
      <color indexed="8"/>
      <name val="DengXian"/>
      <charset val="134"/>
    </font>
    <font>
      <sz val="11"/>
      <color rgb="FF006100"/>
      <name val="DengXian"/>
      <charset val="134"/>
    </font>
    <font>
      <sz val="11"/>
      <color rgb="FF9C0006"/>
      <name val="DengXian"/>
      <charset val="134"/>
    </font>
    <font>
      <sz val="11"/>
      <color rgb="FF9C6500"/>
      <name val="DengXian"/>
      <charset val="134"/>
    </font>
    <font>
      <sz val="11"/>
      <color indexed="9"/>
      <name val="DengXian"/>
      <charset val="134"/>
    </font>
    <font>
      <sz val="11"/>
      <color indexed="8"/>
      <name val="DengXian"/>
      <charset val="134"/>
    </font>
    <font>
      <sz val="10"/>
      <color indexed="10"/>
      <name val="微软雅黑"/>
      <charset val="134"/>
    </font>
  </fonts>
  <fills count="36">
    <fill>
      <patternFill patternType="none"/>
    </fill>
    <fill>
      <patternFill patternType="gray125"/>
    </fill>
    <fill>
      <patternFill patternType="solid">
        <fgColor rgb="FF8DB4E2"/>
        <bgColor indexed="64"/>
      </patternFill>
    </fill>
    <fill>
      <patternFill patternType="solid">
        <fgColor indexed="44"/>
        <bgColor indexed="64"/>
      </patternFill>
    </fill>
    <fill>
      <patternFill patternType="solid">
        <fgColor indexed="5"/>
        <bgColor indexed="64"/>
      </patternFill>
    </fill>
    <fill>
      <patternFill patternType="solid">
        <fgColor rgb="FFFFFFCC"/>
        <bgColor indexed="64"/>
      </patternFill>
    </fill>
    <fill>
      <patternFill patternType="solid">
        <fgColor indexed="47"/>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85961485641"/>
        <bgColor indexed="64"/>
      </patternFill>
    </fill>
    <fill>
      <patternFill patternType="solid">
        <fgColor theme="4" tint="0.599749748222297"/>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85961485641"/>
        <bgColor indexed="64"/>
      </patternFill>
    </fill>
    <fill>
      <patternFill patternType="solid">
        <fgColor theme="5" tint="0.599749748222297"/>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85961485641"/>
        <bgColor indexed="64"/>
      </patternFill>
    </fill>
    <fill>
      <patternFill patternType="solid">
        <fgColor theme="6" tint="0.599749748222297"/>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85961485641"/>
        <bgColor indexed="64"/>
      </patternFill>
    </fill>
    <fill>
      <patternFill patternType="solid">
        <fgColor theme="7" tint="0.599749748222297"/>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85961485641"/>
        <bgColor indexed="64"/>
      </patternFill>
    </fill>
    <fill>
      <patternFill patternType="solid">
        <fgColor theme="8" tint="0.599749748222297"/>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85961485641"/>
        <bgColor indexed="64"/>
      </patternFill>
    </fill>
    <fill>
      <patternFill patternType="solid">
        <fgColor theme="9" tint="0.599749748222297"/>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indexed="8"/>
      </top>
      <bottom/>
      <diagonal/>
    </border>
    <border>
      <left style="thin">
        <color auto="1"/>
      </left>
      <right style="thin">
        <color auto="1"/>
      </right>
      <top/>
      <bottom style="thin">
        <color indexed="8"/>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710074159978"/>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0" fillId="5" borderId="1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7" applyNumberFormat="0" applyFill="0" applyAlignment="0" applyProtection="0">
      <alignment vertical="center"/>
    </xf>
    <xf numFmtId="0" fontId="13" fillId="0" borderId="18" applyNumberFormat="0" applyFill="0" applyAlignment="0" applyProtection="0">
      <alignment vertical="center"/>
    </xf>
    <xf numFmtId="0" fontId="14" fillId="0" borderId="19" applyNumberFormat="0" applyFill="0" applyAlignment="0" applyProtection="0">
      <alignment vertical="center"/>
    </xf>
    <xf numFmtId="0" fontId="14" fillId="0" borderId="0" applyNumberFormat="0" applyFill="0" applyBorder="0" applyAlignment="0" applyProtection="0">
      <alignment vertical="center"/>
    </xf>
    <xf numFmtId="0" fontId="15" fillId="6" borderId="20" applyNumberFormat="0" applyAlignment="0" applyProtection="0">
      <alignment vertical="center"/>
    </xf>
    <xf numFmtId="0" fontId="16" fillId="7" borderId="21" applyNumberFormat="0" applyAlignment="0" applyProtection="0">
      <alignment vertical="center"/>
    </xf>
    <xf numFmtId="0" fontId="17" fillId="7" borderId="20" applyNumberFormat="0" applyAlignment="0" applyProtection="0">
      <alignment vertical="center"/>
    </xf>
    <xf numFmtId="0" fontId="18" fillId="8" borderId="22" applyNumberFormat="0" applyAlignment="0" applyProtection="0">
      <alignment vertical="center"/>
    </xf>
    <xf numFmtId="0" fontId="19" fillId="0" borderId="23" applyNumberFormat="0" applyFill="0" applyAlignment="0" applyProtection="0">
      <alignment vertical="center"/>
    </xf>
    <xf numFmtId="0" fontId="20" fillId="0" borderId="24"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62">
    <xf numFmtId="0" fontId="0" fillId="0" borderId="0" xfId="0" applyAlignment="1">
      <alignment vertical="center"/>
    </xf>
    <xf numFmtId="0" fontId="1" fillId="0" borderId="0" xfId="0" applyFont="1" applyAlignment="1">
      <alignment vertical="center"/>
    </xf>
    <xf numFmtId="9" fontId="1" fillId="0" borderId="0" xfId="0" applyNumberFormat="1" applyFont="1" applyAlignment="1">
      <alignment vertical="center"/>
    </xf>
    <xf numFmtId="0" fontId="1" fillId="0" borderId="0" xfId="0" applyFont="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1" fillId="0" borderId="0" xfId="0" applyFont="1" applyBorder="1" applyAlignment="1">
      <alignment vertical="center"/>
    </xf>
    <xf numFmtId="0" fontId="3" fillId="2" borderId="1" xfId="0" applyFont="1" applyFill="1" applyBorder="1" applyAlignment="1">
      <alignment horizontal="center" vertical="center"/>
    </xf>
    <xf numFmtId="9" fontId="3" fillId="2"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9" fontId="3" fillId="0" borderId="1" xfId="0" applyNumberFormat="1"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0" xfId="0" applyFont="1" applyBorder="1" applyAlignment="1">
      <alignment horizontal="left" vertical="center"/>
    </xf>
    <xf numFmtId="0" fontId="1" fillId="0" borderId="1" xfId="0" applyFont="1" applyBorder="1" applyAlignment="1">
      <alignment vertical="center"/>
    </xf>
    <xf numFmtId="0" fontId="1" fillId="0" borderId="6" xfId="0" applyNumberFormat="1" applyFont="1" applyBorder="1" applyAlignment="1">
      <alignment horizontal="center" vertical="center"/>
    </xf>
    <xf numFmtId="0" fontId="1" fillId="0" borderId="7" xfId="0" applyNumberFormat="1" applyFont="1" applyBorder="1" applyAlignment="1">
      <alignment horizontal="center" vertical="center"/>
    </xf>
    <xf numFmtId="0" fontId="1" fillId="0" borderId="0" xfId="0" applyNumberFormat="1" applyFont="1" applyBorder="1" applyAlignment="1">
      <alignment horizontal="center" vertical="center"/>
    </xf>
    <xf numFmtId="0" fontId="1" fillId="0" borderId="8" xfId="0" applyNumberFormat="1" applyFont="1" applyBorder="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horizontal="left" vertical="center" wrapText="1"/>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4" fillId="0" borderId="0" xfId="0" applyFont="1" applyAlignment="1">
      <alignmen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4" fillId="4" borderId="11" xfId="0" applyFont="1" applyFill="1" applyBorder="1" applyAlignment="1">
      <alignment horizontal="center"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4" fillId="4" borderId="12" xfId="0" applyFont="1" applyFill="1" applyBorder="1" applyAlignment="1">
      <alignment horizontal="center" vertical="center"/>
    </xf>
    <xf numFmtId="0" fontId="4" fillId="0" borderId="12" xfId="0" applyFont="1" applyBorder="1" applyAlignment="1">
      <alignment horizontal="left" vertical="center"/>
    </xf>
    <xf numFmtId="0" fontId="4" fillId="0" borderId="12" xfId="0" applyFont="1" applyBorder="1" applyAlignment="1">
      <alignment horizontal="center" vertical="center"/>
    </xf>
    <xf numFmtId="0" fontId="4" fillId="4" borderId="3" xfId="0" applyFont="1" applyFill="1" applyBorder="1" applyAlignment="1">
      <alignment horizontal="center"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3" xfId="0" applyFont="1" applyBorder="1" applyAlignment="1">
      <alignment horizontal="lef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14" fontId="4" fillId="0" borderId="11" xfId="0" applyNumberFormat="1" applyFont="1" applyBorder="1" applyAlignment="1">
      <alignment horizontal="center"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3" xfId="0" applyFont="1" applyBorder="1" applyAlignment="1">
      <alignment vertical="center"/>
    </xf>
    <xf numFmtId="0" fontId="4" fillId="0" borderId="14" xfId="0" applyFont="1" applyBorder="1" applyAlignment="1">
      <alignment vertical="center"/>
    </xf>
    <xf numFmtId="0" fontId="4" fillId="0" borderId="1" xfId="0" applyFont="1" applyBorder="1" applyAlignment="1">
      <alignment vertical="center"/>
    </xf>
    <xf numFmtId="0" fontId="4" fillId="0" borderId="10" xfId="0" applyFont="1" applyBorder="1" applyAlignment="1">
      <alignment horizontal="center" vertical="center"/>
    </xf>
    <xf numFmtId="0" fontId="4" fillId="0" borderId="10" xfId="0" applyFont="1" applyBorder="1" applyAlignment="1">
      <alignment vertical="center"/>
    </xf>
    <xf numFmtId="0" fontId="4" fillId="0" borderId="15" xfId="0" applyFont="1" applyBorder="1" applyAlignment="1">
      <alignment horizontal="center" vertical="center"/>
    </xf>
    <xf numFmtId="0" fontId="4" fillId="0" borderId="15" xfId="0" applyFont="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0">
    <dxf>
      <fill>
        <patternFill patternType="solid">
          <bgColor indexed="55"/>
        </patternFill>
      </fill>
    </dxf>
    <dxf>
      <fill>
        <patternFill patternType="solid">
          <bgColor indexed="10"/>
        </patternFill>
      </fill>
    </dxf>
    <dxf>
      <font>
        <b val="0"/>
        <i val="0"/>
        <color indexed="16"/>
      </font>
      <fill>
        <patternFill patternType="solid">
          <bgColor indexed="45"/>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8DB4E2"/>
      <color rgb="0099CCFF"/>
      <color rgb="00FFFF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42"/>
  <sheetViews>
    <sheetView tabSelected="1" zoomScale="109" zoomScaleNormal="109" zoomScaleSheetLayoutView="60" workbookViewId="0">
      <pane xSplit="2" ySplit="3" topLeftCell="L4" activePane="bottomRight" state="frozen"/>
      <selection/>
      <selection pane="topRight"/>
      <selection pane="bottomLeft"/>
      <selection pane="bottomRight" activeCell="O55" sqref="O55"/>
    </sheetView>
  </sheetViews>
  <sheetFormatPr defaultColWidth="11" defaultRowHeight="15.2"/>
  <cols>
    <col min="1" max="1" width="8.625" style="29" customWidth="1"/>
    <col min="2" max="2" width="60.2857142857143" style="29" customWidth="1"/>
    <col min="3" max="3" width="11.625" style="29" customWidth="1"/>
    <col min="4" max="4" width="14.875" style="29" customWidth="1"/>
    <col min="5" max="5" width="14.625" style="29" customWidth="1"/>
    <col min="6" max="6" width="26.8035714285714" style="29" customWidth="1"/>
    <col min="7" max="8" width="15.625" style="29" customWidth="1"/>
    <col min="9" max="12" width="20.125" style="29" customWidth="1"/>
    <col min="13" max="13" width="13.875" style="29" customWidth="1"/>
    <col min="14" max="14" width="10.5" style="29" customWidth="1"/>
    <col min="15" max="15" width="28.125" style="29" customWidth="1"/>
    <col min="16" max="16" width="11" style="29" customWidth="1"/>
    <col min="17" max="16384" width="11" style="28"/>
  </cols>
  <sheetData>
    <row r="1" s="28" customFormat="1" ht="22.5" customHeight="1" spans="1:16">
      <c r="A1" s="30" t="s">
        <v>0</v>
      </c>
      <c r="B1" s="30"/>
      <c r="C1" s="30"/>
      <c r="D1" s="30"/>
      <c r="E1" s="30"/>
      <c r="F1" s="30"/>
      <c r="G1" s="30"/>
      <c r="H1" s="30"/>
      <c r="I1" s="30"/>
      <c r="J1" s="30"/>
      <c r="K1" s="30"/>
      <c r="L1" s="30"/>
      <c r="M1" s="30"/>
      <c r="N1" s="30"/>
      <c r="O1" s="30"/>
      <c r="P1" s="30"/>
    </row>
    <row r="2" s="28" customFormat="1" ht="14.25" customHeight="1" spans="1:16">
      <c r="A2" s="31" t="s">
        <v>1</v>
      </c>
      <c r="B2" s="31" t="s">
        <v>2</v>
      </c>
      <c r="C2" s="32" t="s">
        <v>3</v>
      </c>
      <c r="D2" s="31" t="s">
        <v>4</v>
      </c>
      <c r="E2" s="31" t="s">
        <v>5</v>
      </c>
      <c r="F2" s="31" t="s">
        <v>6</v>
      </c>
      <c r="G2" s="31" t="s">
        <v>7</v>
      </c>
      <c r="H2" s="31"/>
      <c r="I2" s="31"/>
      <c r="J2" s="32" t="s">
        <v>8</v>
      </c>
      <c r="K2" s="31" t="s">
        <v>9</v>
      </c>
      <c r="L2" s="31" t="s">
        <v>10</v>
      </c>
      <c r="M2" s="31" t="s">
        <v>11</v>
      </c>
      <c r="N2" s="31" t="s">
        <v>12</v>
      </c>
      <c r="O2" s="31"/>
      <c r="P2" s="31" t="s">
        <v>13</v>
      </c>
    </row>
    <row r="3" s="28" customFormat="1" ht="16" hidden="1" spans="1:16">
      <c r="A3" s="31"/>
      <c r="B3" s="31"/>
      <c r="C3" s="33"/>
      <c r="D3" s="31"/>
      <c r="E3" s="31"/>
      <c r="F3" s="31"/>
      <c r="G3" s="31" t="s">
        <v>14</v>
      </c>
      <c r="H3" s="31" t="s">
        <v>15</v>
      </c>
      <c r="I3" s="31" t="s">
        <v>16</v>
      </c>
      <c r="J3" s="33"/>
      <c r="K3" s="31"/>
      <c r="L3" s="31"/>
      <c r="M3" s="31"/>
      <c r="N3" s="31"/>
      <c r="O3" s="31"/>
      <c r="P3" s="31"/>
    </row>
    <row r="4" s="28" customFormat="1" ht="21" customHeight="1" spans="1:16">
      <c r="A4" s="34" t="s">
        <v>17</v>
      </c>
      <c r="B4" s="35" t="s">
        <v>18</v>
      </c>
      <c r="C4" s="36" t="s">
        <v>19</v>
      </c>
      <c r="D4" s="36" t="s">
        <v>20</v>
      </c>
      <c r="E4" s="52">
        <v>44685</v>
      </c>
      <c r="F4" s="53" t="s">
        <v>18</v>
      </c>
      <c r="G4" s="36" t="s">
        <v>21</v>
      </c>
      <c r="H4" s="36" t="s">
        <v>22</v>
      </c>
      <c r="I4" s="36" t="s">
        <v>21</v>
      </c>
      <c r="J4" s="36" t="s">
        <v>23</v>
      </c>
      <c r="K4" s="52">
        <v>44688</v>
      </c>
      <c r="L4" s="52">
        <v>44687</v>
      </c>
      <c r="M4" s="36"/>
      <c r="N4" s="49" t="s">
        <v>24</v>
      </c>
      <c r="O4" s="57" t="s">
        <v>25</v>
      </c>
      <c r="P4" s="36" t="s">
        <v>26</v>
      </c>
    </row>
    <row r="5" s="28" customFormat="1" ht="21" customHeight="1" spans="1:16">
      <c r="A5" s="37"/>
      <c r="B5" s="38"/>
      <c r="C5" s="39"/>
      <c r="D5" s="39"/>
      <c r="E5" s="39"/>
      <c r="F5" s="54"/>
      <c r="G5" s="39"/>
      <c r="H5" s="39"/>
      <c r="I5" s="39"/>
      <c r="J5" s="39"/>
      <c r="K5" s="39"/>
      <c r="L5" s="39"/>
      <c r="M5" s="39"/>
      <c r="N5" s="49" t="s">
        <v>27</v>
      </c>
      <c r="O5" s="57" t="s">
        <v>28</v>
      </c>
      <c r="P5" s="39"/>
    </row>
    <row r="6" s="28" customFormat="1" ht="21" customHeight="1" spans="1:16">
      <c r="A6" s="40"/>
      <c r="B6" s="41"/>
      <c r="C6" s="42"/>
      <c r="D6" s="42"/>
      <c r="E6" s="42"/>
      <c r="F6" s="55"/>
      <c r="G6" s="42"/>
      <c r="H6" s="42"/>
      <c r="I6" s="42"/>
      <c r="J6" s="42"/>
      <c r="K6" s="42"/>
      <c r="L6" s="42"/>
      <c r="M6" s="42"/>
      <c r="N6" s="49" t="s">
        <v>29</v>
      </c>
      <c r="O6" s="57" t="s">
        <v>26</v>
      </c>
      <c r="P6" s="42"/>
    </row>
    <row r="7" s="28" customFormat="1" spans="1:16">
      <c r="A7" s="34" t="s">
        <v>30</v>
      </c>
      <c r="B7" s="35" t="s">
        <v>31</v>
      </c>
      <c r="C7" s="36" t="s">
        <v>19</v>
      </c>
      <c r="D7" s="36" t="s">
        <v>32</v>
      </c>
      <c r="E7" s="52">
        <v>44694</v>
      </c>
      <c r="F7" s="53" t="s">
        <v>33</v>
      </c>
      <c r="G7" s="36" t="s">
        <v>21</v>
      </c>
      <c r="H7" s="36" t="s">
        <v>22</v>
      </c>
      <c r="I7" s="36" t="s">
        <v>21</v>
      </c>
      <c r="J7" s="36" t="s">
        <v>23</v>
      </c>
      <c r="K7" s="52">
        <v>44695</v>
      </c>
      <c r="L7" s="52">
        <v>44695</v>
      </c>
      <c r="M7" s="36"/>
      <c r="N7" s="49" t="s">
        <v>24</v>
      </c>
      <c r="O7" s="57" t="s">
        <v>25</v>
      </c>
      <c r="P7" s="36" t="s">
        <v>26</v>
      </c>
    </row>
    <row r="8" s="28" customFormat="1" spans="1:16">
      <c r="A8" s="37"/>
      <c r="B8" s="38"/>
      <c r="C8" s="39"/>
      <c r="D8" s="39"/>
      <c r="E8" s="39"/>
      <c r="F8" s="54"/>
      <c r="G8" s="39"/>
      <c r="H8" s="39"/>
      <c r="I8" s="39"/>
      <c r="J8" s="39"/>
      <c r="K8" s="39"/>
      <c r="L8" s="39"/>
      <c r="M8" s="39"/>
      <c r="N8" s="49" t="s">
        <v>27</v>
      </c>
      <c r="O8" s="57" t="s">
        <v>28</v>
      </c>
      <c r="P8" s="39"/>
    </row>
    <row r="9" s="28" customFormat="1" spans="1:16">
      <c r="A9" s="40"/>
      <c r="B9" s="41"/>
      <c r="C9" s="42"/>
      <c r="D9" s="42"/>
      <c r="E9" s="42"/>
      <c r="F9" s="55"/>
      <c r="G9" s="42"/>
      <c r="H9" s="42"/>
      <c r="I9" s="42"/>
      <c r="J9" s="42"/>
      <c r="K9" s="42"/>
      <c r="L9" s="42"/>
      <c r="M9" s="42"/>
      <c r="N9" s="49" t="s">
        <v>29</v>
      </c>
      <c r="O9" s="57" t="s">
        <v>26</v>
      </c>
      <c r="P9" s="42"/>
    </row>
    <row r="10" s="28" customFormat="1" ht="12.75" hidden="1" customHeight="1" spans="1:16">
      <c r="A10" s="34" t="s">
        <v>34</v>
      </c>
      <c r="B10" s="43" t="s">
        <v>35</v>
      </c>
      <c r="C10" s="36" t="s">
        <v>36</v>
      </c>
      <c r="D10" s="36" t="s">
        <v>32</v>
      </c>
      <c r="E10" s="52">
        <v>44715</v>
      </c>
      <c r="F10" s="53" t="s">
        <v>37</v>
      </c>
      <c r="G10" s="36" t="s">
        <v>21</v>
      </c>
      <c r="H10" s="36" t="s">
        <v>22</v>
      </c>
      <c r="I10" s="36" t="s">
        <v>21</v>
      </c>
      <c r="J10" s="36" t="s">
        <v>23</v>
      </c>
      <c r="K10" s="52">
        <v>44717</v>
      </c>
      <c r="L10" s="52">
        <v>44718</v>
      </c>
      <c r="M10" s="36" t="s">
        <v>38</v>
      </c>
      <c r="N10" s="49" t="s">
        <v>24</v>
      </c>
      <c r="O10" s="57" t="s">
        <v>25</v>
      </c>
      <c r="P10" s="36" t="s">
        <v>26</v>
      </c>
    </row>
    <row r="11" s="28" customFormat="1" hidden="1" spans="1:16">
      <c r="A11" s="37"/>
      <c r="B11" s="44"/>
      <c r="C11" s="39"/>
      <c r="D11" s="39"/>
      <c r="E11" s="39"/>
      <c r="F11" s="54"/>
      <c r="G11" s="39"/>
      <c r="H11" s="39"/>
      <c r="I11" s="39"/>
      <c r="J11" s="39"/>
      <c r="K11" s="39"/>
      <c r="L11" s="39"/>
      <c r="M11" s="39"/>
      <c r="N11" s="49" t="s">
        <v>27</v>
      </c>
      <c r="O11" s="57" t="s">
        <v>28</v>
      </c>
      <c r="P11" s="39"/>
    </row>
    <row r="12" s="28" customFormat="1" hidden="1" spans="1:16">
      <c r="A12" s="40"/>
      <c r="B12" s="45"/>
      <c r="C12" s="42"/>
      <c r="D12" s="42"/>
      <c r="E12" s="42"/>
      <c r="F12" s="55"/>
      <c r="G12" s="42"/>
      <c r="H12" s="42"/>
      <c r="I12" s="42"/>
      <c r="J12" s="42"/>
      <c r="K12" s="42"/>
      <c r="L12" s="42"/>
      <c r="M12" s="42"/>
      <c r="N12" s="49" t="s">
        <v>29</v>
      </c>
      <c r="O12" s="57" t="s">
        <v>26</v>
      </c>
      <c r="P12" s="42"/>
    </row>
    <row r="13" s="28" customFormat="1" ht="12.75" hidden="1" customHeight="1" spans="1:16">
      <c r="A13" s="34" t="s">
        <v>39</v>
      </c>
      <c r="B13" s="43" t="s">
        <v>40</v>
      </c>
      <c r="C13" s="36" t="s">
        <v>36</v>
      </c>
      <c r="D13" s="36" t="s">
        <v>32</v>
      </c>
      <c r="E13" s="52">
        <v>44722</v>
      </c>
      <c r="F13" s="53" t="s">
        <v>41</v>
      </c>
      <c r="G13" s="36" t="s">
        <v>21</v>
      </c>
      <c r="H13" s="36" t="s">
        <v>22</v>
      </c>
      <c r="I13" s="36" t="s">
        <v>21</v>
      </c>
      <c r="J13" s="36" t="s">
        <v>23</v>
      </c>
      <c r="K13" s="52" t="s">
        <v>42</v>
      </c>
      <c r="L13" s="52" t="s">
        <v>42</v>
      </c>
      <c r="M13" s="36" t="s">
        <v>38</v>
      </c>
      <c r="N13" s="49" t="s">
        <v>24</v>
      </c>
      <c r="O13" s="57" t="s">
        <v>25</v>
      </c>
      <c r="P13" s="36" t="s">
        <v>26</v>
      </c>
    </row>
    <row r="14" s="28" customFormat="1" hidden="1" spans="1:16">
      <c r="A14" s="37"/>
      <c r="B14" s="44"/>
      <c r="C14" s="39"/>
      <c r="D14" s="39"/>
      <c r="E14" s="39"/>
      <c r="F14" s="54"/>
      <c r="G14" s="39"/>
      <c r="H14" s="39"/>
      <c r="I14" s="39"/>
      <c r="J14" s="39"/>
      <c r="K14" s="39"/>
      <c r="L14" s="39"/>
      <c r="M14" s="39"/>
      <c r="N14" s="49" t="s">
        <v>27</v>
      </c>
      <c r="O14" s="57" t="s">
        <v>28</v>
      </c>
      <c r="P14" s="39"/>
    </row>
    <row r="15" s="28" customFormat="1" hidden="1" spans="1:16">
      <c r="A15" s="40"/>
      <c r="B15" s="45"/>
      <c r="C15" s="42"/>
      <c r="D15" s="42"/>
      <c r="E15" s="42"/>
      <c r="F15" s="55"/>
      <c r="G15" s="42"/>
      <c r="H15" s="42"/>
      <c r="I15" s="42"/>
      <c r="J15" s="42"/>
      <c r="K15" s="42"/>
      <c r="L15" s="42"/>
      <c r="M15" s="42"/>
      <c r="N15" s="49" t="s">
        <v>29</v>
      </c>
      <c r="O15" s="57" t="s">
        <v>26</v>
      </c>
      <c r="P15" s="42"/>
    </row>
    <row r="16" s="28" customFormat="1" spans="1:16">
      <c r="A16" s="34" t="s">
        <v>43</v>
      </c>
      <c r="B16" s="35" t="s">
        <v>44</v>
      </c>
      <c r="C16" s="36" t="s">
        <v>19</v>
      </c>
      <c r="D16" s="36" t="s">
        <v>45</v>
      </c>
      <c r="E16" s="52">
        <v>44717</v>
      </c>
      <c r="F16" s="53" t="s">
        <v>44</v>
      </c>
      <c r="G16" s="36" t="s">
        <v>21</v>
      </c>
      <c r="H16" s="36" t="s">
        <v>22</v>
      </c>
      <c r="I16" s="36" t="s">
        <v>21</v>
      </c>
      <c r="J16" s="36" t="s">
        <v>23</v>
      </c>
      <c r="K16" s="52">
        <v>44719</v>
      </c>
      <c r="L16" s="52">
        <v>44720</v>
      </c>
      <c r="M16" s="36"/>
      <c r="N16" s="49" t="s">
        <v>24</v>
      </c>
      <c r="O16" s="57" t="s">
        <v>25</v>
      </c>
      <c r="P16" s="36" t="s">
        <v>26</v>
      </c>
    </row>
    <row r="17" s="28" customFormat="1" spans="1:16">
      <c r="A17" s="37"/>
      <c r="B17" s="38"/>
      <c r="C17" s="39"/>
      <c r="D17" s="39"/>
      <c r="E17" s="39"/>
      <c r="F17" s="54"/>
      <c r="G17" s="39"/>
      <c r="H17" s="39"/>
      <c r="I17" s="39"/>
      <c r="J17" s="39"/>
      <c r="K17" s="39"/>
      <c r="L17" s="39"/>
      <c r="M17" s="39"/>
      <c r="N17" s="49" t="s">
        <v>27</v>
      </c>
      <c r="O17" s="57" t="s">
        <v>28</v>
      </c>
      <c r="P17" s="39"/>
    </row>
    <row r="18" s="28" customFormat="1" spans="1:16">
      <c r="A18" s="40"/>
      <c r="B18" s="41"/>
      <c r="C18" s="42"/>
      <c r="D18" s="42"/>
      <c r="E18" s="42"/>
      <c r="F18" s="55"/>
      <c r="G18" s="42"/>
      <c r="H18" s="42"/>
      <c r="I18" s="42"/>
      <c r="J18" s="42"/>
      <c r="K18" s="42"/>
      <c r="L18" s="42"/>
      <c r="M18" s="42"/>
      <c r="N18" s="49" t="s">
        <v>29</v>
      </c>
      <c r="O18" s="57" t="s">
        <v>26</v>
      </c>
      <c r="P18" s="42"/>
    </row>
    <row r="19" s="28" customFormat="1" spans="1:16">
      <c r="A19" s="34" t="s">
        <v>46</v>
      </c>
      <c r="B19" s="35" t="s">
        <v>47</v>
      </c>
      <c r="C19" s="46" t="s">
        <v>19</v>
      </c>
      <c r="D19" s="36" t="s">
        <v>48</v>
      </c>
      <c r="E19" s="52">
        <v>44746</v>
      </c>
      <c r="F19" s="53" t="s">
        <v>49</v>
      </c>
      <c r="G19" s="36" t="s">
        <v>21</v>
      </c>
      <c r="H19" s="36" t="s">
        <v>22</v>
      </c>
      <c r="I19" s="36" t="s">
        <v>21</v>
      </c>
      <c r="J19" s="36" t="s">
        <v>23</v>
      </c>
      <c r="K19" s="52">
        <v>44747</v>
      </c>
      <c r="L19" s="52">
        <v>44747</v>
      </c>
      <c r="M19" s="36"/>
      <c r="N19" s="49" t="s">
        <v>24</v>
      </c>
      <c r="O19" s="57" t="s">
        <v>25</v>
      </c>
      <c r="P19" s="36" t="s">
        <v>26</v>
      </c>
    </row>
    <row r="20" s="28" customFormat="1" spans="1:16">
      <c r="A20" s="37"/>
      <c r="B20" s="38"/>
      <c r="C20" s="39"/>
      <c r="D20" s="39"/>
      <c r="E20" s="39"/>
      <c r="F20" s="54"/>
      <c r="G20" s="39"/>
      <c r="H20" s="39"/>
      <c r="I20" s="39"/>
      <c r="J20" s="39"/>
      <c r="K20" s="39"/>
      <c r="L20" s="39"/>
      <c r="M20" s="39"/>
      <c r="N20" s="49" t="s">
        <v>27</v>
      </c>
      <c r="O20" s="57" t="s">
        <v>28</v>
      </c>
      <c r="P20" s="39"/>
    </row>
    <row r="21" s="28" customFormat="1" spans="1:16">
      <c r="A21" s="40"/>
      <c r="B21" s="41"/>
      <c r="C21" s="47"/>
      <c r="D21" s="42"/>
      <c r="E21" s="42"/>
      <c r="F21" s="56"/>
      <c r="G21" s="42"/>
      <c r="H21" s="42"/>
      <c r="I21" s="42"/>
      <c r="J21" s="42"/>
      <c r="K21" s="42"/>
      <c r="L21" s="42"/>
      <c r="M21" s="42"/>
      <c r="N21" s="49" t="s">
        <v>29</v>
      </c>
      <c r="O21" s="57" t="s">
        <v>26</v>
      </c>
      <c r="P21" s="42"/>
    </row>
    <row r="22" s="28" customFormat="1" spans="1:16">
      <c r="A22" s="34" t="s">
        <v>50</v>
      </c>
      <c r="B22" s="35" t="s">
        <v>51</v>
      </c>
      <c r="C22" s="36" t="s">
        <v>19</v>
      </c>
      <c r="D22" s="36" t="s">
        <v>48</v>
      </c>
      <c r="E22" s="52">
        <v>44754</v>
      </c>
      <c r="F22" s="53" t="s">
        <v>52</v>
      </c>
      <c r="G22" s="36" t="s">
        <v>21</v>
      </c>
      <c r="H22" s="36" t="s">
        <v>22</v>
      </c>
      <c r="I22" s="36" t="s">
        <v>21</v>
      </c>
      <c r="J22" s="36" t="s">
        <v>23</v>
      </c>
      <c r="K22" s="52">
        <v>44755</v>
      </c>
      <c r="L22" s="52">
        <v>44755</v>
      </c>
      <c r="M22" s="36"/>
      <c r="N22" s="49" t="s">
        <v>24</v>
      </c>
      <c r="O22" s="57" t="s">
        <v>25</v>
      </c>
      <c r="P22" s="36" t="s">
        <v>26</v>
      </c>
    </row>
    <row r="23" s="28" customFormat="1" spans="1:16">
      <c r="A23" s="37"/>
      <c r="B23" s="38"/>
      <c r="C23" s="39"/>
      <c r="D23" s="39"/>
      <c r="E23" s="39"/>
      <c r="F23" s="54"/>
      <c r="G23" s="39"/>
      <c r="H23" s="39"/>
      <c r="I23" s="39"/>
      <c r="J23" s="39"/>
      <c r="K23" s="39"/>
      <c r="L23" s="39"/>
      <c r="M23" s="39"/>
      <c r="N23" s="49" t="s">
        <v>27</v>
      </c>
      <c r="O23" s="57" t="s">
        <v>28</v>
      </c>
      <c r="P23" s="39"/>
    </row>
    <row r="24" s="28" customFormat="1" spans="1:16">
      <c r="A24" s="40"/>
      <c r="B24" s="41"/>
      <c r="C24" s="42"/>
      <c r="D24" s="42"/>
      <c r="E24" s="42"/>
      <c r="F24" s="55"/>
      <c r="G24" s="42"/>
      <c r="H24" s="42"/>
      <c r="I24" s="42"/>
      <c r="J24" s="42"/>
      <c r="K24" s="42"/>
      <c r="L24" s="42"/>
      <c r="M24" s="42"/>
      <c r="N24" s="49" t="s">
        <v>29</v>
      </c>
      <c r="O24" s="57" t="s">
        <v>26</v>
      </c>
      <c r="P24" s="42"/>
    </row>
    <row r="25" s="28" customFormat="1" spans="1:16">
      <c r="A25" s="34" t="s">
        <v>53</v>
      </c>
      <c r="B25" s="48" t="s">
        <v>54</v>
      </c>
      <c r="C25" s="49" t="s">
        <v>19</v>
      </c>
      <c r="D25" s="49" t="s">
        <v>48</v>
      </c>
      <c r="E25" s="52">
        <v>44758</v>
      </c>
      <c r="F25" s="57" t="s">
        <v>55</v>
      </c>
      <c r="G25" s="49" t="s">
        <v>21</v>
      </c>
      <c r="H25" s="49" t="s">
        <v>22</v>
      </c>
      <c r="I25" s="49" t="s">
        <v>21</v>
      </c>
      <c r="J25" s="49" t="s">
        <v>56</v>
      </c>
      <c r="K25" s="52">
        <v>44759</v>
      </c>
      <c r="L25" s="52">
        <v>44759</v>
      </c>
      <c r="M25" s="49"/>
      <c r="N25" s="49" t="s">
        <v>24</v>
      </c>
      <c r="O25" s="57" t="s">
        <v>25</v>
      </c>
      <c r="P25" s="49" t="s">
        <v>26</v>
      </c>
    </row>
    <row r="26" s="28" customFormat="1" spans="1:16">
      <c r="A26" s="37"/>
      <c r="B26" s="48"/>
      <c r="C26" s="49"/>
      <c r="D26" s="49"/>
      <c r="E26" s="39"/>
      <c r="F26" s="57"/>
      <c r="G26" s="49"/>
      <c r="H26" s="49"/>
      <c r="I26" s="49"/>
      <c r="J26" s="49"/>
      <c r="K26" s="39"/>
      <c r="L26" s="39"/>
      <c r="M26" s="49"/>
      <c r="N26" s="49" t="s">
        <v>27</v>
      </c>
      <c r="O26" s="57" t="s">
        <v>28</v>
      </c>
      <c r="P26" s="49"/>
    </row>
    <row r="27" s="28" customFormat="1" spans="1:16">
      <c r="A27" s="40"/>
      <c r="B27" s="48"/>
      <c r="C27" s="49"/>
      <c r="D27" s="49"/>
      <c r="E27" s="42"/>
      <c r="F27" s="57"/>
      <c r="G27" s="49"/>
      <c r="H27" s="49"/>
      <c r="I27" s="49"/>
      <c r="J27" s="49"/>
      <c r="K27" s="42"/>
      <c r="L27" s="42"/>
      <c r="M27" s="49"/>
      <c r="N27" s="49" t="s">
        <v>29</v>
      </c>
      <c r="O27" s="57" t="s">
        <v>26</v>
      </c>
      <c r="P27" s="49"/>
    </row>
    <row r="28" s="28" customFormat="1" hidden="1" spans="1:16">
      <c r="A28" s="34" t="s">
        <v>57</v>
      </c>
      <c r="B28" s="35" t="s">
        <v>58</v>
      </c>
      <c r="C28" s="36" t="s">
        <v>36</v>
      </c>
      <c r="D28" s="36" t="s">
        <v>59</v>
      </c>
      <c r="E28" s="52">
        <v>44760</v>
      </c>
      <c r="F28" s="53" t="s">
        <v>58</v>
      </c>
      <c r="G28" s="36" t="s">
        <v>21</v>
      </c>
      <c r="H28" s="36" t="s">
        <v>22</v>
      </c>
      <c r="I28" s="36" t="s">
        <v>21</v>
      </c>
      <c r="J28" s="36" t="s">
        <v>23</v>
      </c>
      <c r="K28" s="52">
        <v>44762</v>
      </c>
      <c r="L28" s="52">
        <v>44763</v>
      </c>
      <c r="M28" s="36" t="s">
        <v>60</v>
      </c>
      <c r="N28" s="49" t="s">
        <v>24</v>
      </c>
      <c r="O28" s="57" t="s">
        <v>25</v>
      </c>
      <c r="P28" s="36" t="s">
        <v>26</v>
      </c>
    </row>
    <row r="29" s="28" customFormat="1" hidden="1" spans="1:16">
      <c r="A29" s="37"/>
      <c r="B29" s="38"/>
      <c r="C29" s="39"/>
      <c r="D29" s="39"/>
      <c r="E29" s="39"/>
      <c r="F29" s="54"/>
      <c r="G29" s="39"/>
      <c r="H29" s="39"/>
      <c r="I29" s="39"/>
      <c r="J29" s="39"/>
      <c r="K29" s="39"/>
      <c r="L29" s="39"/>
      <c r="M29" s="39"/>
      <c r="N29" s="49" t="s">
        <v>27</v>
      </c>
      <c r="O29" s="57" t="s">
        <v>28</v>
      </c>
      <c r="P29" s="39"/>
    </row>
    <row r="30" s="28" customFormat="1" hidden="1" spans="1:16">
      <c r="A30" s="40"/>
      <c r="B30" s="41"/>
      <c r="C30" s="42"/>
      <c r="D30" s="42"/>
      <c r="E30" s="42"/>
      <c r="F30" s="55"/>
      <c r="G30" s="42"/>
      <c r="H30" s="42"/>
      <c r="I30" s="42"/>
      <c r="J30" s="42"/>
      <c r="K30" s="42"/>
      <c r="L30" s="42"/>
      <c r="M30" s="42"/>
      <c r="N30" s="49" t="s">
        <v>29</v>
      </c>
      <c r="O30" s="57" t="s">
        <v>26</v>
      </c>
      <c r="P30" s="42"/>
    </row>
    <row r="31" s="28" customFormat="1" hidden="1" spans="1:16">
      <c r="A31" s="34" t="s">
        <v>61</v>
      </c>
      <c r="B31" s="35" t="s">
        <v>62</v>
      </c>
      <c r="C31" s="36" t="s">
        <v>36</v>
      </c>
      <c r="D31" s="36" t="s">
        <v>59</v>
      </c>
      <c r="E31" s="52">
        <v>44789</v>
      </c>
      <c r="F31" s="53" t="s">
        <v>63</v>
      </c>
      <c r="G31" s="36" t="s">
        <v>21</v>
      </c>
      <c r="H31" s="36" t="s">
        <v>22</v>
      </c>
      <c r="I31" s="36" t="s">
        <v>21</v>
      </c>
      <c r="J31" s="36" t="s">
        <v>23</v>
      </c>
      <c r="K31" s="52">
        <v>44791</v>
      </c>
      <c r="L31" s="52">
        <v>44791</v>
      </c>
      <c r="M31" s="36" t="s">
        <v>60</v>
      </c>
      <c r="N31" s="49" t="s">
        <v>24</v>
      </c>
      <c r="O31" s="57" t="s">
        <v>25</v>
      </c>
      <c r="P31" s="36" t="s">
        <v>26</v>
      </c>
    </row>
    <row r="32" s="28" customFormat="1" hidden="1" spans="1:16">
      <c r="A32" s="37"/>
      <c r="B32" s="38"/>
      <c r="C32" s="39"/>
      <c r="D32" s="39"/>
      <c r="E32" s="39"/>
      <c r="F32" s="54"/>
      <c r="G32" s="39"/>
      <c r="H32" s="39"/>
      <c r="I32" s="39"/>
      <c r="J32" s="39"/>
      <c r="K32" s="39"/>
      <c r="L32" s="39"/>
      <c r="M32" s="39"/>
      <c r="N32" s="49" t="s">
        <v>27</v>
      </c>
      <c r="O32" s="57" t="s">
        <v>28</v>
      </c>
      <c r="P32" s="39"/>
    </row>
    <row r="33" s="28" customFormat="1" hidden="1" spans="1:16">
      <c r="A33" s="40"/>
      <c r="B33" s="41"/>
      <c r="C33" s="42"/>
      <c r="D33" s="42"/>
      <c r="E33" s="42"/>
      <c r="F33" s="55"/>
      <c r="G33" s="42"/>
      <c r="H33" s="42"/>
      <c r="I33" s="42"/>
      <c r="J33" s="42"/>
      <c r="K33" s="42"/>
      <c r="L33" s="42"/>
      <c r="M33" s="42"/>
      <c r="N33" s="49" t="s">
        <v>29</v>
      </c>
      <c r="O33" s="57" t="s">
        <v>26</v>
      </c>
      <c r="P33" s="42"/>
    </row>
    <row r="34" s="28" customFormat="1" hidden="1" spans="1:16">
      <c r="A34" s="34" t="s">
        <v>64</v>
      </c>
      <c r="B34" s="35" t="s">
        <v>65</v>
      </c>
      <c r="C34" s="36" t="s">
        <v>36</v>
      </c>
      <c r="D34" s="36" t="s">
        <v>59</v>
      </c>
      <c r="E34" s="52">
        <v>44853</v>
      </c>
      <c r="F34" s="53" t="s">
        <v>66</v>
      </c>
      <c r="G34" s="36" t="s">
        <v>21</v>
      </c>
      <c r="H34" s="36" t="s">
        <v>22</v>
      </c>
      <c r="I34" s="36" t="s">
        <v>21</v>
      </c>
      <c r="J34" s="36" t="s">
        <v>23</v>
      </c>
      <c r="K34" s="52">
        <v>44855</v>
      </c>
      <c r="L34" s="52">
        <v>44856</v>
      </c>
      <c r="M34" s="36" t="s">
        <v>60</v>
      </c>
      <c r="N34" s="49" t="s">
        <v>24</v>
      </c>
      <c r="O34" s="57" t="s">
        <v>25</v>
      </c>
      <c r="P34" s="36" t="s">
        <v>26</v>
      </c>
    </row>
    <row r="35" s="28" customFormat="1" hidden="1" spans="1:16">
      <c r="A35" s="37"/>
      <c r="B35" s="38"/>
      <c r="C35" s="39"/>
      <c r="D35" s="39"/>
      <c r="E35" s="39"/>
      <c r="F35" s="54"/>
      <c r="G35" s="39"/>
      <c r="H35" s="39"/>
      <c r="I35" s="39"/>
      <c r="J35" s="39"/>
      <c r="K35" s="39"/>
      <c r="L35" s="39"/>
      <c r="M35" s="39"/>
      <c r="N35" s="49" t="s">
        <v>27</v>
      </c>
      <c r="O35" s="57" t="s">
        <v>28</v>
      </c>
      <c r="P35" s="39"/>
    </row>
    <row r="36" s="28" customFormat="1" hidden="1" spans="1:16">
      <c r="A36" s="40"/>
      <c r="B36" s="41"/>
      <c r="C36" s="42"/>
      <c r="D36" s="42"/>
      <c r="E36" s="42"/>
      <c r="F36" s="55"/>
      <c r="G36" s="42"/>
      <c r="H36" s="42"/>
      <c r="I36" s="42"/>
      <c r="J36" s="42"/>
      <c r="K36" s="42"/>
      <c r="L36" s="42"/>
      <c r="M36" s="42"/>
      <c r="N36" s="49" t="s">
        <v>29</v>
      </c>
      <c r="O36" s="57" t="s">
        <v>26</v>
      </c>
      <c r="P36" s="42"/>
    </row>
    <row r="37" s="28" customFormat="1" spans="1:16">
      <c r="A37" s="34" t="s">
        <v>67</v>
      </c>
      <c r="B37" s="50" t="s">
        <v>68</v>
      </c>
      <c r="C37" s="46" t="s">
        <v>19</v>
      </c>
      <c r="D37" s="36" t="s">
        <v>48</v>
      </c>
      <c r="E37" s="52">
        <v>44847</v>
      </c>
      <c r="F37" s="53" t="s">
        <v>69</v>
      </c>
      <c r="G37" s="36" t="s">
        <v>21</v>
      </c>
      <c r="H37" s="36" t="s">
        <v>22</v>
      </c>
      <c r="I37" s="36" t="s">
        <v>21</v>
      </c>
      <c r="J37" s="36" t="s">
        <v>23</v>
      </c>
      <c r="K37" s="52">
        <v>44848</v>
      </c>
      <c r="L37" s="52">
        <v>44848</v>
      </c>
      <c r="M37" s="36"/>
      <c r="N37" s="58" t="s">
        <v>24</v>
      </c>
      <c r="O37" s="59" t="s">
        <v>25</v>
      </c>
      <c r="P37" s="36" t="s">
        <v>26</v>
      </c>
    </row>
    <row r="38" s="28" customFormat="1" spans="1:16">
      <c r="A38" s="37"/>
      <c r="B38" s="38"/>
      <c r="C38" s="39"/>
      <c r="D38" s="39"/>
      <c r="E38" s="39"/>
      <c r="F38" s="54"/>
      <c r="G38" s="39"/>
      <c r="H38" s="39"/>
      <c r="I38" s="39"/>
      <c r="J38" s="39"/>
      <c r="K38" s="39"/>
      <c r="L38" s="39"/>
      <c r="M38" s="39"/>
      <c r="N38" s="60" t="s">
        <v>27</v>
      </c>
      <c r="O38" s="61" t="s">
        <v>28</v>
      </c>
      <c r="P38" s="39"/>
    </row>
    <row r="39" s="28" customFormat="1" spans="1:16">
      <c r="A39" s="40"/>
      <c r="B39" s="51"/>
      <c r="C39" s="47"/>
      <c r="D39" s="42"/>
      <c r="E39" s="42"/>
      <c r="F39" s="56"/>
      <c r="G39" s="47"/>
      <c r="H39" s="42"/>
      <c r="I39" s="47"/>
      <c r="J39" s="47"/>
      <c r="K39" s="42"/>
      <c r="L39" s="42"/>
      <c r="M39" s="47"/>
      <c r="N39" s="60" t="s">
        <v>29</v>
      </c>
      <c r="O39" s="61" t="s">
        <v>26</v>
      </c>
      <c r="P39" s="47"/>
    </row>
    <row r="40" s="28" customFormat="1" spans="1:16">
      <c r="A40" s="34" t="s">
        <v>70</v>
      </c>
      <c r="B40" s="35" t="s">
        <v>71</v>
      </c>
      <c r="C40" s="36" t="s">
        <v>19</v>
      </c>
      <c r="D40" s="36" t="s">
        <v>59</v>
      </c>
      <c r="E40" s="52">
        <v>44850</v>
      </c>
      <c r="F40" s="53" t="s">
        <v>72</v>
      </c>
      <c r="G40" s="36" t="s">
        <v>21</v>
      </c>
      <c r="H40" s="36" t="s">
        <v>22</v>
      </c>
      <c r="I40" s="36" t="s">
        <v>21</v>
      </c>
      <c r="J40" s="36" t="s">
        <v>23</v>
      </c>
      <c r="K40" s="52">
        <v>44852</v>
      </c>
      <c r="L40" s="52">
        <v>44853</v>
      </c>
      <c r="M40" s="36"/>
      <c r="N40" s="49" t="s">
        <v>24</v>
      </c>
      <c r="O40" s="57" t="s">
        <v>25</v>
      </c>
      <c r="P40" s="36" t="s">
        <v>26</v>
      </c>
    </row>
    <row r="41" s="28" customFormat="1" spans="1:16">
      <c r="A41" s="37"/>
      <c r="B41" s="38"/>
      <c r="C41" s="39"/>
      <c r="D41" s="39"/>
      <c r="E41" s="39"/>
      <c r="F41" s="54"/>
      <c r="G41" s="39"/>
      <c r="H41" s="39"/>
      <c r="I41" s="39"/>
      <c r="J41" s="39"/>
      <c r="K41" s="39"/>
      <c r="L41" s="39"/>
      <c r="M41" s="39"/>
      <c r="N41" s="49" t="s">
        <v>27</v>
      </c>
      <c r="O41" s="57" t="s">
        <v>28</v>
      </c>
      <c r="P41" s="39"/>
    </row>
    <row r="42" s="28" customFormat="1" spans="1:16">
      <c r="A42" s="40"/>
      <c r="B42" s="41"/>
      <c r="C42" s="42"/>
      <c r="D42" s="42"/>
      <c r="E42" s="42"/>
      <c r="F42" s="55"/>
      <c r="G42" s="42"/>
      <c r="H42" s="42"/>
      <c r="I42" s="42"/>
      <c r="J42" s="42"/>
      <c r="K42" s="42"/>
      <c r="L42" s="42"/>
      <c r="M42" s="42"/>
      <c r="N42" s="49" t="s">
        <v>29</v>
      </c>
      <c r="O42" s="57" t="s">
        <v>26</v>
      </c>
      <c r="P42" s="42"/>
    </row>
  </sheetData>
  <autoFilter ref="A2:P42">
    <filterColumn colId="2">
      <customFilters>
        <customFilter operator="equal" val="产出物"/>
      </customFilters>
    </filterColumn>
    <extLst/>
  </autoFilter>
  <mergeCells count="196">
    <mergeCell ref="A1:P1"/>
    <mergeCell ref="G2:I2"/>
    <mergeCell ref="A2:A3"/>
    <mergeCell ref="A4:A6"/>
    <mergeCell ref="A7:A9"/>
    <mergeCell ref="A10:A12"/>
    <mergeCell ref="A13:A15"/>
    <mergeCell ref="A16:A18"/>
    <mergeCell ref="A19:A21"/>
    <mergeCell ref="A22:A24"/>
    <mergeCell ref="A25:A27"/>
    <mergeCell ref="A28:A30"/>
    <mergeCell ref="A31:A33"/>
    <mergeCell ref="A34:A36"/>
    <mergeCell ref="A37:A39"/>
    <mergeCell ref="A40:A42"/>
    <mergeCell ref="B2:B3"/>
    <mergeCell ref="B4:B6"/>
    <mergeCell ref="B7:B9"/>
    <mergeCell ref="B10:B12"/>
    <mergeCell ref="B13:B15"/>
    <mergeCell ref="B16:B18"/>
    <mergeCell ref="B19:B21"/>
    <mergeCell ref="B22:B24"/>
    <mergeCell ref="B25:B27"/>
    <mergeCell ref="B28:B30"/>
    <mergeCell ref="B31:B33"/>
    <mergeCell ref="B34:B36"/>
    <mergeCell ref="B37:B39"/>
    <mergeCell ref="B40:B42"/>
    <mergeCell ref="C2:C3"/>
    <mergeCell ref="C4:C6"/>
    <mergeCell ref="C7:C9"/>
    <mergeCell ref="C10:C12"/>
    <mergeCell ref="C13:C15"/>
    <mergeCell ref="C16:C18"/>
    <mergeCell ref="C19:C21"/>
    <mergeCell ref="C22:C24"/>
    <mergeCell ref="C25:C27"/>
    <mergeCell ref="C28:C30"/>
    <mergeCell ref="C31:C33"/>
    <mergeCell ref="C34:C36"/>
    <mergeCell ref="C37:C39"/>
    <mergeCell ref="C40:C42"/>
    <mergeCell ref="D2:D3"/>
    <mergeCell ref="D4:D6"/>
    <mergeCell ref="D7:D9"/>
    <mergeCell ref="D10:D12"/>
    <mergeCell ref="D13:D15"/>
    <mergeCell ref="D16:D18"/>
    <mergeCell ref="D19:D21"/>
    <mergeCell ref="D22:D24"/>
    <mergeCell ref="D25:D27"/>
    <mergeCell ref="D28:D30"/>
    <mergeCell ref="D31:D33"/>
    <mergeCell ref="D34:D36"/>
    <mergeCell ref="D37:D39"/>
    <mergeCell ref="D40:D42"/>
    <mergeCell ref="E2:E3"/>
    <mergeCell ref="E4:E6"/>
    <mergeCell ref="E7:E9"/>
    <mergeCell ref="E10:E12"/>
    <mergeCell ref="E13:E15"/>
    <mergeCell ref="E16:E18"/>
    <mergeCell ref="E19:E21"/>
    <mergeCell ref="E22:E24"/>
    <mergeCell ref="E25:E27"/>
    <mergeCell ref="E28:E30"/>
    <mergeCell ref="E31:E33"/>
    <mergeCell ref="E34:E36"/>
    <mergeCell ref="E37:E39"/>
    <mergeCell ref="E40:E42"/>
    <mergeCell ref="F2:F3"/>
    <mergeCell ref="F4:F6"/>
    <mergeCell ref="F7:F9"/>
    <mergeCell ref="F10:F12"/>
    <mergeCell ref="F13:F15"/>
    <mergeCell ref="F16:F18"/>
    <mergeCell ref="F19:F21"/>
    <mergeCell ref="F22:F24"/>
    <mergeCell ref="F25:F27"/>
    <mergeCell ref="F28:F30"/>
    <mergeCell ref="F31:F33"/>
    <mergeCell ref="F34:F36"/>
    <mergeCell ref="F37:F39"/>
    <mergeCell ref="F40:F42"/>
    <mergeCell ref="G4:G6"/>
    <mergeCell ref="G7:G9"/>
    <mergeCell ref="G10:G12"/>
    <mergeCell ref="G13:G15"/>
    <mergeCell ref="G16:G18"/>
    <mergeCell ref="G19:G21"/>
    <mergeCell ref="G22:G24"/>
    <mergeCell ref="G25:G27"/>
    <mergeCell ref="G28:G30"/>
    <mergeCell ref="G31:G33"/>
    <mergeCell ref="G34:G36"/>
    <mergeCell ref="G37:G39"/>
    <mergeCell ref="G40:G42"/>
    <mergeCell ref="H4:H6"/>
    <mergeCell ref="H7:H9"/>
    <mergeCell ref="H10:H12"/>
    <mergeCell ref="H13:H15"/>
    <mergeCell ref="H16:H18"/>
    <mergeCell ref="H19:H21"/>
    <mergeCell ref="H22:H24"/>
    <mergeCell ref="H25:H27"/>
    <mergeCell ref="H28:H30"/>
    <mergeCell ref="H31:H33"/>
    <mergeCell ref="H34:H36"/>
    <mergeCell ref="H37:H39"/>
    <mergeCell ref="H40:H42"/>
    <mergeCell ref="I4:I6"/>
    <mergeCell ref="I7:I9"/>
    <mergeCell ref="I10:I12"/>
    <mergeCell ref="I13:I15"/>
    <mergeCell ref="I16:I18"/>
    <mergeCell ref="I19:I21"/>
    <mergeCell ref="I22:I24"/>
    <mergeCell ref="I25:I27"/>
    <mergeCell ref="I28:I30"/>
    <mergeCell ref="I31:I33"/>
    <mergeCell ref="I34:I36"/>
    <mergeCell ref="I37:I39"/>
    <mergeCell ref="I40:I42"/>
    <mergeCell ref="J2:J3"/>
    <mergeCell ref="J4:J6"/>
    <mergeCell ref="J7:J9"/>
    <mergeCell ref="J10:J12"/>
    <mergeCell ref="J13:J15"/>
    <mergeCell ref="J16:J18"/>
    <mergeCell ref="J19:J21"/>
    <mergeCell ref="J22:J24"/>
    <mergeCell ref="J25:J27"/>
    <mergeCell ref="J28:J30"/>
    <mergeCell ref="J31:J33"/>
    <mergeCell ref="J34:J36"/>
    <mergeCell ref="J37:J39"/>
    <mergeCell ref="J40:J42"/>
    <mergeCell ref="K2:K3"/>
    <mergeCell ref="K4:K6"/>
    <mergeCell ref="K7:K9"/>
    <mergeCell ref="K10:K12"/>
    <mergeCell ref="K13:K15"/>
    <mergeCell ref="K16:K18"/>
    <mergeCell ref="K19:K21"/>
    <mergeCell ref="K22:K24"/>
    <mergeCell ref="K25:K27"/>
    <mergeCell ref="K28:K30"/>
    <mergeCell ref="K31:K33"/>
    <mergeCell ref="K34:K36"/>
    <mergeCell ref="K37:K39"/>
    <mergeCell ref="K40:K42"/>
    <mergeCell ref="L2:L3"/>
    <mergeCell ref="L4:L6"/>
    <mergeCell ref="L7:L9"/>
    <mergeCell ref="L10:L12"/>
    <mergeCell ref="L13:L15"/>
    <mergeCell ref="L16:L18"/>
    <mergeCell ref="L19:L21"/>
    <mergeCell ref="L22:L24"/>
    <mergeCell ref="L25:L27"/>
    <mergeCell ref="L28:L30"/>
    <mergeCell ref="L31:L33"/>
    <mergeCell ref="L34:L36"/>
    <mergeCell ref="L37:L39"/>
    <mergeCell ref="L40:L42"/>
    <mergeCell ref="M2:M3"/>
    <mergeCell ref="M4:M6"/>
    <mergeCell ref="M7:M9"/>
    <mergeCell ref="M10:M12"/>
    <mergeCell ref="M13:M15"/>
    <mergeCell ref="M16:M18"/>
    <mergeCell ref="M19:M21"/>
    <mergeCell ref="M22:M24"/>
    <mergeCell ref="M25:M27"/>
    <mergeCell ref="M28:M30"/>
    <mergeCell ref="M31:M33"/>
    <mergeCell ref="M34:M36"/>
    <mergeCell ref="M37:M39"/>
    <mergeCell ref="M40:M42"/>
    <mergeCell ref="P2:P3"/>
    <mergeCell ref="P4:P6"/>
    <mergeCell ref="P7:P9"/>
    <mergeCell ref="P10:P12"/>
    <mergeCell ref="P13:P15"/>
    <mergeCell ref="P16:P18"/>
    <mergeCell ref="P19:P21"/>
    <mergeCell ref="P22:P24"/>
    <mergeCell ref="P25:P27"/>
    <mergeCell ref="P28:P30"/>
    <mergeCell ref="P31:P33"/>
    <mergeCell ref="P34:P36"/>
    <mergeCell ref="P37:P39"/>
    <mergeCell ref="P40:P42"/>
    <mergeCell ref="N2:O3"/>
  </mergeCells>
  <conditionalFormatting sqref="P16">
    <cfRule type="cellIs" dxfId="0" priority="1" stopIfTrue="1" operator="equal">
      <formula>"关闭"</formula>
    </cfRule>
    <cfRule type="cellIs" dxfId="1" priority="2" stopIfTrue="1" operator="equal">
      <formula>"打开"</formula>
    </cfRule>
  </conditionalFormatting>
  <conditionalFormatting sqref="B10:B15">
    <cfRule type="expression" dxfId="2" priority="3" stopIfTrue="1">
      <formula>AND(COUNTIF($B$22:$B$65382,B10)+COUNTIF($B$1:$B$21,B10)&gt;1,NOT(ISBLANK(B10)))</formula>
    </cfRule>
  </conditionalFormatting>
  <conditionalFormatting sqref="B16:B18">
    <cfRule type="expression" dxfId="2" priority="4" stopIfTrue="1">
      <formula>AND(COUNTIF($B$40:$B$65485,B16)+COUNTIF($B$1:$B$39,B16)&gt;1,NOT(ISBLANK(B16)))</formula>
    </cfRule>
  </conditionalFormatting>
  <conditionalFormatting sqref="B25:B27">
    <cfRule type="expression" dxfId="2" priority="5" stopIfTrue="1">
      <formula>AND(COUNTIF($B$8:$B$65389,B25)+COUNTIF($B$1:$B$7,B25)&gt;1,NOT(ISBLANK(B25)))</formula>
    </cfRule>
  </conditionalFormatting>
  <conditionalFormatting sqref="B31:B33">
    <cfRule type="expression" dxfId="2" priority="6" stopIfTrue="1">
      <formula>AND(COUNTIF($B$40:$B$65485,B31)+COUNTIF($B$1:$B$39,B31)&gt;1,NOT(ISBLANK(B31)))</formula>
    </cfRule>
  </conditionalFormatting>
  <conditionalFormatting sqref="B40:B42">
    <cfRule type="expression" dxfId="2" priority="7" stopIfTrue="1">
      <formula>AND(COUNTIF($B$40:$B$65485,B40)+COUNTIF($B$1:$B$39,B40)&gt;1,NOT(ISBLANK(B40)))</formula>
    </cfRule>
  </conditionalFormatting>
  <conditionalFormatting sqref="P10:P15">
    <cfRule type="cellIs" dxfId="0" priority="8" stopIfTrue="1" operator="equal">
      <formula>"关闭"</formula>
    </cfRule>
    <cfRule type="cellIs" dxfId="1" priority="9" stopIfTrue="1" operator="equal">
      <formula>"打开"</formula>
    </cfRule>
  </conditionalFormatting>
  <conditionalFormatting sqref="P25:P27">
    <cfRule type="cellIs" dxfId="0" priority="10" stopIfTrue="1" operator="equal">
      <formula>"关闭"</formula>
    </cfRule>
    <cfRule type="cellIs" dxfId="1" priority="11" stopIfTrue="1" operator="equal">
      <formula>"打开"</formula>
    </cfRule>
  </conditionalFormatting>
  <conditionalFormatting sqref="P31:P33">
    <cfRule type="cellIs" dxfId="0" priority="12" stopIfTrue="1" operator="equal">
      <formula>"关闭"</formula>
    </cfRule>
    <cfRule type="cellIs" dxfId="1" priority="13" stopIfTrue="1" operator="equal">
      <formula>"打开"</formula>
    </cfRule>
  </conditionalFormatting>
  <conditionalFormatting sqref="P40:P42">
    <cfRule type="cellIs" dxfId="0" priority="14" stopIfTrue="1" operator="equal">
      <formula>"关闭"</formula>
    </cfRule>
    <cfRule type="cellIs" dxfId="1" priority="15" stopIfTrue="1" operator="equal">
      <formula>"打开"</formula>
    </cfRule>
  </conditionalFormatting>
  <conditionalFormatting sqref="B43:B65536 B1:B9 B19:B24 B28:B30 B34:B36">
    <cfRule type="expression" dxfId="2" priority="16" stopIfTrue="1">
      <formula>AND(COUNTIF($B$40:$B$65485,B1)+COUNTIF($B$1:$B$39,B1)&gt;1,NOT(ISBLANK(B1)))</formula>
    </cfRule>
  </conditionalFormatting>
  <conditionalFormatting sqref="N2 P2:P9 P34:P36 P19:P24 P28:P30 P43:P65410">
    <cfRule type="cellIs" dxfId="0" priority="17" stopIfTrue="1" operator="equal">
      <formula>"关闭"</formula>
    </cfRule>
    <cfRule type="cellIs" dxfId="1" priority="18" stopIfTrue="1" operator="equal">
      <formula>"打开"</formula>
    </cfRule>
  </conditionalFormatting>
  <dataValidations count="4">
    <dataValidation type="list" allowBlank="1" showInputMessage="1" showErrorMessage="1" sqref="D4 D5 D6 D7 D16 D19 D22 D25 D28 D31 D34 D37 D40 D10:D15">
      <formula1>"RDM,PLAN,PMC,VV,TS,PI,MPM,RSK,CM,PQA,SAM,PR,DAR,PCM,PAD,OT,EST"</formula1>
    </dataValidation>
    <dataValidation type="list" allowBlank="1" showInputMessage="1" showErrorMessage="1" sqref="P16 P28 P31 P34 P40 P4:P9 P10:P15 P19:P21 P22:P24 P25:P27 P43:P65410">
      <formula1>"发起,正在处理,挂起,完成"</formula1>
    </dataValidation>
    <dataValidation type="list" allowBlank="1" showInputMessage="1" showErrorMessage="1" sqref="D29 D30 D41 D42 D43:D65410">
      <formula1>"RD,REQM,PP,PMC,VER,VAL,TS,PI,MA,RSKM,CM,PPQA,SAM,IPM,DAR,OPF,OPD,OT"</formula1>
    </dataValidation>
    <dataValidation type="list" allowBlank="1" showInputMessage="1" showErrorMessage="1" sqref="C4:C6 C7:C9 C10:C15 C16:C18 C22:C24 C25:C27 C28:C30 C31:C33 C34:C36 C40:C42">
      <formula1>"产出物,过程"</formula1>
    </dataValidation>
  </dataValidation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zoomScale="130" zoomScaleNormal="130" workbookViewId="0">
      <selection activeCell="A51" sqref="A51"/>
    </sheetView>
  </sheetViews>
  <sheetFormatPr defaultColWidth="8.66071428571429" defaultRowHeight="15.2" outlineLevelCol="4"/>
  <cols>
    <col min="1" max="1" width="50.75" style="1" customWidth="1"/>
    <col min="2" max="2" width="27.125" style="1" customWidth="1"/>
    <col min="3" max="3" width="22.625" style="2" customWidth="1"/>
    <col min="4" max="4" width="9" style="1"/>
    <col min="5" max="5" width="9" style="3"/>
    <col min="6" max="32" width="9" style="1"/>
    <col min="33" max="16384" width="8.66071428571429" style="1"/>
  </cols>
  <sheetData>
    <row r="1" s="1" customFormat="1" ht="31.5" customHeight="1" spans="1:5">
      <c r="A1" s="4" t="s">
        <v>73</v>
      </c>
      <c r="B1" s="4"/>
      <c r="C1" s="5"/>
      <c r="D1" s="6"/>
      <c r="E1" s="3"/>
    </row>
    <row r="2" s="1" customFormat="1" spans="1:5">
      <c r="A2" s="7" t="s">
        <v>74</v>
      </c>
      <c r="B2" s="7" t="s">
        <v>75</v>
      </c>
      <c r="C2" s="8" t="s">
        <v>76</v>
      </c>
      <c r="E2" s="3"/>
    </row>
    <row r="3" s="1" customFormat="1" spans="1:5">
      <c r="A3" s="9" t="s">
        <v>20</v>
      </c>
      <c r="B3" s="10">
        <f>COUNTIF(不一致项问题跟踪表!$D$4:$D$85,总结!A3)</f>
        <v>1</v>
      </c>
      <c r="C3" s="11">
        <f t="shared" ref="C3:C17" si="0">B3/$B$17*100%</f>
        <v>0.0769230769230769</v>
      </c>
      <c r="E3" s="3"/>
    </row>
    <row r="4" s="1" customFormat="1" spans="1:5">
      <c r="A4" s="9" t="s">
        <v>77</v>
      </c>
      <c r="B4" s="10">
        <f>COUNTIF(不一致项问题跟踪表!$D$4:$D$85,总结!A4)</f>
        <v>0</v>
      </c>
      <c r="C4" s="11">
        <f t="shared" si="0"/>
        <v>0</v>
      </c>
      <c r="E4" s="3"/>
    </row>
    <row r="5" s="1" customFormat="1" spans="1:5">
      <c r="A5" s="9" t="s">
        <v>48</v>
      </c>
      <c r="B5" s="10">
        <f>COUNTIF(不一致项问题跟踪表!$D$4:$D$85,总结!A5)</f>
        <v>4</v>
      </c>
      <c r="C5" s="11">
        <f t="shared" si="0"/>
        <v>0.307692307692308</v>
      </c>
      <c r="E5" s="3"/>
    </row>
    <row r="6" s="1" customFormat="1" spans="1:5">
      <c r="A6" s="9" t="s">
        <v>78</v>
      </c>
      <c r="B6" s="10">
        <f>COUNTIF(不一致项问题跟踪表!$D$4:$D$85,总结!A6)</f>
        <v>0</v>
      </c>
      <c r="C6" s="11">
        <f t="shared" si="0"/>
        <v>0</v>
      </c>
      <c r="E6" s="3"/>
    </row>
    <row r="7" s="1" customFormat="1" spans="1:5">
      <c r="A7" s="9" t="s">
        <v>59</v>
      </c>
      <c r="B7" s="10">
        <f>COUNTIF(不一致项问题跟踪表!$D$4:$D$85,总结!A7)</f>
        <v>4</v>
      </c>
      <c r="C7" s="11">
        <f t="shared" si="0"/>
        <v>0.307692307692308</v>
      </c>
      <c r="E7" s="3"/>
    </row>
    <row r="8" s="1" customFormat="1" spans="1:5">
      <c r="A8" s="9" t="s">
        <v>79</v>
      </c>
      <c r="B8" s="10">
        <f>COUNTIF(不一致项问题跟踪表!$D$4:$D$85,总结!A8)</f>
        <v>0</v>
      </c>
      <c r="C8" s="11">
        <f t="shared" si="0"/>
        <v>0</v>
      </c>
      <c r="E8" s="3"/>
    </row>
    <row r="9" s="1" customFormat="1" spans="1:5">
      <c r="A9" s="9" t="s">
        <v>45</v>
      </c>
      <c r="B9" s="10">
        <f>COUNTIF(不一致项问题跟踪表!$D$4:$D$85,总结!A9)</f>
        <v>1</v>
      </c>
      <c r="C9" s="11">
        <f t="shared" si="0"/>
        <v>0.0769230769230769</v>
      </c>
      <c r="E9" s="3"/>
    </row>
    <row r="10" s="1" customFormat="1" spans="1:5">
      <c r="A10" s="9" t="s">
        <v>80</v>
      </c>
      <c r="B10" s="10">
        <f>COUNTIF(不一致项问题跟踪表!$D$4:$D$85,总结!A10)</f>
        <v>0</v>
      </c>
      <c r="C10" s="11">
        <f t="shared" si="0"/>
        <v>0</v>
      </c>
      <c r="E10" s="3"/>
    </row>
    <row r="11" s="1" customFormat="1" spans="1:5">
      <c r="A11" s="9" t="s">
        <v>81</v>
      </c>
      <c r="B11" s="10">
        <f>COUNTIF(不一致项问题跟踪表!$D$4:$D$85,总结!A11)</f>
        <v>0</v>
      </c>
      <c r="C11" s="11">
        <f t="shared" si="0"/>
        <v>0</v>
      </c>
      <c r="E11" s="3"/>
    </row>
    <row r="12" s="1" customFormat="1" spans="1:5">
      <c r="A12" s="9" t="s">
        <v>82</v>
      </c>
      <c r="B12" s="10">
        <f>COUNTIF(不一致项问题跟踪表!$D$4:$D$85,总结!A12)</f>
        <v>0</v>
      </c>
      <c r="C12" s="11">
        <f t="shared" si="0"/>
        <v>0</v>
      </c>
      <c r="E12" s="3"/>
    </row>
    <row r="13" s="1" customFormat="1" spans="1:5">
      <c r="A13" s="9" t="s">
        <v>83</v>
      </c>
      <c r="B13" s="10">
        <f>COUNTIF(不一致项问题跟踪表!$D$4:$D$85,总结!A13)</f>
        <v>0</v>
      </c>
      <c r="C13" s="11">
        <f t="shared" si="0"/>
        <v>0</v>
      </c>
      <c r="E13" s="3"/>
    </row>
    <row r="14" s="1" customFormat="1" spans="1:5">
      <c r="A14" s="9" t="s">
        <v>84</v>
      </c>
      <c r="B14" s="10">
        <f>COUNTIF(不一致项问题跟踪表!$D$4:$D$85,总结!A14)</f>
        <v>0</v>
      </c>
      <c r="C14" s="11">
        <f t="shared" si="0"/>
        <v>0</v>
      </c>
      <c r="E14" s="3"/>
    </row>
    <row r="15" s="1" customFormat="1" spans="1:5">
      <c r="A15" s="9" t="s">
        <v>85</v>
      </c>
      <c r="B15" s="10">
        <f>COUNTIF(不一致项问题跟踪表!$D$4:$D$85,总结!A15)</f>
        <v>0</v>
      </c>
      <c r="C15" s="11">
        <f t="shared" si="0"/>
        <v>0</v>
      </c>
      <c r="E15" s="3"/>
    </row>
    <row r="16" s="1" customFormat="1" spans="1:5">
      <c r="A16" s="9" t="s">
        <v>32</v>
      </c>
      <c r="B16" s="10">
        <f>COUNTIF(不一致项问题跟踪表!$D$4:$D$85,总结!A16)</f>
        <v>3</v>
      </c>
      <c r="C16" s="11">
        <f t="shared" si="0"/>
        <v>0.230769230769231</v>
      </c>
      <c r="E16" s="3"/>
    </row>
    <row r="17" s="1" customFormat="1" spans="1:5">
      <c r="A17" s="12" t="s">
        <v>86</v>
      </c>
      <c r="B17" s="13">
        <f>SUM(B3:B16)</f>
        <v>13</v>
      </c>
      <c r="C17" s="14">
        <f t="shared" si="0"/>
        <v>1</v>
      </c>
      <c r="E17" s="3"/>
    </row>
    <row r="18" s="1" customFormat="1" ht="30.75" customHeight="1" spans="1:5">
      <c r="A18" s="15" t="s">
        <v>87</v>
      </c>
      <c r="B18" s="15"/>
      <c r="C18" s="16"/>
      <c r="D18" s="6"/>
      <c r="E18" s="3"/>
    </row>
    <row r="19" s="1" customFormat="1" spans="1:5">
      <c r="A19" s="7" t="s">
        <v>88</v>
      </c>
      <c r="B19" s="7" t="s">
        <v>75</v>
      </c>
      <c r="C19" s="8" t="s">
        <v>76</v>
      </c>
      <c r="E19" s="3"/>
    </row>
    <row r="20" s="1" customFormat="1" spans="1:5">
      <c r="A20" s="9" t="s">
        <v>36</v>
      </c>
      <c r="B20" s="10">
        <f>COUNTIF(不一致项问题跟踪表!$C$4:$C$85,总结!A20)</f>
        <v>5</v>
      </c>
      <c r="C20" s="11">
        <f t="shared" ref="C20:C22" si="1">B20/$B$22*100%</f>
        <v>0.384615384615385</v>
      </c>
      <c r="E20" s="3"/>
    </row>
    <row r="21" s="1" customFormat="1" spans="1:5">
      <c r="A21" s="9" t="s">
        <v>19</v>
      </c>
      <c r="B21" s="10">
        <f>COUNTIF(不一致项问题跟踪表!$C$4:$C$85,总结!A21)</f>
        <v>8</v>
      </c>
      <c r="C21" s="11">
        <f t="shared" si="1"/>
        <v>0.615384615384615</v>
      </c>
      <c r="E21" s="3"/>
    </row>
    <row r="22" s="1" customFormat="1" spans="1:5">
      <c r="A22" s="12" t="s">
        <v>86</v>
      </c>
      <c r="B22" s="13">
        <f>SUM(B20:B21)</f>
        <v>13</v>
      </c>
      <c r="C22" s="14">
        <f t="shared" si="1"/>
        <v>1</v>
      </c>
      <c r="E22" s="3"/>
    </row>
    <row r="23" s="1" customFormat="1" ht="36.75" customHeight="1" spans="1:5">
      <c r="A23" s="16" t="s">
        <v>89</v>
      </c>
      <c r="B23" s="17"/>
      <c r="C23" s="17"/>
      <c r="D23" s="18"/>
      <c r="E23" s="3"/>
    </row>
    <row r="24" s="1" customFormat="1" spans="1:5">
      <c r="A24" s="7" t="s">
        <v>23</v>
      </c>
      <c r="B24" s="7" t="s">
        <v>90</v>
      </c>
      <c r="C24" s="7" t="s">
        <v>56</v>
      </c>
      <c r="D24" s="7" t="s">
        <v>86</v>
      </c>
      <c r="E24" s="3"/>
    </row>
    <row r="25" s="1" customFormat="1" spans="1:5">
      <c r="A25" s="10">
        <f>COUNTIF(不一致项问题跟踪表!$J$4:$J$85,A$24)</f>
        <v>12</v>
      </c>
      <c r="B25" s="10">
        <f>COUNTIF(不一致项问题跟踪表!$J$4:$J$85,B$24)</f>
        <v>0</v>
      </c>
      <c r="C25" s="10">
        <f>COUNTIF(不一致项问题跟踪表!$J$4:$J$85,C$24)</f>
        <v>1</v>
      </c>
      <c r="D25" s="19">
        <f>SUM(A25:C25)</f>
        <v>13</v>
      </c>
      <c r="E25" s="3"/>
    </row>
    <row r="26" s="1" customFormat="1" spans="1:5">
      <c r="A26" s="20"/>
      <c r="B26" s="21"/>
      <c r="C26" s="22"/>
      <c r="D26" s="6"/>
      <c r="E26" s="3"/>
    </row>
    <row r="27" s="1" customFormat="1" ht="17.6" spans="1:5">
      <c r="A27" s="16" t="s">
        <v>91</v>
      </c>
      <c r="B27" s="17"/>
      <c r="C27" s="17"/>
      <c r="D27" s="17"/>
      <c r="E27" s="3"/>
    </row>
    <row r="28" s="1" customFormat="1" spans="1:5">
      <c r="A28" s="7" t="s">
        <v>25</v>
      </c>
      <c r="B28" s="7" t="s">
        <v>28</v>
      </c>
      <c r="C28" s="8" t="s">
        <v>92</v>
      </c>
      <c r="D28" s="7" t="s">
        <v>26</v>
      </c>
      <c r="E28" s="7" t="s">
        <v>86</v>
      </c>
    </row>
    <row r="29" s="1" customFormat="1" spans="1:5">
      <c r="A29" s="10">
        <f>COUNTIF(不一致项问题跟踪表!$O$4:$O$85,A$28)</f>
        <v>13</v>
      </c>
      <c r="B29" s="10">
        <f>COUNTIF(不一致项问题跟踪表!$O$4:$O$85,B$28)</f>
        <v>13</v>
      </c>
      <c r="C29" s="10">
        <f>COUNTIF(不一致项问题跟踪表!$O$4:$O$85,C$28)</f>
        <v>0</v>
      </c>
      <c r="D29" s="10">
        <f>COUNTIF(不一致项问题跟踪表!$O$4:$O$85,D$28)</f>
        <v>13</v>
      </c>
      <c r="E29" s="9">
        <f>D29</f>
        <v>13</v>
      </c>
    </row>
    <row r="30" s="1" customFormat="1" spans="1:5">
      <c r="A30" s="23"/>
      <c r="B30" s="22"/>
      <c r="C30" s="21"/>
      <c r="D30" s="6"/>
      <c r="E30" s="3"/>
    </row>
    <row r="31" s="1" customFormat="1" ht="35.25" customHeight="1" spans="1:5">
      <c r="A31" s="16" t="s">
        <v>93</v>
      </c>
      <c r="B31" s="17"/>
      <c r="C31" s="17"/>
      <c r="D31" s="17"/>
      <c r="E31" s="3"/>
    </row>
    <row r="32" s="1" customFormat="1" ht="101.25" customHeight="1" spans="1:5">
      <c r="A32" s="24" t="s">
        <v>94</v>
      </c>
      <c r="B32" s="24"/>
      <c r="C32" s="24"/>
      <c r="D32" s="24"/>
      <c r="E32" s="3"/>
    </row>
    <row r="33" s="1" customFormat="1" ht="34.5" customHeight="1" spans="1:5">
      <c r="A33" s="16" t="s">
        <v>95</v>
      </c>
      <c r="B33" s="17"/>
      <c r="C33" s="17"/>
      <c r="D33" s="17"/>
      <c r="E33" s="3"/>
    </row>
    <row r="34" s="1" customFormat="1" ht="88.5" customHeight="1" spans="1:5">
      <c r="A34" s="25" t="s">
        <v>96</v>
      </c>
      <c r="B34" s="26"/>
      <c r="C34" s="26"/>
      <c r="D34" s="27"/>
      <c r="E34" s="3"/>
    </row>
  </sheetData>
  <mergeCells count="8">
    <mergeCell ref="A1:C1"/>
    <mergeCell ref="A18:C18"/>
    <mergeCell ref="A23:D23"/>
    <mergeCell ref="A27:D27"/>
    <mergeCell ref="A31:D31"/>
    <mergeCell ref="A32:D32"/>
    <mergeCell ref="A33:D33"/>
    <mergeCell ref="A34:D3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aheadsoft</Company>
  <Application>Microsoft Macintosh Excel</Application>
  <HeadingPairs>
    <vt:vector size="2" baseType="variant">
      <vt:variant>
        <vt:lpstr>工作表</vt:lpstr>
      </vt:variant>
      <vt:variant>
        <vt:i4>2</vt:i4>
      </vt:variant>
    </vt:vector>
  </HeadingPairs>
  <TitlesOfParts>
    <vt:vector size="2" baseType="lpstr">
      <vt:lpstr>不一致项问题跟踪表</vt:lpstr>
      <vt:lpstr>总结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汪子龙</dc:creator>
  <cp:lastModifiedBy>彭朗</cp:lastModifiedBy>
  <dcterms:created xsi:type="dcterms:W3CDTF">2007-02-05T18:47:00Z</dcterms:created>
  <cp:lastPrinted>2007-02-13T07:02:00Z</cp:lastPrinted>
  <dcterms:modified xsi:type="dcterms:W3CDTF">2023-11-11T11:15:20Z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5E8F78A73AF7978419B04C6506B782B5_43</vt:lpwstr>
  </property>
</Properties>
</file>