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updateLinks="never"/>
  <bookViews>
    <workbookView windowWidth="27660" tabRatio="734" firstSheet="2" activeTab="4"/>
  </bookViews>
  <sheets>
    <sheet name="封面" sheetId="8" r:id="rId1"/>
    <sheet name="变更履历" sheetId="9" r:id="rId2"/>
    <sheet name="基本信息" sheetId="2" r:id="rId3"/>
    <sheet name="故事点估算" sheetId="3" state="hidden" r:id="rId4"/>
    <sheet name="故事点估算法" sheetId="12" r:id="rId5"/>
    <sheet name="功能点估算" sheetId="10" state="hidden" r:id="rId6"/>
    <sheet name="工作量估算表" sheetId="7" r:id="rId7"/>
    <sheet name="项目预算表" sheetId="4" r:id="rId8"/>
    <sheet name="故事点速查表" sheetId="6" state="hidden" r:id="rId9"/>
    <sheet name="功能点估算标准" sheetId="11" state="hidden" r:id="rId10"/>
  </sheets>
  <definedNames>
    <definedName name="估算标准">功能点估算标准!$B$21:$C$28</definedName>
    <definedName name="研发工作量">工作量估算表!$C$5</definedName>
  </definedNames>
  <calcPr calcId="144525"/>
</workbook>
</file>

<file path=xl/comments1.xml><?xml version="1.0" encoding="utf-8"?>
<comments xmlns="http://schemas.openxmlformats.org/spreadsheetml/2006/main">
  <authors>
    <author>Administrator</author>
  </authors>
  <commentList>
    <comment ref="D33" authorId="0">
      <text>
        <r>
          <rPr>
            <b/>
            <sz val="9"/>
            <rFont val="宋体"/>
            <charset val="134"/>
          </rPr>
          <t>Administrator:</t>
        </r>
        <r>
          <rPr>
            <sz val="9"/>
            <rFont val="宋体"/>
            <charset val="134"/>
          </rPr>
          <t xml:space="preserve">
</t>
        </r>
      </text>
    </comment>
  </commentList>
</comments>
</file>

<file path=xl/comments2.xml><?xml version="1.0" encoding="utf-8"?>
<comments xmlns="http://schemas.openxmlformats.org/spreadsheetml/2006/main">
  <authors>
    <author>hao chen</author>
  </authors>
  <commentList>
    <comment ref="B3" authorId="0">
      <text>
        <r>
          <rPr>
            <b/>
            <sz val="9"/>
            <rFont val="宋体"/>
            <charset val="134"/>
          </rPr>
          <t>级别为自动计算，不需要手工填写！</t>
        </r>
      </text>
    </comment>
    <comment ref="C3" authorId="0">
      <text>
        <r>
          <rPr>
            <b/>
            <sz val="9"/>
            <rFont val="宋体"/>
            <charset val="134"/>
          </rPr>
          <t>WBS等级需用英文符号“.”进行分隔！！！
先赋予ID号，再输入其他信息。</t>
        </r>
      </text>
    </comment>
    <comment ref="F3" authorId="0">
      <text>
        <r>
          <rPr>
            <b/>
            <sz val="9"/>
            <rFont val="宋体"/>
            <charset val="134"/>
          </rPr>
          <t>无/低/中/高/复杂
考虑因素：
- 画面/页面字段数量
- 画面/页面验证逻辑
- 画面/页面数量</t>
        </r>
      </text>
    </comment>
    <comment ref="G3" authorId="0">
      <text>
        <r>
          <rPr>
            <b/>
            <sz val="9"/>
            <rFont val="宋体"/>
            <charset val="134"/>
          </rPr>
          <t>无/低/中/高/复杂
考虑因素：
- 业务逻辑数量
- 业务逻辑复杂度</t>
        </r>
      </text>
    </comment>
    <comment ref="H3" authorId="0">
      <text>
        <r>
          <rPr>
            <b/>
            <sz val="9"/>
            <rFont val="宋体"/>
            <charset val="134"/>
          </rPr>
          <t>无/低/中/高/复杂
考虑因素：
- 数据存储数量
- 存储过程复杂度
- 数据表数量</t>
        </r>
      </text>
    </comment>
    <comment ref="I3" authorId="0">
      <text>
        <r>
          <rPr>
            <b/>
            <sz val="9"/>
            <rFont val="宋体"/>
            <charset val="134"/>
          </rPr>
          <t>无/低/中/高/复杂
考虑因素：
- 用户测试复杂度
- 测试数据准备复杂度
- 测试自动化程度（越高测试工作量越少）</t>
        </r>
      </text>
    </comment>
  </commentList>
</comments>
</file>

<file path=xl/comments3.xml><?xml version="1.0" encoding="utf-8"?>
<comments xmlns="http://schemas.openxmlformats.org/spreadsheetml/2006/main">
  <authors>
    <author>孙宝安</author>
    <author>xudan</author>
  </authors>
  <commentList>
    <comment ref="H4" authorId="0">
      <text>
        <r>
          <rPr>
            <sz val="9"/>
            <color rgb="FF000000"/>
            <rFont val="宋体"/>
            <charset val="134"/>
          </rPr>
          <t xml:space="preserve">组织级数据：
人天/个功能点
</t>
        </r>
      </text>
    </comment>
    <comment ref="M4" authorId="1">
      <text>
        <r>
          <rPr>
            <b/>
            <sz val="9"/>
            <color rgb="FF000000"/>
            <rFont val="Tahoma"/>
            <charset val="134"/>
          </rPr>
          <t>xudan:</t>
        </r>
        <r>
          <rPr>
            <sz val="9"/>
            <color rgb="FF000000"/>
            <rFont val="Tahoma"/>
            <charset val="134"/>
          </rPr>
          <t xml:space="preserve">
</t>
        </r>
        <r>
          <rPr>
            <sz val="9"/>
            <color rgb="FF000000"/>
            <rFont val="宋体"/>
            <charset val="134"/>
          </rPr>
          <t>一组增删改查的窗体</t>
        </r>
        <r>
          <rPr>
            <sz val="9"/>
            <color rgb="FF000000"/>
            <rFont val="Tahoma"/>
            <charset val="134"/>
          </rPr>
          <t>/</t>
        </r>
        <r>
          <rPr>
            <sz val="9"/>
            <color rgb="FF000000"/>
            <rFont val="宋体"/>
            <charset val="134"/>
          </rPr>
          <t>页面交互</t>
        </r>
      </text>
    </comment>
    <comment ref="O4" authorId="1">
      <text>
        <r>
          <rPr>
            <b/>
            <sz val="9"/>
            <color rgb="FF000000"/>
            <rFont val="Tahoma"/>
            <charset val="134"/>
          </rPr>
          <t>xudan:</t>
        </r>
        <r>
          <rPr>
            <sz val="9"/>
            <color rgb="FF000000"/>
            <rFont val="Tahoma"/>
            <charset val="134"/>
          </rPr>
          <t xml:space="preserve">
</t>
        </r>
        <r>
          <rPr>
            <sz val="9"/>
            <color rgb="FF000000"/>
            <rFont val="宋体"/>
            <charset val="134"/>
          </rPr>
          <t>批处理、存储过程、功能包，或</t>
        </r>
        <r>
          <rPr>
            <sz val="9"/>
            <color rgb="FF000000"/>
            <rFont val="Tahoma"/>
            <charset val="134"/>
          </rPr>
          <t>500</t>
        </r>
        <r>
          <rPr>
            <sz val="9"/>
            <color rgb="FF000000"/>
            <rFont val="宋体"/>
            <charset val="134"/>
          </rPr>
          <t>行代码</t>
        </r>
      </text>
    </comment>
  </commentList>
</comments>
</file>

<file path=xl/comments4.xml><?xml version="1.0" encoding="utf-8"?>
<comments xmlns="http://schemas.openxmlformats.org/spreadsheetml/2006/main">
  <authors>
    <author>Administrator</author>
  </authors>
  <commentList>
    <comment ref="J8" authorId="0">
      <text>
        <r>
          <rPr>
            <b/>
            <sz val="9"/>
            <rFont val="宋体"/>
            <charset val="134"/>
          </rPr>
          <t>参考《2019年度中国软件行业基准数据》
每月标准计薪日为21.75天</t>
        </r>
      </text>
    </comment>
    <comment ref="E15" authorId="0">
      <text>
        <r>
          <rPr>
            <b/>
            <sz val="9"/>
            <rFont val="宋体"/>
            <charset val="134"/>
          </rPr>
          <t>假设固定工作量0.03人月</t>
        </r>
      </text>
    </comment>
    <comment ref="E16" authorId="0">
      <text>
        <r>
          <rPr>
            <b/>
            <sz val="9"/>
            <rFont val="宋体"/>
            <charset val="134"/>
          </rPr>
          <t>假设固定工作量0.12人月</t>
        </r>
      </text>
    </comment>
    <comment ref="E17" authorId="0">
      <text>
        <r>
          <rPr>
            <b/>
            <sz val="9"/>
            <rFont val="宋体"/>
            <charset val="134"/>
          </rPr>
          <t>项目经理在项目期内每月40%工作量管理项目</t>
        </r>
      </text>
    </comment>
    <comment ref="E18" authorId="0">
      <text>
        <r>
          <rPr>
            <b/>
            <sz val="9"/>
            <rFont val="宋体"/>
            <charset val="134"/>
          </rPr>
          <t>假设固定工作量0.06人月</t>
        </r>
      </text>
    </comment>
    <comment ref="E19" authorId="0">
      <text>
        <r>
          <rPr>
            <b/>
            <sz val="9"/>
            <rFont val="宋体"/>
            <charset val="134"/>
          </rPr>
          <t>假设固定工作量0.10
人月</t>
        </r>
      </text>
    </comment>
    <comment ref="E20" authorId="0">
      <text>
        <r>
          <rPr>
            <b/>
            <sz val="9"/>
            <rFont val="宋体"/>
            <charset val="134"/>
          </rPr>
          <t>假设1名配置管理员可同时支持5个项目，每个项目50%工作量</t>
        </r>
      </text>
    </comment>
    <comment ref="E21" authorId="0">
      <text>
        <r>
          <rPr>
            <b/>
            <sz val="9"/>
            <rFont val="宋体"/>
            <charset val="134"/>
          </rPr>
          <t>假设1名配置管理员可同时支持5个项目，每个项目50%工作量</t>
        </r>
      </text>
    </comment>
    <comment ref="E22" authorId="0">
      <text>
        <r>
          <rPr>
            <b/>
            <sz val="9"/>
            <rFont val="宋体"/>
            <charset val="134"/>
          </rPr>
          <t>假设固定工作量0.06人月</t>
        </r>
      </text>
    </comment>
    <comment ref="H24" authorId="0">
      <text>
        <r>
          <rPr>
            <b/>
            <sz val="9"/>
            <rFont val="宋体"/>
            <charset val="134"/>
          </rPr>
          <t>估算值加20%风险储备</t>
        </r>
      </text>
    </comment>
    <comment ref="H30" authorId="0">
      <text>
        <r>
          <rPr>
            <b/>
            <sz val="9"/>
            <rFont val="宋体"/>
            <charset val="134"/>
          </rPr>
          <t>估算值加20%风险储备</t>
        </r>
      </text>
    </comment>
  </commentList>
</comments>
</file>

<file path=xl/sharedStrings.xml><?xml version="1.0" encoding="utf-8"?>
<sst xmlns="http://schemas.openxmlformats.org/spreadsheetml/2006/main" count="814" uniqueCount="313">
  <si>
    <t>上海迅傲信息科技有限公司</t>
  </si>
  <si>
    <t>赛事运营支持系统</t>
  </si>
  <si>
    <t>项目估算与预算表</t>
  </si>
  <si>
    <t>V1.1</t>
  </si>
  <si>
    <t>编写</t>
  </si>
  <si>
    <t>彭朗</t>
  </si>
  <si>
    <t>审核</t>
  </si>
  <si>
    <t>姚艳晖</t>
  </si>
  <si>
    <t>批准</t>
  </si>
  <si>
    <t>MSG</t>
  </si>
  <si>
    <t>日期</t>
  </si>
  <si>
    <t>版本号</t>
  </si>
  <si>
    <t>变更说明</t>
  </si>
  <si>
    <t>修订人</t>
  </si>
  <si>
    <t>修订日期</t>
  </si>
  <si>
    <t>审核人</t>
  </si>
  <si>
    <t>审核日期</t>
  </si>
  <si>
    <t>批准人</t>
  </si>
  <si>
    <t>批准日期</t>
  </si>
  <si>
    <t>V0.1</t>
  </si>
  <si>
    <t>准备编写</t>
  </si>
  <si>
    <t>项目基本信息</t>
  </si>
  <si>
    <t>项目名称</t>
  </si>
  <si>
    <t>项目编号</t>
  </si>
  <si>
    <t>项目负责人</t>
  </si>
  <si>
    <t>项目类型</t>
  </si>
  <si>
    <t>定制开发型</t>
  </si>
  <si>
    <t>估算人</t>
  </si>
  <si>
    <t>估算日期</t>
  </si>
  <si>
    <t>A-项目参考的历史数据说明</t>
  </si>
  <si>
    <t>参考数据：历史生产效率，历史人天成本，工作量分布</t>
  </si>
  <si>
    <t>B-假设条件说明</t>
  </si>
  <si>
    <t>序号</t>
  </si>
  <si>
    <t>描述</t>
  </si>
  <si>
    <t>1</t>
  </si>
  <si>
    <t>人员能力均等，生产效率正常</t>
  </si>
  <si>
    <t>2</t>
  </si>
  <si>
    <t>无超出现有技术能力范畴</t>
  </si>
  <si>
    <t>3</t>
  </si>
  <si>
    <t>人员稳定</t>
  </si>
  <si>
    <t>4</t>
  </si>
  <si>
    <t>总规模数</t>
  </si>
  <si>
    <t>功能点数</t>
  </si>
  <si>
    <t>总工作量</t>
  </si>
  <si>
    <t>人日</t>
  </si>
  <si>
    <t>项目预算</t>
  </si>
  <si>
    <t>元</t>
  </si>
  <si>
    <t>故事点估算方法说明
1.先从待估算的列表中选择一个较小的用户故事，讨论确定其功能点数（如1或2），将其作为参考基准故事
2.从列表中随意选取一个故事，主持人朗读完描述之后，大家一起讨论，产品负责人负责回答大家提出的任何问题
3.没有问题之后每一个参与者把该故事与基准故事进行比较，然后选择一张代表其故事点数的扑克牌（不要让其他人看到），在大家都准备好之后同时一起出牌
4.如果大家出的牌都一致（或非常接近），则完成该故事估算，转向下一个故事
5.如果有较大差异，请估算最大和估算最小的进行解释，解释完后大家限时讨论，然后重新开始出牌，直到大家达成一致
6.估算出的故事越多，可用来做基准的参考值就越多，也就越容易估算
7.最终我们就能得到所有用户故事的总工作量
在这种方法下，往往很少有故事超过3轮出牌都达成不了一致；如果遇到了多轮都达成不了一致的故事，那往往说明大家其实是对该故事到底要做什么怎么做还没有达成一致的理解，这就不是估算的问题，而是需求澄清和开发设计的问题</t>
  </si>
  <si>
    <t xml:space="preserve">
</t>
  </si>
  <si>
    <t>规模估算表</t>
  </si>
  <si>
    <t>合计总规模（故事点数）</t>
  </si>
  <si>
    <t>需求代号</t>
  </si>
  <si>
    <t>SR</t>
  </si>
  <si>
    <t>级别</t>
  </si>
  <si>
    <t>WBS</t>
  </si>
  <si>
    <t>名称</t>
  </si>
  <si>
    <t>需求ID</t>
  </si>
  <si>
    <t>功能类型</t>
  </si>
  <si>
    <t>不确定性</t>
  </si>
  <si>
    <t>复杂度</t>
  </si>
  <si>
    <t>工作量</t>
  </si>
  <si>
    <t>规模预计（故事点数）</t>
  </si>
  <si>
    <t>确定故事点数</t>
  </si>
  <si>
    <t>是否接受</t>
  </si>
  <si>
    <t>备注</t>
  </si>
  <si>
    <t>APP端</t>
  </si>
  <si>
    <t>活动列表</t>
  </si>
  <si>
    <t>全新</t>
  </si>
  <si>
    <t>小</t>
  </si>
  <si>
    <t>中</t>
  </si>
  <si>
    <t>大</t>
  </si>
  <si>
    <t>Yes</t>
  </si>
  <si>
    <t>活动未开始</t>
  </si>
  <si>
    <t>活动未开始-微信</t>
  </si>
  <si>
    <t>报名阶段+奖项</t>
  </si>
  <si>
    <t>报名中-可报名</t>
  </si>
  <si>
    <t>报名中-可报名-活动细则</t>
  </si>
  <si>
    <t>报名中-无可报名车辆</t>
  </si>
  <si>
    <t>报名中-完成报名</t>
  </si>
  <si>
    <t>我的奖品-获奖时</t>
  </si>
  <si>
    <t>我的奖品-无奖时</t>
  </si>
  <si>
    <t>报名中-微信分享</t>
  </si>
  <si>
    <t>活动阶段</t>
  </si>
  <si>
    <t>活动中-已报名-油耗榜</t>
  </si>
  <si>
    <t>活动中-已报名-时长榜</t>
  </si>
  <si>
    <t>活动中-已报名-降幅榜</t>
  </si>
  <si>
    <t>活动中-未报名用户查看</t>
  </si>
  <si>
    <t>活动中-异常数据</t>
  </si>
  <si>
    <t>活动中-程序异常</t>
  </si>
  <si>
    <t>活动中-未达入榜最小限制</t>
  </si>
  <si>
    <t>活动中-活动第一天</t>
  </si>
  <si>
    <t>活动中-微信分享</t>
  </si>
  <si>
    <t>活动中-节油指导</t>
  </si>
  <si>
    <t>活动结束</t>
  </si>
  <si>
    <t>活动结束-达到决赛要求，且排名达标</t>
  </si>
  <si>
    <t>活动结束-达到决赛要求，且排名未达标</t>
  </si>
  <si>
    <t>活动结束-里程未达到决赛要求</t>
  </si>
  <si>
    <t>活动结束-载重未达到决赛要求</t>
  </si>
  <si>
    <t>活动结束-时长未达到决赛要求</t>
  </si>
  <si>
    <t>活动结束-微信分享</t>
  </si>
  <si>
    <t>活动操作</t>
  </si>
  <si>
    <t>踢出页面</t>
  </si>
  <si>
    <t>活动介绍页-第三方</t>
  </si>
  <si>
    <t>活动停用页</t>
  </si>
  <si>
    <t>TBOSS端</t>
  </si>
  <si>
    <t>节油大赛</t>
  </si>
  <si>
    <t>跨活动组别</t>
  </si>
  <si>
    <t>新建活动-编辑活动</t>
  </si>
  <si>
    <t>新建活动-过滤规则</t>
  </si>
  <si>
    <t>活动数据-获奖信息</t>
  </si>
  <si>
    <t>活动数据-报名信息</t>
  </si>
  <si>
    <t>奖项配置</t>
  </si>
  <si>
    <t>新建配置</t>
  </si>
  <si>
    <t>方案查看</t>
  </si>
  <si>
    <t>用户界面</t>
  </si>
  <si>
    <t>业务逻辑</t>
  </si>
  <si>
    <t>数据/集成</t>
  </si>
  <si>
    <t>测试</t>
  </si>
  <si>
    <t>单项需求</t>
  </si>
  <si>
    <t>分级汇总</t>
  </si>
  <si>
    <t>规模预计（功能点数）</t>
  </si>
  <si>
    <t>估算参数设置表</t>
  </si>
  <si>
    <t>登录</t>
  </si>
  <si>
    <t>无</t>
  </si>
  <si>
    <t>高</t>
  </si>
  <si>
    <t>低</t>
  </si>
  <si>
    <t>1.2</t>
  </si>
  <si>
    <t>认证</t>
  </si>
  <si>
    <t>1.3</t>
  </si>
  <si>
    <t>重新认证</t>
  </si>
  <si>
    <t>个人中心</t>
  </si>
  <si>
    <t>复杂</t>
  </si>
  <si>
    <t>2.1</t>
  </si>
  <si>
    <t>个人信息</t>
  </si>
  <si>
    <t>2.2</t>
  </si>
  <si>
    <t>我的排班</t>
  </si>
  <si>
    <t>2.3</t>
  </si>
  <si>
    <t>我的薪资</t>
  </si>
  <si>
    <t>账号管理</t>
  </si>
  <si>
    <t>3.1</t>
  </si>
  <si>
    <t>账号信息管理</t>
  </si>
  <si>
    <t>3.2</t>
  </si>
  <si>
    <t>账号信息操作</t>
  </si>
  <si>
    <t xml:space="preserve"> 裁判名单</t>
  </si>
  <si>
    <t>4.1</t>
  </si>
  <si>
    <t>裁判名单列表</t>
  </si>
  <si>
    <t>4.2</t>
  </si>
  <si>
    <t>裁判信息操作</t>
  </si>
  <si>
    <t>5</t>
  </si>
  <si>
    <t>赛事管理</t>
  </si>
  <si>
    <t>5.1</t>
  </si>
  <si>
    <t>赛事信息列表以及搜索</t>
  </si>
  <si>
    <t>5.2</t>
  </si>
  <si>
    <t>赛事信息操作</t>
  </si>
  <si>
    <t>6</t>
  </si>
  <si>
    <t>赛程信息管理</t>
  </si>
  <si>
    <t>6.1</t>
  </si>
  <si>
    <t>赛程信息列表以及同步</t>
  </si>
  <si>
    <t>6.2</t>
  </si>
  <si>
    <t>赛程信息操作</t>
  </si>
  <si>
    <t>6.3</t>
  </si>
  <si>
    <t>VAL 赛程裁判报告信息维护</t>
  </si>
  <si>
    <t>7</t>
  </si>
  <si>
    <t>排班管理</t>
  </si>
  <si>
    <t>7.1</t>
  </si>
  <si>
    <t>赛事排班</t>
  </si>
  <si>
    <t>7.2</t>
  </si>
  <si>
    <t>人员排班</t>
  </si>
  <si>
    <t>8</t>
  </si>
  <si>
    <t>消息通知</t>
  </si>
  <si>
    <t>8.1</t>
  </si>
  <si>
    <t>一键全读</t>
  </si>
  <si>
    <t>8.2</t>
  </si>
  <si>
    <t>消息详情跳转</t>
  </si>
  <si>
    <t>9</t>
  </si>
  <si>
    <t xml:space="preserve"> 排班统计</t>
  </si>
  <si>
    <t>9.1</t>
  </si>
  <si>
    <t>排班消息列表以及搜索</t>
  </si>
  <si>
    <t>9.2</t>
  </si>
  <si>
    <t>总排班、总薪资以及评分详情</t>
  </si>
  <si>
    <t>9.3</t>
  </si>
  <si>
    <t>自定义薪资以及自定义评分添加</t>
  </si>
  <si>
    <t>10</t>
  </si>
  <si>
    <t>公告管理</t>
  </si>
  <si>
    <t>10.1</t>
  </si>
  <si>
    <t>公告列表以及搜索</t>
  </si>
  <si>
    <t>10.2</t>
  </si>
  <si>
    <t>公告发布以及搜索</t>
  </si>
  <si>
    <t>11</t>
  </si>
  <si>
    <t>选手管理</t>
  </si>
  <si>
    <t>11.1</t>
  </si>
  <si>
    <t>选手列表以及搜索</t>
  </si>
  <si>
    <t>12</t>
  </si>
  <si>
    <t>系统配置</t>
  </si>
  <si>
    <t>12.1</t>
  </si>
  <si>
    <t>VAL 地图仓库配置</t>
  </si>
  <si>
    <t>12.2</t>
  </si>
  <si>
    <t>VAL 地图仓库信息维护</t>
  </si>
  <si>
    <t>12.3</t>
  </si>
  <si>
    <t>VAL 问题管理</t>
  </si>
  <si>
    <t>12.4</t>
  </si>
  <si>
    <t>VAL 问题信息维护</t>
  </si>
  <si>
    <t>12.5</t>
  </si>
  <si>
    <t>执裁赛事维护</t>
  </si>
  <si>
    <t>12.6</t>
  </si>
  <si>
    <t>执裁赛事信息维护</t>
  </si>
  <si>
    <t>12.7</t>
  </si>
  <si>
    <t>薪资配置列表以及搜索</t>
  </si>
  <si>
    <t>12.8</t>
  </si>
  <si>
    <t>薪资配置信息维护</t>
  </si>
  <si>
    <t>生产性指标</t>
  </si>
  <si>
    <t>估计值</t>
  </si>
  <si>
    <t>备注说明</t>
  </si>
  <si>
    <t>应用技术</t>
  </si>
  <si>
    <t>复用比率</t>
  </si>
  <si>
    <t>标准值</t>
  </si>
  <si>
    <t>标准值调整</t>
  </si>
  <si>
    <t>技术难易度</t>
  </si>
  <si>
    <t>调整值</t>
  </si>
  <si>
    <t>业务难易度</t>
  </si>
  <si>
    <t>交互窗体/页面数</t>
  </si>
  <si>
    <t>报表窗体数</t>
  </si>
  <si>
    <t>后台处理数</t>
  </si>
  <si>
    <t>折算功能点数</t>
  </si>
  <si>
    <t>JAVA</t>
  </si>
  <si>
    <t>IOS</t>
  </si>
  <si>
    <t>工作量估算表</t>
  </si>
  <si>
    <t>规模估算方法</t>
  </si>
  <si>
    <t>故事点估算</t>
  </si>
  <si>
    <t>生产效率</t>
  </si>
  <si>
    <t>研发工作量</t>
  </si>
  <si>
    <t>人天</t>
  </si>
  <si>
    <t>每人天为8人时</t>
  </si>
  <si>
    <t>项目管理工作量</t>
  </si>
  <si>
    <t>取研发工作量的25%做初步项目管理工作量估算</t>
  </si>
  <si>
    <t>项目预算表</t>
  </si>
  <si>
    <t>项目周期</t>
  </si>
  <si>
    <t>2022/5/10-2023/9/30</t>
  </si>
  <si>
    <t>项目经理</t>
  </si>
  <si>
    <t>编制日期</t>
  </si>
  <si>
    <t>部门经理签字</t>
  </si>
  <si>
    <t>1. 人员成本</t>
  </si>
  <si>
    <t>工作任务名称</t>
  </si>
  <si>
    <t>负责人</t>
  </si>
  <si>
    <t>标准成本（元/人月）</t>
  </si>
  <si>
    <t>工作量（人月）</t>
  </si>
  <si>
    <t>投入人力（人）</t>
  </si>
  <si>
    <t>估算成本（元）</t>
  </si>
  <si>
    <t>预算（元）</t>
  </si>
  <si>
    <t>工期（月）</t>
  </si>
  <si>
    <t>工作量分配比例</t>
  </si>
  <si>
    <t>需求</t>
  </si>
  <si>
    <t>张涛</t>
  </si>
  <si>
    <t>设计</t>
  </si>
  <si>
    <t>何磊</t>
  </si>
  <si>
    <t>编码</t>
  </si>
  <si>
    <t>胡志强</t>
  </si>
  <si>
    <t>李斌</t>
  </si>
  <si>
    <t>试运行及验收</t>
  </si>
  <si>
    <t>运维支持</t>
  </si>
  <si>
    <t>开发成本合计</t>
  </si>
  <si>
    <t>有效工期计算值</t>
  </si>
  <si>
    <t>立项管理</t>
  </si>
  <si>
    <t>项目规划</t>
  </si>
  <si>
    <t>项目监控</t>
  </si>
  <si>
    <t>项目期内彭朗15%工作量作为项目管理工作量</t>
  </si>
  <si>
    <t>风险管理</t>
  </si>
  <si>
    <t>评审管理</t>
  </si>
  <si>
    <t>部门经理</t>
  </si>
  <si>
    <t>配置管理</t>
  </si>
  <si>
    <t>吴佩奇</t>
  </si>
  <si>
    <t>质量保证</t>
  </si>
  <si>
    <t>QA</t>
  </si>
  <si>
    <t>结项管理</t>
  </si>
  <si>
    <t>管理成本合计</t>
  </si>
  <si>
    <t>总计</t>
  </si>
  <si>
    <t>2. 其他成本</t>
  </si>
  <si>
    <t>加班费用（元）</t>
  </si>
  <si>
    <t>差旅费用（人数，次数，时间）</t>
  </si>
  <si>
    <t>招待费（元）</t>
  </si>
  <si>
    <t>其他费用（元）</t>
  </si>
  <si>
    <t>其他费用合计</t>
  </si>
  <si>
    <t>项目总成本/预算</t>
  </si>
  <si>
    <t>最终批准预算</t>
  </si>
  <si>
    <t>故事点数</t>
  </si>
  <si>
    <t>各工程活动工作量分布详细信息</t>
  </si>
  <si>
    <t>构建</t>
  </si>
  <si>
    <t>实施</t>
  </si>
  <si>
    <t>2019年度中国软件行业基准数据</t>
  </si>
  <si>
    <t>Cheat Sheet for Story Point Sizing</t>
  </si>
  <si>
    <t>https://www.linkedin.com/pulse/cheat-sheet-story-point-sizing-neeraj-bachani/</t>
  </si>
  <si>
    <t>———   功能点估算标准   ———</t>
  </si>
  <si>
    <t>功能点定义</t>
  </si>
  <si>
    <t>折算功能点：度量项目规模的最基本单位，其基本功能表现为一组简单的增、删、改、查操作的窗体/页面交互。</t>
  </si>
  <si>
    <t>交互窗体/页面：简单的功能窗体/页面。1个交互窗体=1个折算功能点。</t>
  </si>
  <si>
    <t>报表窗体：用于实现具有打印功能的统计报表窗体，报表的格式和内容需要根据客户的需求定制。1个报表窗体=1.5个折算功能点。</t>
  </si>
  <si>
    <t>后台处理：实现系统后台业务的批处理、存储过程、功能包。1个后台处理=1.5个折算功能点</t>
  </si>
  <si>
    <t>标准值：是指技术熟练者完成1个折算功能点所需要的整体工程开发(初始阶段、精化阶段、实现阶段、实施阶段)（包括分析、设计、编码、测试）和LOE投入</t>
  </si>
  <si>
    <t>标准值调整：是根据技术难易程度对“标准值”进行修订</t>
  </si>
  <si>
    <t>调整值：是根据业务难易程度对“标准值调整”进行修订</t>
  </si>
  <si>
    <t>生产性指标表</t>
  </si>
  <si>
    <t>举例
说明</t>
  </si>
  <si>
    <t>由于组内成员JAVA技术比较熟练，C语言技术比较生疏，所以JAVA的生产性标准值采用组织级标准2；
C语言的生产性指标为组织级标准值加20%，即1.8</t>
  </si>
  <si>
    <t>开发语言(平台)</t>
  </si>
  <si>
    <t>标准值(人天/折算功能点)</t>
  </si>
  <si>
    <t>Android</t>
  </si>
  <si>
    <t>HTML5</t>
  </si>
  <si>
    <t>VC</t>
  </si>
  <si>
    <t>接口集成</t>
  </si>
  <si>
    <t>报表</t>
  </si>
  <si>
    <t>其它</t>
  </si>
  <si>
    <t>LOE工作说明</t>
  </si>
  <si>
    <t>LOE标准值为20%，项目负责人在估算结果的基础上乘以LOE调整系数（10%~30%），作为LOE估算的结果。LOE包括以下工作的汇总：计划（含裁剪），监控，受训，指导，配置管理，总结，品质管理等</t>
  </si>
</sst>
</file>

<file path=xl/styles.xml><?xml version="1.0" encoding="utf-8"?>
<styleSheet xmlns="http://schemas.openxmlformats.org/spreadsheetml/2006/main" xmlns:xr9="http://schemas.microsoft.com/office/spreadsheetml/2016/revision9">
  <numFmts count="11">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 #,##0.00_ ;_ \¥* \-#,##0.00_ ;_ \¥* &quot;-&quot;??_ ;_ @_ "/>
    <numFmt numFmtId="177" formatCode="_ \¥* #,##0_ ;_ \¥* \-#,##0_ ;_ \¥* &quot;-&quot;_ ;_ @_ "/>
    <numFmt numFmtId="178" formatCode="0.00_ "/>
    <numFmt numFmtId="179" formatCode="00"/>
    <numFmt numFmtId="180" formatCode="0.00_);[Red]\(0.00\)"/>
    <numFmt numFmtId="181" formatCode="0_ "/>
    <numFmt numFmtId="182" formatCode="yyyy&quot;年&quot;m&quot;月&quot;d&quot;日&quot;;@"/>
  </numFmts>
  <fonts count="57">
    <font>
      <sz val="11"/>
      <color indexed="8"/>
      <name val="宋体"/>
      <charset val="134"/>
    </font>
    <font>
      <sz val="12"/>
      <color theme="1"/>
      <name val="微软雅黑"/>
      <charset val="134"/>
    </font>
    <font>
      <b/>
      <sz val="18"/>
      <name val="微软雅黑"/>
      <charset val="134"/>
    </font>
    <font>
      <sz val="12"/>
      <color theme="0"/>
      <name val="微软雅黑"/>
      <charset val="134"/>
    </font>
    <font>
      <sz val="10"/>
      <color theme="1"/>
      <name val="微软雅黑"/>
      <charset val="134"/>
    </font>
    <font>
      <sz val="10.5"/>
      <name val="Times New Roman"/>
      <charset val="134"/>
    </font>
    <font>
      <sz val="10.5"/>
      <name val="SimSun"/>
      <charset val="134"/>
    </font>
    <font>
      <b/>
      <sz val="12"/>
      <color theme="1"/>
      <name val="微软雅黑"/>
      <charset val="134"/>
    </font>
    <font>
      <sz val="11"/>
      <color theme="1"/>
      <name val="微软雅黑"/>
      <charset val="134"/>
    </font>
    <font>
      <sz val="12"/>
      <name val="宋体"/>
      <charset val="134"/>
    </font>
    <font>
      <sz val="10"/>
      <name val="微软雅黑"/>
      <charset val="134"/>
    </font>
    <font>
      <b/>
      <sz val="14"/>
      <name val="微软雅黑"/>
      <charset val="134"/>
    </font>
    <font>
      <b/>
      <sz val="10"/>
      <color indexed="8"/>
      <name val="微软雅黑"/>
      <charset val="134"/>
    </font>
    <font>
      <sz val="10"/>
      <color indexed="8"/>
      <name val="微软雅黑"/>
      <charset val="134"/>
    </font>
    <font>
      <b/>
      <sz val="10"/>
      <name val="微软雅黑"/>
      <charset val="134"/>
    </font>
    <font>
      <b/>
      <sz val="12"/>
      <color theme="0"/>
      <name val="微软雅黑"/>
      <charset val="134"/>
    </font>
    <font>
      <i/>
      <sz val="10"/>
      <name val="微软雅黑"/>
      <charset val="134"/>
    </font>
    <font>
      <b/>
      <sz val="14"/>
      <color indexed="8"/>
      <name val="微软雅黑"/>
      <charset val="134"/>
    </font>
    <font>
      <sz val="10"/>
      <color indexed="9"/>
      <name val="微软雅黑"/>
      <charset val="134"/>
    </font>
    <font>
      <i/>
      <sz val="10"/>
      <color indexed="8"/>
      <name val="微软雅黑"/>
      <charset val="134"/>
    </font>
    <font>
      <sz val="9"/>
      <name val="微软雅黑"/>
      <charset val="134"/>
    </font>
    <font>
      <b/>
      <sz val="10"/>
      <color theme="1"/>
      <name val="微软雅黑"/>
      <charset val="134"/>
    </font>
    <font>
      <sz val="12"/>
      <name val="微软雅黑"/>
      <charset val="134"/>
    </font>
    <font>
      <sz val="14"/>
      <name val="微软雅黑"/>
      <charset val="134"/>
    </font>
    <font>
      <sz val="10.5"/>
      <name val="微软雅黑"/>
      <charset val="134"/>
    </font>
    <font>
      <b/>
      <sz val="20"/>
      <name val="微软雅黑"/>
      <charset val="134"/>
    </font>
    <font>
      <sz val="20"/>
      <name val="微软雅黑"/>
      <charset val="134"/>
    </font>
    <font>
      <b/>
      <sz val="36"/>
      <name val="微软雅黑"/>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theme="1"/>
      <name val="Arial"/>
      <charset val="134"/>
    </font>
    <font>
      <b/>
      <sz val="18"/>
      <color theme="3"/>
      <name val="宋体"/>
      <charset val="134"/>
      <scheme val="major"/>
    </font>
    <font>
      <sz val="12"/>
      <color theme="1"/>
      <name val="宋体"/>
      <charset val="134"/>
      <scheme val="minor"/>
    </font>
    <font>
      <sz val="11"/>
      <name val="ＭＳ Ｐゴシック"/>
      <charset val="134"/>
    </font>
    <font>
      <b/>
      <sz val="9"/>
      <color rgb="FF000000"/>
      <name val="Tahoma"/>
      <charset val="134"/>
    </font>
    <font>
      <sz val="9"/>
      <color rgb="FF000000"/>
      <name val="宋体"/>
      <charset val="134"/>
    </font>
    <font>
      <sz val="9"/>
      <color rgb="FF000000"/>
      <name val="Tahoma"/>
      <charset val="134"/>
    </font>
    <font>
      <sz val="9"/>
      <name val="宋体"/>
      <charset val="134"/>
    </font>
    <font>
      <b/>
      <sz val="9"/>
      <name val="宋体"/>
      <charset val="134"/>
    </font>
  </fonts>
  <fills count="56">
    <fill>
      <patternFill patternType="none"/>
    </fill>
    <fill>
      <patternFill patternType="gray125"/>
    </fill>
    <fill>
      <patternFill patternType="solid">
        <fgColor rgb="FF37CFBC"/>
        <bgColor indexed="64"/>
      </patternFill>
    </fill>
    <fill>
      <patternFill patternType="solid">
        <fgColor theme="0" tint="-0.14984"/>
        <bgColor indexed="64"/>
      </patternFill>
    </fill>
    <fill>
      <patternFill patternType="solid">
        <fgColor theme="8" tint="0.59996"/>
        <bgColor indexed="64"/>
      </patternFill>
    </fill>
    <fill>
      <patternFill patternType="solid">
        <fgColor rgb="FF0070C0"/>
        <bgColor indexed="64"/>
      </patternFill>
    </fill>
    <fill>
      <patternFill patternType="solid">
        <fgColor indexed="9"/>
        <bgColor indexed="64"/>
      </patternFill>
    </fill>
    <fill>
      <patternFill patternType="solid">
        <fgColor theme="8" tint="0.79989"/>
        <bgColor indexed="64"/>
      </patternFill>
    </fill>
    <fill>
      <patternFill patternType="solid">
        <fgColor theme="4" tint="0.7998"/>
        <bgColor indexed="64"/>
      </patternFill>
    </fill>
    <fill>
      <patternFill patternType="solid">
        <fgColor theme="0" tint="-0.24991"/>
        <bgColor indexed="64"/>
      </patternFill>
    </fill>
    <fill>
      <patternFill patternType="solid">
        <fgColor theme="9" tint="0.59996"/>
        <bgColor indexed="64"/>
      </patternFill>
    </fill>
    <fill>
      <patternFill patternType="solid">
        <fgColor theme="7" tint="0.39991"/>
        <bgColor indexed="64"/>
      </patternFill>
    </fill>
    <fill>
      <patternFill patternType="solid">
        <fgColor theme="9" tint="0.79986"/>
        <bgColor indexed="64"/>
      </patternFill>
    </fill>
    <fill>
      <patternFill patternType="solid">
        <fgColor rgb="FF00B0F0"/>
        <bgColor indexed="64"/>
      </patternFill>
    </fill>
    <fill>
      <patternFill patternType="solid">
        <fgColor rgb="FFFFC000"/>
        <bgColor indexed="64"/>
      </patternFill>
    </fill>
    <fill>
      <patternFill patternType="solid">
        <fgColor indexed="48"/>
        <bgColor indexed="64"/>
      </patternFill>
    </fill>
    <fill>
      <patternFill patternType="solid">
        <fgColor indexed="11"/>
        <bgColor indexed="64"/>
      </patternFill>
    </fill>
    <fill>
      <patternFill patternType="solid">
        <fgColor indexed="47"/>
        <bgColor indexed="64"/>
      </patternFill>
    </fill>
    <fill>
      <patternFill patternType="solid">
        <fgColor rgb="FFFFFF99"/>
        <bgColor indexed="64"/>
      </patternFill>
    </fill>
    <fill>
      <patternFill patternType="solid">
        <fgColor rgb="FFCCFFCC"/>
        <bgColor indexed="64"/>
      </patternFill>
    </fill>
    <fill>
      <patternFill patternType="solid">
        <fgColor indexed="42"/>
        <bgColor indexed="64"/>
      </patternFill>
    </fill>
    <fill>
      <patternFill patternType="solid">
        <fgColor theme="0"/>
        <bgColor indexed="64"/>
      </patternFill>
    </fill>
    <fill>
      <patternFill patternType="solid">
        <fgColor theme="5" tint="0.79992"/>
        <bgColor indexed="64"/>
      </patternFill>
    </fill>
    <fill>
      <patternFill patternType="solid">
        <fgColor theme="8" tint="0.79986"/>
        <bgColor indexed="64"/>
      </patternFill>
    </fill>
    <fill>
      <patternFill patternType="solid">
        <fgColor theme="0" tint="-0.0498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4">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auto="1"/>
      </right>
      <top style="thin">
        <color indexed="8"/>
      </top>
      <bottom style="thin">
        <color indexed="8"/>
      </bottom>
      <diagonal/>
    </border>
    <border>
      <left/>
      <right style="thin">
        <color indexed="8"/>
      </right>
      <top style="thin">
        <color indexed="8"/>
      </top>
      <bottom style="thin">
        <color indexed="8"/>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indexed="63"/>
      </left>
      <right/>
      <top style="medium">
        <color indexed="63"/>
      </top>
      <bottom style="thin">
        <color indexed="63"/>
      </bottom>
      <diagonal/>
    </border>
    <border>
      <left/>
      <right/>
      <top style="medium">
        <color indexed="63"/>
      </top>
      <bottom style="thin">
        <color indexed="63"/>
      </bottom>
      <diagonal/>
    </border>
    <border>
      <left style="medium">
        <color indexed="63"/>
      </left>
      <right/>
      <top style="thin">
        <color indexed="63"/>
      </top>
      <bottom style="thin">
        <color indexed="63"/>
      </bottom>
      <diagonal/>
    </border>
    <border>
      <left/>
      <right/>
      <top style="thin">
        <color indexed="63"/>
      </top>
      <bottom style="thin">
        <color indexed="63"/>
      </bottom>
      <diagonal/>
    </border>
    <border>
      <left style="medium">
        <color indexed="63"/>
      </left>
      <right/>
      <top/>
      <bottom/>
      <diagonal/>
    </border>
    <border>
      <left style="medium">
        <color indexed="63"/>
      </left>
      <right style="thin">
        <color indexed="63"/>
      </right>
      <top style="thin">
        <color indexed="63"/>
      </top>
      <bottom style="thin">
        <color indexed="63"/>
      </bottom>
      <diagonal/>
    </border>
    <border>
      <left style="thin">
        <color indexed="63"/>
      </left>
      <right style="thin">
        <color indexed="63"/>
      </right>
      <top style="thin">
        <color indexed="63"/>
      </top>
      <bottom style="thin">
        <color indexed="63"/>
      </bottom>
      <diagonal/>
    </border>
    <border>
      <left style="medium">
        <color indexed="63"/>
      </left>
      <right style="thin">
        <color indexed="63"/>
      </right>
      <top style="thin">
        <color indexed="63"/>
      </top>
      <bottom style="medium">
        <color indexed="63"/>
      </bottom>
      <diagonal/>
    </border>
    <border>
      <left style="thin">
        <color indexed="63"/>
      </left>
      <right style="thin">
        <color indexed="63"/>
      </right>
      <top style="thin">
        <color indexed="63"/>
      </top>
      <bottom style="medium">
        <color indexed="63"/>
      </bottom>
      <diagonal/>
    </border>
    <border>
      <left/>
      <right style="medium">
        <color indexed="63"/>
      </right>
      <top style="medium">
        <color indexed="63"/>
      </top>
      <bottom style="thin">
        <color indexed="63"/>
      </bottom>
      <diagonal/>
    </border>
    <border>
      <left/>
      <right style="medium">
        <color indexed="63"/>
      </right>
      <top style="thin">
        <color indexed="63"/>
      </top>
      <bottom style="thin">
        <color indexed="63"/>
      </bottom>
      <diagonal/>
    </border>
    <border>
      <left/>
      <right style="medium">
        <color indexed="63"/>
      </right>
      <top/>
      <bottom/>
      <diagonal/>
    </border>
    <border>
      <left style="thin">
        <color indexed="63"/>
      </left>
      <right style="medium">
        <color indexed="63"/>
      </right>
      <top style="thin">
        <color indexed="63"/>
      </top>
      <bottom style="thin">
        <color indexed="63"/>
      </bottom>
      <diagonal/>
    </border>
    <border>
      <left style="thin">
        <color indexed="63"/>
      </left>
      <right style="medium">
        <color indexed="63"/>
      </right>
      <top style="thin">
        <color indexed="63"/>
      </top>
      <bottom style="medium">
        <color indexed="6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8">
    <xf numFmtId="0" fontId="0" fillId="0" borderId="0">
      <alignment vertical="center"/>
    </xf>
    <xf numFmtId="43" fontId="28" fillId="0" borderId="0" applyFont="0" applyFill="0" applyBorder="0" applyAlignment="0" applyProtection="0">
      <alignment vertical="center"/>
    </xf>
    <xf numFmtId="44" fontId="28" fillId="0" borderId="0" applyFont="0" applyFill="0" applyBorder="0" applyAlignment="0" applyProtection="0">
      <alignment vertical="center"/>
    </xf>
    <xf numFmtId="9" fontId="28" fillId="0" borderId="0" applyFont="0" applyFill="0" applyBorder="0" applyAlignment="0" applyProtection="0">
      <alignment vertical="center"/>
    </xf>
    <xf numFmtId="41" fontId="28" fillId="0" borderId="0" applyFont="0" applyFill="0" applyBorder="0" applyAlignment="0" applyProtection="0">
      <alignment vertical="center"/>
    </xf>
    <xf numFmtId="42" fontId="28"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8" fillId="25" borderId="46"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47" applyNumberFormat="0" applyFill="0" applyAlignment="0" applyProtection="0">
      <alignment vertical="center"/>
    </xf>
    <xf numFmtId="0" fontId="35" fillId="0" borderId="47" applyNumberFormat="0" applyFill="0" applyAlignment="0" applyProtection="0">
      <alignment vertical="center"/>
    </xf>
    <xf numFmtId="0" fontId="36" fillId="0" borderId="48" applyNumberFormat="0" applyFill="0" applyAlignment="0" applyProtection="0">
      <alignment vertical="center"/>
    </xf>
    <xf numFmtId="0" fontId="36" fillId="0" borderId="0" applyNumberFormat="0" applyFill="0" applyBorder="0" applyAlignment="0" applyProtection="0">
      <alignment vertical="center"/>
    </xf>
    <xf numFmtId="0" fontId="37" fillId="26" borderId="49" applyNumberFormat="0" applyAlignment="0" applyProtection="0">
      <alignment vertical="center"/>
    </xf>
    <xf numFmtId="0" fontId="38" fillId="27" borderId="50" applyNumberFormat="0" applyAlignment="0" applyProtection="0">
      <alignment vertical="center"/>
    </xf>
    <xf numFmtId="0" fontId="39" fillId="27" borderId="49" applyNumberFormat="0" applyAlignment="0" applyProtection="0">
      <alignment vertical="center"/>
    </xf>
    <xf numFmtId="0" fontId="40" fillId="28" borderId="51" applyNumberFormat="0" applyAlignment="0" applyProtection="0">
      <alignment vertical="center"/>
    </xf>
    <xf numFmtId="0" fontId="41" fillId="0" borderId="52" applyNumberFormat="0" applyFill="0" applyAlignment="0" applyProtection="0">
      <alignment vertical="center"/>
    </xf>
    <xf numFmtId="0" fontId="42" fillId="0" borderId="53" applyNumberFormat="0" applyFill="0" applyAlignment="0" applyProtection="0">
      <alignment vertical="center"/>
    </xf>
    <xf numFmtId="0" fontId="43" fillId="29" borderId="0" applyNumberFormat="0" applyBorder="0" applyAlignment="0" applyProtection="0">
      <alignment vertical="center"/>
    </xf>
    <xf numFmtId="0" fontId="44" fillId="30" borderId="0" applyNumberFormat="0" applyBorder="0" applyAlignment="0" applyProtection="0">
      <alignment vertical="center"/>
    </xf>
    <xf numFmtId="0" fontId="45" fillId="31" borderId="0" applyNumberFormat="0" applyBorder="0" applyAlignment="0" applyProtection="0">
      <alignment vertical="center"/>
    </xf>
    <xf numFmtId="0" fontId="46" fillId="32" borderId="0" applyNumberFormat="0" applyBorder="0" applyAlignment="0" applyProtection="0">
      <alignment vertical="center"/>
    </xf>
    <xf numFmtId="0" fontId="47" fillId="33" borderId="0" applyNumberFormat="0" applyBorder="0" applyAlignment="0" applyProtection="0">
      <alignment vertical="center"/>
    </xf>
    <xf numFmtId="0" fontId="47" fillId="34" borderId="0" applyNumberFormat="0" applyBorder="0" applyAlignment="0" applyProtection="0">
      <alignment vertical="center"/>
    </xf>
    <xf numFmtId="0" fontId="46" fillId="35" borderId="0" applyNumberFormat="0" applyBorder="0" applyAlignment="0" applyProtection="0">
      <alignment vertical="center"/>
    </xf>
    <xf numFmtId="0" fontId="46" fillId="36" borderId="0" applyNumberFormat="0" applyBorder="0" applyAlignment="0" applyProtection="0">
      <alignment vertical="center"/>
    </xf>
    <xf numFmtId="0" fontId="47" fillId="37" borderId="0" applyNumberFormat="0" applyBorder="0" applyAlignment="0" applyProtection="0">
      <alignment vertical="center"/>
    </xf>
    <xf numFmtId="0" fontId="47" fillId="38" borderId="0" applyNumberFormat="0" applyBorder="0" applyAlignment="0" applyProtection="0">
      <alignment vertical="center"/>
    </xf>
    <xf numFmtId="0" fontId="46" fillId="39" borderId="0" applyNumberFormat="0" applyBorder="0" applyAlignment="0" applyProtection="0">
      <alignment vertical="center"/>
    </xf>
    <xf numFmtId="0" fontId="46" fillId="40" borderId="0" applyNumberFormat="0" applyBorder="0" applyAlignment="0" applyProtection="0">
      <alignment vertical="center"/>
    </xf>
    <xf numFmtId="0" fontId="47" fillId="41" borderId="0" applyNumberFormat="0" applyBorder="0" applyAlignment="0" applyProtection="0">
      <alignment vertical="center"/>
    </xf>
    <xf numFmtId="0" fontId="47" fillId="42" borderId="0" applyNumberFormat="0" applyBorder="0" applyAlignment="0" applyProtection="0">
      <alignment vertical="center"/>
    </xf>
    <xf numFmtId="0" fontId="46" fillId="43" borderId="0" applyNumberFormat="0" applyBorder="0" applyAlignment="0" applyProtection="0">
      <alignment vertical="center"/>
    </xf>
    <xf numFmtId="0" fontId="46" fillId="44" borderId="0" applyNumberFormat="0" applyBorder="0" applyAlignment="0" applyProtection="0">
      <alignment vertical="center"/>
    </xf>
    <xf numFmtId="0" fontId="47" fillId="45" borderId="0" applyNumberFormat="0" applyBorder="0" applyAlignment="0" applyProtection="0">
      <alignment vertical="center"/>
    </xf>
    <xf numFmtId="0" fontId="47" fillId="46" borderId="0" applyNumberFormat="0" applyBorder="0" applyAlignment="0" applyProtection="0">
      <alignment vertical="center"/>
    </xf>
    <xf numFmtId="0" fontId="46" fillId="47" borderId="0" applyNumberFormat="0" applyBorder="0" applyAlignment="0" applyProtection="0">
      <alignment vertical="center"/>
    </xf>
    <xf numFmtId="0" fontId="46" fillId="48" borderId="0" applyNumberFormat="0" applyBorder="0" applyAlignment="0" applyProtection="0">
      <alignment vertical="center"/>
    </xf>
    <xf numFmtId="0" fontId="47" fillId="49" borderId="0" applyNumberFormat="0" applyBorder="0" applyAlignment="0" applyProtection="0">
      <alignment vertical="center"/>
    </xf>
    <xf numFmtId="0" fontId="47" fillId="50" borderId="0" applyNumberFormat="0" applyBorder="0" applyAlignment="0" applyProtection="0">
      <alignment vertical="center"/>
    </xf>
    <xf numFmtId="0" fontId="46" fillId="51" borderId="0" applyNumberFormat="0" applyBorder="0" applyAlignment="0" applyProtection="0">
      <alignment vertical="center"/>
    </xf>
    <xf numFmtId="0" fontId="46" fillId="52" borderId="0" applyNumberFormat="0" applyBorder="0" applyAlignment="0" applyProtection="0">
      <alignment vertical="center"/>
    </xf>
    <xf numFmtId="0" fontId="47" fillId="53" borderId="0" applyNumberFormat="0" applyBorder="0" applyAlignment="0" applyProtection="0">
      <alignment vertical="center"/>
    </xf>
    <xf numFmtId="0" fontId="47" fillId="54" borderId="0" applyNumberFormat="0" applyBorder="0" applyAlignment="0" applyProtection="0">
      <alignment vertical="center"/>
    </xf>
    <xf numFmtId="0" fontId="46" fillId="55" borderId="0" applyNumberFormat="0" applyBorder="0" applyAlignment="0" applyProtection="0">
      <alignment vertical="center"/>
    </xf>
    <xf numFmtId="0" fontId="0" fillId="0" borderId="0">
      <alignment vertical="center"/>
    </xf>
    <xf numFmtId="9" fontId="48" fillId="0" borderId="0" applyFont="0" applyFill="0" applyBorder="0" applyAlignment="0" applyProtection="0"/>
    <xf numFmtId="176" fontId="48" fillId="0" borderId="0" applyFont="0" applyFill="0" applyBorder="0" applyAlignment="0" applyProtection="0"/>
    <xf numFmtId="177" fontId="48" fillId="0" borderId="0" applyFont="0" applyFill="0" applyBorder="0" applyAlignment="0" applyProtection="0"/>
    <xf numFmtId="43" fontId="48" fillId="0" borderId="0" applyFont="0" applyFill="0" applyBorder="0" applyAlignment="0" applyProtection="0"/>
    <xf numFmtId="41" fontId="48" fillId="0" borderId="0" applyFont="0" applyFill="0" applyBorder="0" applyAlignment="0" applyProtection="0"/>
    <xf numFmtId="0" fontId="49" fillId="0" borderId="0" applyNumberFormat="0" applyFill="0" applyBorder="0" applyAlignment="0" applyProtection="0"/>
    <xf numFmtId="0" fontId="9" fillId="0" borderId="0"/>
    <xf numFmtId="0" fontId="9" fillId="0" borderId="0">
      <alignment vertical="center"/>
    </xf>
    <xf numFmtId="0" fontId="9" fillId="0" borderId="0"/>
    <xf numFmtId="0" fontId="50" fillId="0" borderId="0"/>
    <xf numFmtId="0" fontId="50" fillId="0" borderId="0"/>
    <xf numFmtId="0" fontId="51" fillId="0" borderId="0"/>
    <xf numFmtId="0" fontId="9" fillId="0" borderId="0">
      <alignment vertical="center"/>
    </xf>
    <xf numFmtId="0" fontId="9" fillId="0" borderId="0"/>
    <xf numFmtId="0" fontId="8" fillId="0" borderId="0">
      <alignment vertical="center"/>
    </xf>
    <xf numFmtId="0" fontId="28" fillId="0" borderId="0">
      <alignment vertical="center"/>
    </xf>
    <xf numFmtId="0" fontId="9" fillId="0" borderId="0"/>
    <xf numFmtId="0" fontId="9" fillId="0" borderId="0">
      <alignment vertical="center"/>
    </xf>
  </cellStyleXfs>
  <cellXfs count="215">
    <xf numFmtId="0" fontId="0" fillId="0" borderId="0" xfId="49" applyAlignment="1">
      <alignment vertical="center"/>
    </xf>
    <xf numFmtId="0" fontId="1" fillId="0" borderId="0" xfId="59" applyFont="1" applyAlignment="1">
      <alignment vertical="center"/>
    </xf>
    <xf numFmtId="0" fontId="1" fillId="0" borderId="0" xfId="59" applyFont="1"/>
    <xf numFmtId="0" fontId="2" fillId="0" borderId="0" xfId="55" applyNumberFormat="1" applyFont="1" applyFill="1" applyAlignment="1">
      <alignment horizontal="center" vertical="center"/>
    </xf>
    <xf numFmtId="0" fontId="2" fillId="0" borderId="1" xfId="55" applyNumberFormat="1" applyFont="1" applyFill="1" applyBorder="1" applyAlignment="1">
      <alignment horizontal="center" vertical="center"/>
    </xf>
    <xf numFmtId="0" fontId="3" fillId="2" borderId="2" xfId="60" applyFont="1" applyFill="1" applyBorder="1" applyAlignment="1">
      <alignment horizontal="left" vertical="center"/>
    </xf>
    <xf numFmtId="0" fontId="4" fillId="3" borderId="2" xfId="59" applyFont="1" applyFill="1" applyBorder="1" applyAlignment="1">
      <alignment horizontal="center" vertical="center"/>
    </xf>
    <xf numFmtId="0" fontId="4" fillId="0" borderId="2" xfId="59" applyFont="1" applyBorder="1" applyAlignment="1">
      <alignment horizontal="left" vertical="center" wrapText="1"/>
    </xf>
    <xf numFmtId="0" fontId="4" fillId="3" borderId="2" xfId="59" applyFont="1" applyFill="1" applyBorder="1" applyAlignment="1">
      <alignment horizontal="center" vertical="center" wrapText="1"/>
    </xf>
    <xf numFmtId="0" fontId="3" fillId="2" borderId="2" xfId="60" applyFont="1" applyFill="1" applyBorder="1" applyAlignment="1">
      <alignment horizontal="center" vertical="center"/>
    </xf>
    <xf numFmtId="0" fontId="5" fillId="0" borderId="2" xfId="56" applyFont="1" applyBorder="1" applyAlignment="1">
      <alignment vertical="center" wrapText="1"/>
    </xf>
    <xf numFmtId="178" fontId="5" fillId="0" borderId="2" xfId="56" applyNumberFormat="1" applyFont="1" applyBorder="1" applyAlignment="1">
      <alignment horizontal="left" vertical="center" wrapText="1"/>
    </xf>
    <xf numFmtId="0" fontId="6" fillId="0" borderId="2" xfId="56" applyFont="1" applyBorder="1" applyAlignment="1">
      <alignment vertical="center" wrapText="1"/>
    </xf>
    <xf numFmtId="0" fontId="4" fillId="0" borderId="3" xfId="59" applyFont="1" applyBorder="1" applyAlignment="1">
      <alignment horizontal="left" vertical="center" wrapText="1"/>
    </xf>
    <xf numFmtId="0" fontId="4" fillId="0" borderId="4" xfId="59" applyFont="1" applyBorder="1" applyAlignment="1">
      <alignment horizontal="left" vertical="center" wrapText="1"/>
    </xf>
    <xf numFmtId="0" fontId="4" fillId="0" borderId="5" xfId="59" applyFont="1" applyBorder="1" applyAlignment="1">
      <alignment horizontal="left" vertical="center" wrapText="1"/>
    </xf>
    <xf numFmtId="0" fontId="7" fillId="0" borderId="0" xfId="64" applyFont="1" applyAlignment="1">
      <alignment horizontal="center" vertical="center"/>
    </xf>
    <xf numFmtId="0" fontId="8" fillId="0" borderId="0" xfId="64" applyAlignment="1">
      <alignment horizontal="center" vertical="center"/>
    </xf>
    <xf numFmtId="0" fontId="8" fillId="0" borderId="0" xfId="64" applyAlignment="1">
      <alignment vertical="center"/>
    </xf>
    <xf numFmtId="0" fontId="7" fillId="0" borderId="2" xfId="64" applyFont="1" applyBorder="1" applyAlignment="1">
      <alignment horizontal="center" vertical="center"/>
    </xf>
    <xf numFmtId="0" fontId="8" fillId="0" borderId="2" xfId="64" applyBorder="1" applyAlignment="1">
      <alignment horizontal="center" vertical="center"/>
    </xf>
    <xf numFmtId="0" fontId="8" fillId="0" borderId="0" xfId="64" applyAlignment="1">
      <alignment horizontal="left" vertical="center"/>
    </xf>
    <xf numFmtId="0" fontId="1" fillId="0" borderId="0" xfId="64" applyFont="1" applyAlignment="1">
      <alignment horizontal="left" vertical="center"/>
    </xf>
    <xf numFmtId="10" fontId="8" fillId="0" borderId="2" xfId="64" applyNumberFormat="1" applyBorder="1" applyAlignment="1">
      <alignment horizontal="center" vertical="center"/>
    </xf>
    <xf numFmtId="0" fontId="9" fillId="0" borderId="0" xfId="63" applyAlignment="1">
      <alignment vertical="center"/>
    </xf>
    <xf numFmtId="0" fontId="10" fillId="0" borderId="0" xfId="63" applyFont="1" applyAlignment="1">
      <alignment vertical="center"/>
    </xf>
    <xf numFmtId="0" fontId="11" fillId="0" borderId="0" xfId="63" applyFont="1" applyAlignment="1">
      <alignment horizontal="center" vertical="center"/>
    </xf>
    <xf numFmtId="0" fontId="12" fillId="4" borderId="2" xfId="58" applyFont="1" applyFill="1" applyBorder="1" applyAlignment="1">
      <alignment horizontal="center" vertical="center"/>
    </xf>
    <xf numFmtId="0" fontId="13" fillId="0" borderId="3" xfId="58" applyFont="1" applyBorder="1" applyAlignment="1">
      <alignment horizontal="center" vertical="center"/>
    </xf>
    <xf numFmtId="0" fontId="13" fillId="0" borderId="4" xfId="58" applyFont="1" applyBorder="1" applyAlignment="1">
      <alignment horizontal="center" vertical="center"/>
    </xf>
    <xf numFmtId="14" fontId="13" fillId="0" borderId="3" xfId="58" applyNumberFormat="1" applyFont="1" applyBorder="1" applyAlignment="1">
      <alignment horizontal="center" vertical="center"/>
    </xf>
    <xf numFmtId="0" fontId="13" fillId="0" borderId="2" xfId="58" applyFont="1" applyBorder="1" applyAlignment="1">
      <alignment horizontal="center" vertical="center"/>
    </xf>
    <xf numFmtId="0" fontId="14" fillId="0" borderId="0" xfId="58" applyFont="1" applyAlignment="1">
      <alignment vertical="center"/>
    </xf>
    <xf numFmtId="0" fontId="15" fillId="5" borderId="6" xfId="58" applyFont="1" applyFill="1" applyBorder="1" applyAlignment="1">
      <alignment horizontal="center" vertical="center" wrapText="1"/>
    </xf>
    <xf numFmtId="0" fontId="14" fillId="4" borderId="6" xfId="58" applyFont="1" applyFill="1" applyBorder="1" applyAlignment="1">
      <alignment horizontal="center" vertical="center" wrapText="1"/>
    </xf>
    <xf numFmtId="0" fontId="10" fillId="6" borderId="6" xfId="58" applyFont="1" applyFill="1" applyBorder="1" applyAlignment="1">
      <alignment horizontal="center" vertical="center" wrapText="1"/>
    </xf>
    <xf numFmtId="0" fontId="10" fillId="6" borderId="6" xfId="58" applyFont="1" applyFill="1" applyBorder="1" applyAlignment="1">
      <alignment horizontal="right" vertical="center" wrapText="1"/>
    </xf>
    <xf numFmtId="0" fontId="10" fillId="6" borderId="7" xfId="58" applyFont="1" applyFill="1" applyBorder="1" applyAlignment="1">
      <alignment horizontal="right" vertical="center" wrapText="1"/>
    </xf>
    <xf numFmtId="178" fontId="14" fillId="7" borderId="8" xfId="58" applyNumberFormat="1" applyFont="1" applyFill="1" applyBorder="1" applyAlignment="1">
      <alignment horizontal="right" vertical="center" wrapText="1"/>
    </xf>
    <xf numFmtId="0" fontId="14" fillId="7" borderId="9" xfId="58" applyFont="1" applyFill="1" applyBorder="1" applyAlignment="1">
      <alignment horizontal="right" vertical="center" wrapText="1"/>
    </xf>
    <xf numFmtId="0" fontId="14" fillId="8" borderId="8" xfId="58" applyFont="1" applyFill="1" applyBorder="1" applyAlignment="1">
      <alignment horizontal="right" vertical="center" wrapText="1"/>
    </xf>
    <xf numFmtId="0" fontId="14" fillId="8" borderId="9" xfId="58" applyFont="1" applyFill="1" applyBorder="1" applyAlignment="1">
      <alignment horizontal="right" vertical="center" wrapText="1"/>
    </xf>
    <xf numFmtId="0" fontId="14" fillId="4" borderId="8" xfId="58" applyFont="1" applyFill="1" applyBorder="1" applyAlignment="1">
      <alignment horizontal="center" vertical="center" wrapText="1"/>
    </xf>
    <xf numFmtId="0" fontId="14" fillId="4" borderId="9" xfId="58" applyFont="1" applyFill="1" applyBorder="1" applyAlignment="1">
      <alignment horizontal="center" vertical="center" wrapText="1"/>
    </xf>
    <xf numFmtId="179" fontId="14" fillId="4" borderId="2" xfId="61" applyNumberFormat="1" applyFont="1" applyFill="1" applyBorder="1" applyAlignment="1">
      <alignment vertical="center"/>
    </xf>
    <xf numFmtId="178" fontId="13" fillId="0" borderId="2" xfId="58" applyNumberFormat="1" applyFont="1" applyBorder="1" applyAlignment="1">
      <alignment vertical="center"/>
    </xf>
    <xf numFmtId="0" fontId="14" fillId="4" borderId="3" xfId="58" applyFont="1" applyFill="1" applyBorder="1" applyAlignment="1">
      <alignment horizontal="center" vertical="center"/>
    </xf>
    <xf numFmtId="0" fontId="14" fillId="4" borderId="4" xfId="58" applyFont="1" applyFill="1" applyBorder="1" applyAlignment="1">
      <alignment horizontal="center" vertical="center"/>
    </xf>
    <xf numFmtId="0" fontId="13" fillId="0" borderId="5" xfId="58" applyFont="1" applyBorder="1" applyAlignment="1">
      <alignment horizontal="center" vertical="center"/>
    </xf>
    <xf numFmtId="0" fontId="15" fillId="5" borderId="8" xfId="58" applyFont="1" applyFill="1" applyBorder="1" applyAlignment="1">
      <alignment horizontal="center" vertical="center" wrapText="1"/>
    </xf>
    <xf numFmtId="0" fontId="15" fillId="5" borderId="2" xfId="58" applyFont="1" applyFill="1" applyBorder="1" applyAlignment="1">
      <alignment horizontal="center" vertical="center" wrapText="1"/>
    </xf>
    <xf numFmtId="178" fontId="10" fillId="7" borderId="6" xfId="58" applyNumberFormat="1" applyFont="1" applyFill="1" applyBorder="1" applyAlignment="1">
      <alignment horizontal="right" vertical="center" wrapText="1"/>
    </xf>
    <xf numFmtId="178" fontId="10" fillId="7" borderId="8" xfId="58" applyNumberFormat="1" applyFont="1" applyFill="1" applyBorder="1" applyAlignment="1">
      <alignment horizontal="right" vertical="center"/>
    </xf>
    <xf numFmtId="0" fontId="14" fillId="7" borderId="10" xfId="58" applyFont="1" applyFill="1" applyBorder="1" applyAlignment="1">
      <alignment horizontal="right" vertical="center" wrapText="1"/>
    </xf>
    <xf numFmtId="178" fontId="10" fillId="6" borderId="6" xfId="58" applyNumberFormat="1" applyFont="1" applyFill="1" applyBorder="1" applyAlignment="1">
      <alignment horizontal="right" vertical="center" wrapText="1"/>
    </xf>
    <xf numFmtId="178" fontId="10" fillId="7" borderId="6" xfId="58" applyNumberFormat="1" applyFont="1" applyFill="1" applyBorder="1" applyAlignment="1">
      <alignment horizontal="right" vertical="center"/>
    </xf>
    <xf numFmtId="0" fontId="14" fillId="8" borderId="11" xfId="58" applyFont="1" applyFill="1" applyBorder="1" applyAlignment="1">
      <alignment horizontal="right" vertical="center" wrapText="1"/>
    </xf>
    <xf numFmtId="0" fontId="14" fillId="4" borderId="11" xfId="58" applyFont="1" applyFill="1" applyBorder="1" applyAlignment="1">
      <alignment horizontal="center" vertical="center" wrapText="1"/>
    </xf>
    <xf numFmtId="178" fontId="14" fillId="7" borderId="6" xfId="58" applyNumberFormat="1" applyFont="1" applyFill="1" applyBorder="1" applyAlignment="1">
      <alignment horizontal="right" vertical="center"/>
    </xf>
    <xf numFmtId="178" fontId="13" fillId="9" borderId="12" xfId="58" applyNumberFormat="1" applyFont="1" applyFill="1" applyBorder="1" applyAlignment="1">
      <alignment vertical="center"/>
    </xf>
    <xf numFmtId="178" fontId="13" fillId="9" borderId="13" xfId="58" applyNumberFormat="1" applyFont="1" applyFill="1" applyBorder="1" applyAlignment="1">
      <alignment vertical="center"/>
    </xf>
    <xf numFmtId="178" fontId="13" fillId="9" borderId="14" xfId="58" applyNumberFormat="1" applyFont="1" applyFill="1" applyBorder="1" applyAlignment="1">
      <alignment vertical="center"/>
    </xf>
    <xf numFmtId="178" fontId="13" fillId="9" borderId="15" xfId="58" applyNumberFormat="1" applyFont="1" applyFill="1" applyBorder="1" applyAlignment="1">
      <alignment vertical="center"/>
    </xf>
    <xf numFmtId="178" fontId="13" fillId="9" borderId="0" xfId="58" applyNumberFormat="1" applyFont="1" applyFill="1" applyAlignment="1">
      <alignment vertical="center"/>
    </xf>
    <xf numFmtId="178" fontId="13" fillId="9" borderId="16" xfId="58" applyNumberFormat="1" applyFont="1" applyFill="1" applyBorder="1" applyAlignment="1">
      <alignment vertical="center"/>
    </xf>
    <xf numFmtId="178" fontId="13" fillId="9" borderId="17" xfId="58" applyNumberFormat="1" applyFont="1" applyFill="1" applyBorder="1" applyAlignment="1">
      <alignment vertical="center"/>
    </xf>
    <xf numFmtId="178" fontId="13" fillId="9" borderId="1" xfId="58" applyNumberFormat="1" applyFont="1" applyFill="1" applyBorder="1" applyAlignment="1">
      <alignment vertical="center"/>
    </xf>
    <xf numFmtId="178" fontId="13" fillId="9" borderId="18" xfId="58" applyNumberFormat="1" applyFont="1" applyFill="1" applyBorder="1" applyAlignment="1">
      <alignment vertical="center"/>
    </xf>
    <xf numFmtId="0" fontId="14" fillId="4" borderId="5" xfId="58" applyFont="1" applyFill="1" applyBorder="1" applyAlignment="1">
      <alignment horizontal="center" vertical="center"/>
    </xf>
    <xf numFmtId="178" fontId="10" fillId="7" borderId="2" xfId="58" applyNumberFormat="1" applyFont="1" applyFill="1" applyBorder="1" applyAlignment="1">
      <alignment vertical="center"/>
    </xf>
    <xf numFmtId="178" fontId="14" fillId="7" borderId="2" xfId="58" applyNumberFormat="1" applyFont="1" applyFill="1" applyBorder="1" applyAlignment="1">
      <alignment vertical="center"/>
    </xf>
    <xf numFmtId="0" fontId="14" fillId="10" borderId="2" xfId="63" applyFont="1" applyFill="1" applyBorder="1" applyAlignment="1">
      <alignment horizontal="center" vertical="center"/>
    </xf>
    <xf numFmtId="178" fontId="14" fillId="11" borderId="2" xfId="63" applyNumberFormat="1" applyFont="1" applyFill="1" applyBorder="1" applyAlignment="1">
      <alignment vertical="center"/>
    </xf>
    <xf numFmtId="0" fontId="10" fillId="12" borderId="0" xfId="63" applyFont="1" applyFill="1" applyAlignment="1">
      <alignment horizontal="center" vertical="center"/>
    </xf>
    <xf numFmtId="9" fontId="10" fillId="12" borderId="0" xfId="63" applyNumberFormat="1" applyFont="1" applyFill="1" applyAlignment="1">
      <alignment vertical="center"/>
    </xf>
    <xf numFmtId="178" fontId="10" fillId="7" borderId="19" xfId="58" applyNumberFormat="1" applyFont="1" applyFill="1" applyBorder="1" applyAlignment="1">
      <alignment horizontal="right" vertical="center" wrapText="1"/>
    </xf>
    <xf numFmtId="0" fontId="10" fillId="0" borderId="0" xfId="63" applyFont="1" applyAlignment="1">
      <alignment horizontal="center" vertical="center"/>
    </xf>
    <xf numFmtId="0" fontId="10" fillId="9" borderId="7" xfId="63" applyFont="1" applyFill="1" applyBorder="1" applyAlignment="1">
      <alignment vertical="center"/>
    </xf>
    <xf numFmtId="0" fontId="10" fillId="9" borderId="20" xfId="63" applyFont="1" applyFill="1" applyBorder="1" applyAlignment="1">
      <alignment vertical="center"/>
    </xf>
    <xf numFmtId="0" fontId="16" fillId="0" borderId="0" xfId="63" applyFont="1" applyAlignment="1">
      <alignment vertical="center"/>
    </xf>
    <xf numFmtId="0" fontId="10" fillId="9" borderId="21" xfId="63" applyFont="1" applyFill="1" applyBorder="1" applyAlignment="1">
      <alignment vertical="center"/>
    </xf>
    <xf numFmtId="0" fontId="13" fillId="0" borderId="0" xfId="49" applyFont="1" applyAlignment="1">
      <alignment vertical="center"/>
    </xf>
    <xf numFmtId="0" fontId="17" fillId="0" borderId="1" xfId="49" applyFont="1" applyBorder="1" applyAlignment="1">
      <alignment horizontal="center" vertical="center"/>
    </xf>
    <xf numFmtId="0" fontId="10" fillId="0" borderId="3" xfId="62" applyFont="1" applyBorder="1" applyAlignment="1">
      <alignment vertical="center"/>
    </xf>
    <xf numFmtId="0" fontId="10" fillId="0" borderId="3" xfId="62" applyFont="1" applyBorder="1" applyAlignment="1">
      <alignment horizontal="center" vertical="center"/>
    </xf>
    <xf numFmtId="0" fontId="10" fillId="0" borderId="5" xfId="62" applyFont="1" applyBorder="1" applyAlignment="1">
      <alignment horizontal="center" vertical="center"/>
    </xf>
    <xf numFmtId="180" fontId="18" fillId="13" borderId="2" xfId="62" applyNumberFormat="1" applyFont="1" applyFill="1" applyBorder="1" applyAlignment="1">
      <alignment horizontal="right" vertical="center"/>
    </xf>
    <xf numFmtId="0" fontId="10" fillId="0" borderId="2" xfId="62" applyFont="1" applyBorder="1" applyAlignment="1">
      <alignment horizontal="center" vertical="center"/>
    </xf>
    <xf numFmtId="180" fontId="18" fillId="14" borderId="2" xfId="62" applyNumberFormat="1" applyFont="1" applyFill="1" applyBorder="1" applyAlignment="1">
      <alignment horizontal="right" vertical="center"/>
    </xf>
    <xf numFmtId="0" fontId="10" fillId="0" borderId="3" xfId="62" applyFont="1" applyBorder="1" applyAlignment="1">
      <alignment vertical="center" wrapText="1"/>
    </xf>
    <xf numFmtId="180" fontId="18" fillId="15" borderId="2" xfId="62" applyNumberFormat="1" applyFont="1" applyFill="1" applyBorder="1" applyAlignment="1">
      <alignment horizontal="right" vertical="center"/>
    </xf>
    <xf numFmtId="0" fontId="19" fillId="0" borderId="0" xfId="49" applyFont="1" applyAlignment="1">
      <alignment vertical="center"/>
    </xf>
    <xf numFmtId="0" fontId="10" fillId="0" borderId="0" xfId="49" applyFont="1" applyAlignment="1">
      <alignment vertical="center"/>
    </xf>
    <xf numFmtId="0" fontId="10" fillId="0" borderId="0" xfId="62" applyFont="1" applyAlignment="1">
      <alignment vertical="center"/>
    </xf>
    <xf numFmtId="0" fontId="14" fillId="0" borderId="0" xfId="62" applyFont="1" applyAlignment="1">
      <alignment horizontal="center" vertical="center"/>
    </xf>
    <xf numFmtId="0" fontId="10" fillId="0" borderId="0" xfId="62" applyFont="1" applyAlignment="1">
      <alignment vertical="center" wrapText="1"/>
    </xf>
    <xf numFmtId="0" fontId="10" fillId="0" borderId="0" xfId="62" applyFont="1" applyAlignment="1">
      <alignment horizontal="center" vertical="center"/>
    </xf>
    <xf numFmtId="180" fontId="10" fillId="0" borderId="0" xfId="62" applyNumberFormat="1" applyFont="1" applyAlignment="1">
      <alignment vertical="center"/>
    </xf>
    <xf numFmtId="0" fontId="11" fillId="0" borderId="1" xfId="62" applyFont="1" applyBorder="1" applyAlignment="1">
      <alignment horizontal="center" vertical="center"/>
    </xf>
    <xf numFmtId="10" fontId="15" fillId="5" borderId="3" xfId="62" applyNumberFormat="1" applyFont="1" applyFill="1" applyBorder="1" applyAlignment="1">
      <alignment horizontal="center" vertical="center" wrapText="1"/>
    </xf>
    <xf numFmtId="10" fontId="15" fillId="5" borderId="4" xfId="62" applyNumberFormat="1" applyFont="1" applyFill="1" applyBorder="1" applyAlignment="1">
      <alignment horizontal="center" vertical="center" wrapText="1"/>
    </xf>
    <xf numFmtId="10" fontId="15" fillId="5" borderId="5" xfId="62" applyNumberFormat="1" applyFont="1" applyFill="1" applyBorder="1" applyAlignment="1">
      <alignment horizontal="center" vertical="center" wrapText="1"/>
    </xf>
    <xf numFmtId="0" fontId="15" fillId="5" borderId="22" xfId="62" applyFont="1" applyFill="1" applyBorder="1" applyAlignment="1">
      <alignment horizontal="center" vertical="center" wrapText="1"/>
    </xf>
    <xf numFmtId="0" fontId="15" fillId="5" borderId="14" xfId="62" applyFont="1" applyFill="1" applyBorder="1" applyAlignment="1">
      <alignment horizontal="center" vertical="center" wrapText="1"/>
    </xf>
    <xf numFmtId="0" fontId="15" fillId="5" borderId="23" xfId="62" applyFont="1" applyFill="1" applyBorder="1" applyAlignment="1">
      <alignment horizontal="center" vertical="center" wrapText="1"/>
    </xf>
    <xf numFmtId="0" fontId="15" fillId="5" borderId="18" xfId="62" applyFont="1" applyFill="1" applyBorder="1" applyAlignment="1">
      <alignment horizontal="center" vertical="center" wrapText="1"/>
    </xf>
    <xf numFmtId="0" fontId="4" fillId="0" borderId="2" xfId="64" applyFont="1" applyBorder="1" applyAlignment="1">
      <alignment horizontal="center" vertical="center"/>
    </xf>
    <xf numFmtId="0" fontId="4" fillId="0" borderId="2" xfId="64" applyFont="1" applyBorder="1" applyAlignment="1">
      <alignment vertical="center"/>
    </xf>
    <xf numFmtId="0" fontId="4" fillId="0" borderId="2" xfId="64" applyFont="1" applyBorder="1" applyAlignment="1">
      <alignment vertical="center" wrapText="1"/>
    </xf>
    <xf numFmtId="178" fontId="14" fillId="16" borderId="2" xfId="62" applyNumberFormat="1" applyFont="1" applyFill="1" applyBorder="1" applyAlignment="1">
      <alignment vertical="center" wrapText="1"/>
    </xf>
    <xf numFmtId="10" fontId="15" fillId="5" borderId="4" xfId="62" applyNumberFormat="1" applyFont="1" applyFill="1" applyBorder="1" applyAlignment="1">
      <alignment vertical="center" wrapText="1"/>
    </xf>
    <xf numFmtId="181" fontId="15" fillId="5" borderId="3" xfId="62" applyNumberFormat="1" applyFont="1" applyFill="1" applyBorder="1" applyAlignment="1">
      <alignment horizontal="center" vertical="center" wrapText="1"/>
    </xf>
    <xf numFmtId="181" fontId="15" fillId="5" borderId="4" xfId="62" applyNumberFormat="1" applyFont="1" applyFill="1" applyBorder="1" applyAlignment="1">
      <alignment horizontal="center" vertical="center" wrapText="1"/>
    </xf>
    <xf numFmtId="0" fontId="4" fillId="0" borderId="5" xfId="64" applyFont="1" applyBorder="1" applyAlignment="1">
      <alignment vertical="center" wrapText="1"/>
    </xf>
    <xf numFmtId="49" fontId="20" fillId="0" borderId="2" xfId="56" applyNumberFormat="1" applyFont="1" applyBorder="1" applyAlignment="1" applyProtection="1">
      <alignment horizontal="center" vertical="center"/>
      <protection locked="0"/>
    </xf>
    <xf numFmtId="0" fontId="10" fillId="17" borderId="3" xfId="56" applyFont="1" applyFill="1" applyBorder="1" applyAlignment="1">
      <alignment vertical="center"/>
    </xf>
    <xf numFmtId="178" fontId="20" fillId="18" borderId="2" xfId="56" applyNumberFormat="1" applyFont="1" applyFill="1" applyBorder="1" applyAlignment="1" applyProtection="1">
      <alignment horizontal="center" vertical="center" wrapText="1"/>
      <protection locked="0"/>
    </xf>
    <xf numFmtId="10" fontId="15" fillId="5" borderId="5" xfId="62" applyNumberFormat="1" applyFont="1" applyFill="1" applyBorder="1" applyAlignment="1">
      <alignment vertical="center" wrapText="1"/>
    </xf>
    <xf numFmtId="10" fontId="15" fillId="5" borderId="23" xfId="62" applyNumberFormat="1" applyFont="1" applyFill="1" applyBorder="1" applyAlignment="1">
      <alignment horizontal="center" vertical="center" wrapText="1"/>
    </xf>
    <xf numFmtId="0" fontId="14" fillId="16" borderId="2" xfId="62" applyFont="1" applyFill="1" applyBorder="1" applyAlignment="1">
      <alignment vertical="center" wrapText="1"/>
    </xf>
    <xf numFmtId="181" fontId="15" fillId="5" borderId="5" xfId="62" applyNumberFormat="1" applyFont="1" applyFill="1" applyBorder="1" applyAlignment="1">
      <alignment horizontal="center" vertical="center" wrapText="1"/>
    </xf>
    <xf numFmtId="178" fontId="20" fillId="19" borderId="2" xfId="56" applyNumberFormat="1" applyFont="1" applyFill="1" applyBorder="1" applyAlignment="1">
      <alignment horizontal="center" vertical="center" wrapText="1"/>
    </xf>
    <xf numFmtId="49" fontId="20" fillId="6" borderId="2" xfId="56" applyNumberFormat="1" applyFont="1" applyFill="1" applyBorder="1" applyAlignment="1" applyProtection="1">
      <alignment horizontal="center" vertical="center" wrapText="1"/>
      <protection locked="0"/>
    </xf>
    <xf numFmtId="181" fontId="20" fillId="6" borderId="2" xfId="56" applyNumberFormat="1" applyFont="1" applyFill="1" applyBorder="1" applyAlignment="1" applyProtection="1">
      <alignment horizontal="center" vertical="center" wrapText="1"/>
      <protection locked="0"/>
    </xf>
    <xf numFmtId="180" fontId="20" fillId="20" borderId="2" xfId="56" applyNumberFormat="1" applyFont="1" applyFill="1" applyBorder="1" applyAlignment="1">
      <alignment horizontal="center" vertical="center" wrapText="1"/>
    </xf>
    <xf numFmtId="0" fontId="10" fillId="0" borderId="2" xfId="56" applyFont="1" applyBorder="1" applyAlignment="1">
      <alignment horizontal="center" vertical="center"/>
    </xf>
    <xf numFmtId="49" fontId="14" fillId="0" borderId="0" xfId="62" applyNumberFormat="1" applyFont="1" applyAlignment="1">
      <alignment horizontal="center" vertical="center"/>
    </xf>
    <xf numFmtId="49" fontId="15" fillId="5" borderId="14" xfId="62" applyNumberFormat="1" applyFont="1" applyFill="1" applyBorder="1" applyAlignment="1">
      <alignment horizontal="center" vertical="center" wrapText="1"/>
    </xf>
    <xf numFmtId="49" fontId="15" fillId="5" borderId="18" xfId="62" applyNumberFormat="1" applyFont="1" applyFill="1" applyBorder="1" applyAlignment="1">
      <alignment horizontal="center" vertical="center" wrapText="1"/>
    </xf>
    <xf numFmtId="49" fontId="4" fillId="0" borderId="2" xfId="64" applyNumberFormat="1" applyFont="1" applyBorder="1" applyAlignment="1">
      <alignment vertical="center"/>
    </xf>
    <xf numFmtId="0" fontId="21" fillId="0" borderId="2" xfId="64" applyFont="1" applyBorder="1" applyAlignment="1">
      <alignment horizontal="center" vertical="center"/>
    </xf>
    <xf numFmtId="0" fontId="10" fillId="21" borderId="2" xfId="64" applyFont="1" applyFill="1" applyBorder="1" applyAlignment="1">
      <alignment vertical="center" wrapText="1"/>
    </xf>
    <xf numFmtId="0" fontId="10" fillId="0" borderId="5" xfId="49" applyFont="1" applyBorder="1" applyAlignment="1">
      <alignment horizontal="center" vertical="center" wrapText="1"/>
    </xf>
    <xf numFmtId="10" fontId="15" fillId="5" borderId="1" xfId="62" applyNumberFormat="1" applyFont="1" applyFill="1" applyBorder="1" applyAlignment="1">
      <alignment vertical="center" wrapText="1"/>
    </xf>
    <xf numFmtId="10" fontId="10" fillId="0" borderId="2" xfId="49" applyNumberFormat="1" applyFont="1" applyBorder="1" applyAlignment="1">
      <alignment horizontal="left" vertical="center" wrapText="1"/>
    </xf>
    <xf numFmtId="0" fontId="10" fillId="14" borderId="2" xfId="49" applyFont="1" applyFill="1" applyBorder="1" applyAlignment="1">
      <alignment horizontal="center" vertical="center"/>
    </xf>
    <xf numFmtId="0" fontId="4" fillId="22" borderId="2" xfId="64" applyFont="1" applyFill="1" applyBorder="1" applyAlignment="1">
      <alignment horizontal="center" vertical="center"/>
    </xf>
    <xf numFmtId="181" fontId="10" fillId="0" borderId="2" xfId="49" applyNumberFormat="1" applyFont="1" applyBorder="1" applyAlignment="1">
      <alignment horizontal="right" vertical="center" wrapText="1"/>
    </xf>
    <xf numFmtId="181" fontId="10" fillId="0" borderId="2" xfId="49" applyNumberFormat="1" applyFont="1" applyBorder="1" applyAlignment="1">
      <alignment horizontal="center" vertical="center" wrapText="1"/>
    </xf>
    <xf numFmtId="10" fontId="10" fillId="0" borderId="2" xfId="49" applyNumberFormat="1" applyFont="1" applyBorder="1" applyAlignment="1">
      <alignment horizontal="center" vertical="center" wrapText="1"/>
    </xf>
    <xf numFmtId="0" fontId="14" fillId="0" borderId="0" xfId="62" applyFont="1" applyAlignment="1">
      <alignment horizontal="left" vertical="center"/>
    </xf>
    <xf numFmtId="10" fontId="10" fillId="0" borderId="0" xfId="62" applyNumberFormat="1" applyFont="1" applyAlignment="1">
      <alignment vertical="center"/>
    </xf>
    <xf numFmtId="0" fontId="11" fillId="0" borderId="0" xfId="62" applyFont="1" applyAlignment="1">
      <alignment horizontal="center" vertical="center"/>
    </xf>
    <xf numFmtId="0" fontId="12" fillId="10" borderId="3" xfId="62" applyFont="1" applyFill="1" applyBorder="1" applyAlignment="1">
      <alignment horizontal="center" vertical="center"/>
    </xf>
    <xf numFmtId="0" fontId="10" fillId="0" borderId="2" xfId="49" applyFont="1" applyBorder="1" applyAlignment="1">
      <alignment horizontal="center" vertical="center"/>
    </xf>
    <xf numFmtId="182" fontId="10" fillId="0" borderId="2" xfId="49" applyNumberFormat="1" applyFont="1" applyBorder="1" applyAlignment="1">
      <alignment horizontal="center" vertical="center"/>
    </xf>
    <xf numFmtId="0" fontId="12" fillId="10" borderId="2" xfId="62" applyFont="1" applyFill="1" applyBorder="1" applyAlignment="1">
      <alignment horizontal="left" vertical="center"/>
    </xf>
    <xf numFmtId="0" fontId="13" fillId="0" borderId="3" xfId="62" applyFont="1" applyBorder="1" applyAlignment="1">
      <alignment horizontal="left" vertical="top" wrapText="1"/>
    </xf>
    <xf numFmtId="0" fontId="10" fillId="0" borderId="4" xfId="62" applyFont="1" applyBorder="1" applyAlignment="1">
      <alignment horizontal="left" vertical="top"/>
    </xf>
    <xf numFmtId="0" fontId="15" fillId="5" borderId="2" xfId="62" applyFont="1" applyFill="1" applyBorder="1" applyAlignment="1">
      <alignment horizontal="center" vertical="center"/>
    </xf>
    <xf numFmtId="0" fontId="10" fillId="0" borderId="2" xfId="62" applyFont="1" applyBorder="1" applyAlignment="1">
      <alignment horizontal="left" vertical="center"/>
    </xf>
    <xf numFmtId="0" fontId="10" fillId="0" borderId="0" xfId="62" applyFont="1" applyAlignment="1">
      <alignment horizontal="left" vertical="center"/>
    </xf>
    <xf numFmtId="0" fontId="14" fillId="10" borderId="3" xfId="62" applyFont="1" applyFill="1" applyBorder="1" applyAlignment="1">
      <alignment horizontal="center" vertical="center"/>
    </xf>
    <xf numFmtId="180" fontId="10" fillId="23" borderId="2" xfId="62" applyNumberFormat="1" applyFont="1" applyFill="1" applyBorder="1" applyAlignment="1">
      <alignment horizontal="right" vertical="center"/>
    </xf>
    <xf numFmtId="0" fontId="10" fillId="24" borderId="2" xfId="62" applyFont="1" applyFill="1" applyBorder="1" applyAlignment="1">
      <alignment horizontal="center" vertical="center"/>
    </xf>
    <xf numFmtId="180" fontId="10" fillId="0" borderId="3" xfId="62" applyNumberFormat="1" applyFont="1" applyBorder="1" applyAlignment="1">
      <alignment vertical="center" wrapText="1"/>
    </xf>
    <xf numFmtId="180" fontId="10" fillId="0" borderId="4" xfId="62" applyNumberFormat="1" applyFont="1" applyBorder="1" applyAlignment="1">
      <alignment vertical="center" wrapText="1"/>
    </xf>
    <xf numFmtId="0" fontId="12" fillId="10" borderId="2" xfId="62" applyFont="1" applyFill="1" applyBorder="1" applyAlignment="1">
      <alignment horizontal="center" vertical="center"/>
    </xf>
    <xf numFmtId="0" fontId="10" fillId="6" borderId="5" xfId="62" applyFont="1" applyFill="1" applyBorder="1" applyAlignment="1">
      <alignment horizontal="center" vertical="center"/>
    </xf>
    <xf numFmtId="0" fontId="10" fillId="6" borderId="2" xfId="62" applyFont="1" applyFill="1" applyBorder="1" applyAlignment="1">
      <alignment horizontal="center" vertical="center"/>
    </xf>
    <xf numFmtId="0" fontId="10" fillId="6" borderId="5" xfId="49" applyFont="1" applyFill="1" applyBorder="1" applyAlignment="1">
      <alignment horizontal="center" vertical="center"/>
    </xf>
    <xf numFmtId="0" fontId="10" fillId="6" borderId="2" xfId="49" applyFont="1" applyFill="1" applyBorder="1" applyAlignment="1">
      <alignment horizontal="center" vertical="center"/>
    </xf>
    <xf numFmtId="0" fontId="10" fillId="0" borderId="5" xfId="49" applyFont="1" applyBorder="1" applyAlignment="1">
      <alignment horizontal="center" vertical="center"/>
    </xf>
    <xf numFmtId="0" fontId="12" fillId="9" borderId="2" xfId="62" applyFont="1" applyFill="1" applyBorder="1" applyAlignment="1">
      <alignment horizontal="left" vertical="center"/>
    </xf>
    <xf numFmtId="14" fontId="10" fillId="9" borderId="2" xfId="49" applyNumberFormat="1" applyFont="1" applyFill="1" applyBorder="1" applyAlignment="1">
      <alignment horizontal="center" vertical="center"/>
    </xf>
    <xf numFmtId="0" fontId="10" fillId="0" borderId="5" xfId="62" applyFont="1" applyBorder="1" applyAlignment="1">
      <alignment horizontal="left" vertical="top"/>
    </xf>
    <xf numFmtId="180" fontId="10" fillId="0" borderId="5" xfId="62" applyNumberFormat="1" applyFont="1" applyBorder="1" applyAlignment="1">
      <alignment vertical="center" wrapText="1"/>
    </xf>
    <xf numFmtId="0" fontId="10" fillId="0" borderId="0" xfId="66" applyFont="1"/>
    <xf numFmtId="0" fontId="8" fillId="0" borderId="0" xfId="65" applyFont="1" applyAlignment="1">
      <alignment vertical="center"/>
    </xf>
    <xf numFmtId="0" fontId="11" fillId="0" borderId="0" xfId="66" applyFont="1" applyAlignment="1">
      <alignment horizontal="center"/>
    </xf>
    <xf numFmtId="0" fontId="14" fillId="0" borderId="0" xfId="66" applyFont="1" applyAlignment="1">
      <alignment horizontal="center"/>
    </xf>
    <xf numFmtId="0" fontId="15" fillId="5" borderId="24" xfId="66" applyFont="1" applyFill="1" applyBorder="1" applyAlignment="1">
      <alignment horizontal="center" vertical="center"/>
    </xf>
    <xf numFmtId="0" fontId="15" fillId="5" borderId="25" xfId="66" applyFont="1" applyFill="1" applyBorder="1" applyAlignment="1">
      <alignment horizontal="center" vertical="center"/>
    </xf>
    <xf numFmtId="0" fontId="10" fillId="0" borderId="26" xfId="66" applyFont="1" applyBorder="1" applyAlignment="1">
      <alignment horizontal="center" vertical="center"/>
    </xf>
    <xf numFmtId="0" fontId="10" fillId="0" borderId="2" xfId="66" applyFont="1" applyBorder="1" applyAlignment="1">
      <alignment horizontal="left" vertical="center" wrapText="1"/>
    </xf>
    <xf numFmtId="0" fontId="10" fillId="0" borderId="2" xfId="66" applyFont="1" applyBorder="1" applyAlignment="1">
      <alignment horizontal="center" vertical="center"/>
    </xf>
    <xf numFmtId="0" fontId="10" fillId="0" borderId="27" xfId="66" applyFont="1" applyBorder="1" applyAlignment="1">
      <alignment horizontal="center" vertical="center"/>
    </xf>
    <xf numFmtId="0" fontId="10" fillId="0" borderId="28" xfId="66" applyFont="1" applyBorder="1" applyAlignment="1">
      <alignment horizontal="left" vertical="center" wrapText="1"/>
    </xf>
    <xf numFmtId="0" fontId="10" fillId="0" borderId="28" xfId="66" applyFont="1" applyBorder="1" applyAlignment="1">
      <alignment horizontal="center" vertical="center"/>
    </xf>
    <xf numFmtId="182" fontId="10" fillId="0" borderId="2" xfId="66" applyNumberFormat="1" applyFont="1" applyBorder="1" applyAlignment="1">
      <alignment horizontal="center" vertical="center"/>
    </xf>
    <xf numFmtId="182" fontId="10" fillId="0" borderId="28" xfId="66" applyNumberFormat="1" applyFont="1" applyBorder="1" applyAlignment="1">
      <alignment horizontal="center" vertical="center"/>
    </xf>
    <xf numFmtId="0" fontId="15" fillId="5" borderId="29" xfId="66" applyFont="1" applyFill="1" applyBorder="1" applyAlignment="1">
      <alignment horizontal="center" vertical="center"/>
    </xf>
    <xf numFmtId="182" fontId="10" fillId="0" borderId="30" xfId="66" applyNumberFormat="1" applyFont="1" applyBorder="1" applyAlignment="1">
      <alignment horizontal="center" vertical="center"/>
    </xf>
    <xf numFmtId="182" fontId="10" fillId="0" borderId="31" xfId="66" applyNumberFormat="1" applyFont="1" applyBorder="1" applyAlignment="1">
      <alignment horizontal="center" vertical="center"/>
    </xf>
    <xf numFmtId="0" fontId="22" fillId="0" borderId="0" xfId="67" applyFont="1" applyAlignment="1">
      <alignment vertical="center"/>
    </xf>
    <xf numFmtId="0" fontId="22" fillId="6" borderId="0" xfId="57" applyFont="1" applyFill="1" applyAlignment="1">
      <alignment vertical="center"/>
    </xf>
    <xf numFmtId="0" fontId="23" fillId="0" borderId="32" xfId="67" applyFont="1" applyBorder="1" applyAlignment="1">
      <alignment horizontal="center" vertical="center" wrapText="1"/>
    </xf>
    <xf numFmtId="0" fontId="23" fillId="0" borderId="33" xfId="67" applyFont="1" applyBorder="1" applyAlignment="1">
      <alignment horizontal="center" vertical="center" wrapText="1"/>
    </xf>
    <xf numFmtId="0" fontId="22" fillId="0" borderId="34" xfId="67" applyFont="1" applyBorder="1" applyAlignment="1" applyProtection="1">
      <alignment horizontal="center" vertical="center" wrapText="1"/>
      <protection locked="0"/>
    </xf>
    <xf numFmtId="0" fontId="22" fillId="0" borderId="35" xfId="67" applyFont="1" applyBorder="1" applyAlignment="1" applyProtection="1">
      <alignment horizontal="center" vertical="center" wrapText="1"/>
      <protection locked="0"/>
    </xf>
    <xf numFmtId="0" fontId="24" fillId="0" borderId="36" xfId="67" applyFont="1" applyBorder="1" applyAlignment="1">
      <alignment horizontal="center" vertical="top" wrapText="1"/>
    </xf>
    <xf numFmtId="0" fontId="24" fillId="0" borderId="0" xfId="67" applyFont="1" applyAlignment="1">
      <alignment horizontal="center" vertical="top" wrapText="1"/>
    </xf>
    <xf numFmtId="0" fontId="25" fillId="0" borderId="36" xfId="67" applyFont="1" applyBorder="1" applyAlignment="1">
      <alignment horizontal="center" vertical="center" wrapText="1"/>
    </xf>
    <xf numFmtId="0" fontId="26" fillId="0" borderId="0" xfId="67" applyFont="1" applyAlignment="1">
      <alignment horizontal="center" vertical="center" wrapText="1"/>
    </xf>
    <xf numFmtId="0" fontId="26" fillId="0" borderId="36" xfId="67" applyFont="1" applyBorder="1" applyAlignment="1">
      <alignment horizontal="center" vertical="center" wrapText="1"/>
    </xf>
    <xf numFmtId="0" fontId="27" fillId="0" borderId="36" xfId="67" applyFont="1" applyBorder="1" applyAlignment="1" applyProtection="1">
      <alignment horizontal="center" vertical="top" wrapText="1"/>
      <protection locked="0"/>
    </xf>
    <xf numFmtId="0" fontId="27" fillId="0" borderId="0" xfId="67" applyFont="1" applyAlignment="1" applyProtection="1">
      <alignment horizontal="center" vertical="top" wrapText="1"/>
      <protection locked="0"/>
    </xf>
    <xf numFmtId="0" fontId="27" fillId="0" borderId="36" xfId="67" applyFont="1" applyBorder="1" applyAlignment="1">
      <alignment horizontal="center" vertical="top" wrapText="1"/>
    </xf>
    <xf numFmtId="0" fontId="27" fillId="0" borderId="0" xfId="67" applyFont="1" applyAlignment="1">
      <alignment horizontal="center" vertical="top" wrapText="1"/>
    </xf>
    <xf numFmtId="0" fontId="22" fillId="0" borderId="36" xfId="67" applyFont="1" applyBorder="1" applyAlignment="1">
      <alignment horizontal="center" vertical="top" wrapText="1"/>
    </xf>
    <xf numFmtId="0" fontId="22" fillId="0" borderId="0" xfId="67" applyFont="1" applyAlignment="1">
      <alignment horizontal="center" vertical="top" wrapText="1"/>
    </xf>
    <xf numFmtId="0" fontId="22" fillId="0" borderId="37" xfId="67" applyFont="1" applyBorder="1" applyAlignment="1" applyProtection="1">
      <alignment horizontal="center" vertical="center" wrapText="1"/>
      <protection locked="0"/>
    </xf>
    <xf numFmtId="0" fontId="22" fillId="0" borderId="38" xfId="67" applyFont="1" applyBorder="1" applyAlignment="1" applyProtection="1">
      <alignment horizontal="center" vertical="center" wrapText="1"/>
      <protection locked="0"/>
    </xf>
    <xf numFmtId="0" fontId="22" fillId="0" borderId="39" xfId="67" applyFont="1" applyBorder="1" applyAlignment="1" applyProtection="1">
      <alignment horizontal="center" vertical="center" wrapText="1"/>
      <protection locked="0"/>
    </xf>
    <xf numFmtId="182" fontId="22" fillId="0" borderId="40" xfId="67" applyNumberFormat="1" applyFont="1" applyBorder="1" applyAlignment="1" applyProtection="1">
      <alignment horizontal="center" vertical="center" wrapText="1"/>
      <protection locked="0"/>
    </xf>
    <xf numFmtId="0" fontId="22" fillId="0" borderId="40" xfId="67" applyFont="1" applyBorder="1" applyAlignment="1" applyProtection="1">
      <alignment horizontal="center" vertical="center" wrapText="1"/>
      <protection locked="0"/>
    </xf>
    <xf numFmtId="0" fontId="23" fillId="0" borderId="41" xfId="67" applyFont="1" applyBorder="1" applyAlignment="1">
      <alignment horizontal="center" vertical="center" wrapText="1"/>
    </xf>
    <xf numFmtId="0" fontId="22" fillId="0" borderId="42" xfId="67" applyFont="1" applyBorder="1" applyAlignment="1" applyProtection="1">
      <alignment horizontal="center" vertical="center" wrapText="1"/>
      <protection locked="0"/>
    </xf>
    <xf numFmtId="0" fontId="24" fillId="0" borderId="43" xfId="67" applyFont="1" applyBorder="1" applyAlignment="1">
      <alignment horizontal="center" vertical="top" wrapText="1"/>
    </xf>
    <xf numFmtId="0" fontId="26" fillId="0" borderId="43" xfId="67" applyFont="1" applyBorder="1" applyAlignment="1">
      <alignment horizontal="center" vertical="center" wrapText="1"/>
    </xf>
    <xf numFmtId="0" fontId="27" fillId="0" borderId="43" xfId="67" applyFont="1" applyBorder="1" applyAlignment="1" applyProtection="1">
      <alignment horizontal="center" vertical="top" wrapText="1"/>
      <protection locked="0"/>
    </xf>
    <xf numFmtId="0" fontId="27" fillId="0" borderId="43" xfId="67" applyFont="1" applyBorder="1" applyAlignment="1">
      <alignment horizontal="center" vertical="top" wrapText="1"/>
    </xf>
    <xf numFmtId="0" fontId="22" fillId="0" borderId="43" xfId="67" applyFont="1" applyBorder="1" applyAlignment="1">
      <alignment horizontal="center" vertical="top" wrapText="1"/>
    </xf>
    <xf numFmtId="0" fontId="22" fillId="0" borderId="44" xfId="67" applyFont="1" applyBorder="1" applyAlignment="1">
      <alignment horizontal="center" vertical="center"/>
    </xf>
    <xf numFmtId="182" fontId="22" fillId="0" borderId="45" xfId="67" applyNumberFormat="1" applyFont="1" applyBorder="1" applyAlignment="1">
      <alignment horizontal="center" vertical="center"/>
    </xf>
  </cellXfs>
  <cellStyles count="68">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xfId="49"/>
    <cellStyle name="Percent" xfId="50"/>
    <cellStyle name="Currency" xfId="51"/>
    <cellStyle name="Currency [0]" xfId="52"/>
    <cellStyle name="Comma" xfId="53"/>
    <cellStyle name="Comma [0]" xfId="54"/>
    <cellStyle name="标题 5" xfId="55"/>
    <cellStyle name="常规 2 2 2" xfId="56"/>
    <cellStyle name="常规 3 2" xfId="57"/>
    <cellStyle name="Normal 2" xfId="58"/>
    <cellStyle name="常规 2 2" xfId="59"/>
    <cellStyle name="Normal 3" xfId="60"/>
    <cellStyle name="標準_1-1ＱＭＳ改善案" xfId="61"/>
    <cellStyle name="常规 2" xfId="62"/>
    <cellStyle name="常规 3" xfId="63"/>
    <cellStyle name="常规 4" xfId="64"/>
    <cellStyle name="常规 5" xfId="65"/>
    <cellStyle name="常规_CX-SPI-PP-Tem-Plan" xfId="66"/>
    <cellStyle name="常规_Excel封面" xfId="67"/>
  </cellStyles>
  <dxfs count="11">
    <dxf>
      <fill>
        <patternFill patternType="solid">
          <bgColor theme="5" tint="0.59993"/>
        </patternFill>
      </fill>
    </dxf>
    <dxf>
      <fill>
        <patternFill patternType="solid">
          <bgColor theme="0" tint="-0.14978"/>
        </patternFill>
      </fill>
    </dxf>
    <dxf>
      <fill>
        <patternFill patternType="mediumGray"/>
      </fill>
    </dxf>
    <dxf>
      <fill>
        <patternFill patternType="solid">
          <bgColor theme="5" tint="0.79992"/>
        </patternFill>
      </fill>
    </dxf>
    <dxf>
      <fill>
        <patternFill patternType="solid">
          <bgColor rgb="FFFF0000"/>
        </patternFill>
      </fill>
    </dxf>
    <dxf>
      <font>
        <color theme="0" tint="-0.24991"/>
      </font>
    </dxf>
    <dxf>
      <numFmt numFmtId="183" formatCode=";;;\ \ \ \ \ \ \ \ @"/>
    </dxf>
    <dxf>
      <numFmt numFmtId="184" formatCode=";;;\ \ \ \ \ \ @"/>
    </dxf>
    <dxf>
      <numFmt numFmtId="185" formatCode=";;;\ \ \ \ @"/>
    </dxf>
    <dxf>
      <numFmt numFmtId="186" formatCode=";;;\ \ @"/>
    </dxf>
    <dxf>
      <font>
        <b val="1"/>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B1:G33"/>
  <sheetViews>
    <sheetView showGridLines="0" workbookViewId="0">
      <selection activeCell="C19" sqref="C19"/>
    </sheetView>
  </sheetViews>
  <sheetFormatPr defaultColWidth="9.875" defaultRowHeight="20.1" customHeight="1" outlineLevelCol="6"/>
  <cols>
    <col min="1" max="1" width="1.75" style="184" customWidth="1"/>
    <col min="2" max="2" width="10.625" style="184" customWidth="1"/>
    <col min="3" max="3" width="20.625" style="184" customWidth="1"/>
    <col min="4" max="4" width="10.625" style="184" customWidth="1"/>
    <col min="5" max="5" width="20.625" style="184" customWidth="1"/>
    <col min="6" max="6" width="10.625" style="184" customWidth="1"/>
    <col min="7" max="9" width="20.625" style="184" customWidth="1"/>
    <col min="10" max="16384" width="9.875" style="185"/>
  </cols>
  <sheetData>
    <row r="1" ht="11.25" customHeight="1"/>
    <row r="2" ht="20.4" spans="2:7">
      <c r="B2" s="186" t="s">
        <v>0</v>
      </c>
      <c r="C2" s="187"/>
      <c r="D2" s="187"/>
      <c r="E2" s="187"/>
      <c r="F2" s="187"/>
      <c r="G2" s="206"/>
    </row>
    <row r="3" ht="17.6" spans="2:7">
      <c r="B3" s="188" t="s">
        <v>1</v>
      </c>
      <c r="C3" s="189"/>
      <c r="D3" s="189"/>
      <c r="E3" s="189"/>
      <c r="F3" s="189"/>
      <c r="G3" s="207"/>
    </row>
    <row r="4" customHeight="1" spans="2:7">
      <c r="B4" s="190"/>
      <c r="C4" s="191"/>
      <c r="D4" s="191"/>
      <c r="E4" s="191"/>
      <c r="F4" s="191"/>
      <c r="G4" s="208"/>
    </row>
    <row r="5" customHeight="1" spans="2:7">
      <c r="B5" s="190"/>
      <c r="C5" s="191"/>
      <c r="D5" s="191"/>
      <c r="E5" s="191"/>
      <c r="F5" s="191"/>
      <c r="G5" s="208"/>
    </row>
    <row r="6" customHeight="1" spans="2:7">
      <c r="B6" s="192" t="s">
        <v>1</v>
      </c>
      <c r="C6" s="193"/>
      <c r="D6" s="193"/>
      <c r="E6" s="193"/>
      <c r="F6" s="193"/>
      <c r="G6" s="209"/>
    </row>
    <row r="7" ht="16.8" spans="2:7">
      <c r="B7" s="194"/>
      <c r="C7" s="193"/>
      <c r="D7" s="193"/>
      <c r="E7" s="193"/>
      <c r="F7" s="193"/>
      <c r="G7" s="209"/>
    </row>
    <row r="8" ht="51.2" spans="2:7">
      <c r="B8" s="195" t="s">
        <v>2</v>
      </c>
      <c r="C8" s="196"/>
      <c r="D8" s="196"/>
      <c r="E8" s="196"/>
      <c r="F8" s="196"/>
      <c r="G8" s="210"/>
    </row>
    <row r="9" ht="50.25" customHeight="1" spans="2:7">
      <c r="B9" s="197"/>
      <c r="C9" s="198"/>
      <c r="D9" s="198"/>
      <c r="E9" s="198"/>
      <c r="F9" s="198"/>
      <c r="G9" s="211"/>
    </row>
    <row r="10" ht="51.2" spans="2:7">
      <c r="B10" s="195" t="s">
        <v>3</v>
      </c>
      <c r="C10" s="196"/>
      <c r="D10" s="196"/>
      <c r="E10" s="196"/>
      <c r="F10" s="196"/>
      <c r="G10" s="210"/>
    </row>
    <row r="11" ht="16.8" spans="2:7">
      <c r="B11" s="190"/>
      <c r="C11" s="191"/>
      <c r="D11" s="191"/>
      <c r="E11" s="191"/>
      <c r="F11" s="191"/>
      <c r="G11" s="208"/>
    </row>
    <row r="12" ht="16.8" spans="2:7">
      <c r="B12" s="190"/>
      <c r="C12" s="191"/>
      <c r="D12" s="191"/>
      <c r="E12" s="191"/>
      <c r="F12" s="191"/>
      <c r="G12" s="208"/>
    </row>
    <row r="13" ht="16.8" spans="2:7">
      <c r="B13" s="190"/>
      <c r="C13" s="191"/>
      <c r="D13" s="191"/>
      <c r="E13" s="191"/>
      <c r="F13" s="191"/>
      <c r="G13" s="208"/>
    </row>
    <row r="14" ht="16.8" spans="2:7">
      <c r="B14" s="190"/>
      <c r="C14" s="191"/>
      <c r="D14" s="191"/>
      <c r="E14" s="191"/>
      <c r="F14" s="191"/>
      <c r="G14" s="208"/>
    </row>
    <row r="15" ht="17.6" spans="2:7">
      <c r="B15" s="199"/>
      <c r="C15" s="200"/>
      <c r="D15" s="200"/>
      <c r="E15" s="200"/>
      <c r="F15" s="200"/>
      <c r="G15" s="212"/>
    </row>
    <row r="16" ht="16.8" spans="2:7">
      <c r="B16" s="190"/>
      <c r="C16" s="191"/>
      <c r="D16" s="191"/>
      <c r="E16" s="191"/>
      <c r="F16" s="191"/>
      <c r="G16" s="208"/>
    </row>
    <row r="17" ht="16.8" spans="2:7">
      <c r="B17" s="190"/>
      <c r="C17" s="191"/>
      <c r="D17" s="191"/>
      <c r="E17" s="191"/>
      <c r="F17" s="191"/>
      <c r="G17" s="208"/>
    </row>
    <row r="18" ht="18" spans="2:7">
      <c r="B18" s="201" t="s">
        <v>4</v>
      </c>
      <c r="C18" s="202" t="s">
        <v>5</v>
      </c>
      <c r="D18" s="202" t="s">
        <v>6</v>
      </c>
      <c r="E18" s="202" t="s">
        <v>7</v>
      </c>
      <c r="F18" s="202" t="s">
        <v>8</v>
      </c>
      <c r="G18" s="213" t="s">
        <v>9</v>
      </c>
    </row>
    <row r="19" ht="18.75" spans="2:7">
      <c r="B19" s="203" t="s">
        <v>10</v>
      </c>
      <c r="C19" s="204">
        <v>44798</v>
      </c>
      <c r="D19" s="205" t="s">
        <v>10</v>
      </c>
      <c r="E19" s="204">
        <v>44800</v>
      </c>
      <c r="F19" s="205" t="s">
        <v>10</v>
      </c>
      <c r="G19" s="214">
        <v>44801</v>
      </c>
    </row>
    <row r="21" ht="16.8"/>
    <row r="22" ht="16.8"/>
    <row r="33" customHeight="1" spans="4:4">
      <c r="D33" s="184"/>
    </row>
  </sheetData>
  <mergeCells count="15">
    <mergeCell ref="B2:G2"/>
    <mergeCell ref="B3:G3"/>
    <mergeCell ref="B4:G4"/>
    <mergeCell ref="B5:G5"/>
    <mergeCell ref="B8:G8"/>
    <mergeCell ref="B9:G9"/>
    <mergeCell ref="B10:G10"/>
    <mergeCell ref="B11:G11"/>
    <mergeCell ref="B12:G12"/>
    <mergeCell ref="B13:G13"/>
    <mergeCell ref="B14:G14"/>
    <mergeCell ref="B15:G15"/>
    <mergeCell ref="B16:G16"/>
    <mergeCell ref="B17:G17"/>
    <mergeCell ref="B6:G7"/>
  </mergeCells>
  <conditionalFormatting sqref="C18:C19 E18:E19 G18:G19">
    <cfRule type="expression" dxfId="0" priority="1">
      <formula>IF(OR(LEFT(C18,1)="[",C18=""),1,0)</formula>
    </cfRule>
  </conditionalFormatting>
  <pageMargins left="0.7" right="0.7" top="0.75" bottom="0.75" header="0.3" footer="0.3"/>
  <pageSetup paperSize="1"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0"/>
  <dimension ref="A5:C31"/>
  <sheetViews>
    <sheetView workbookViewId="0">
      <selection activeCell="G6" sqref="G6"/>
    </sheetView>
  </sheetViews>
  <sheetFormatPr defaultColWidth="11" defaultRowHeight="17.6" outlineLevelCol="2"/>
  <cols>
    <col min="1" max="1" width="5.875" style="1" customWidth="1"/>
    <col min="2" max="3" width="38.875" style="1" customWidth="1"/>
    <col min="4" max="16384" width="11" style="2"/>
  </cols>
  <sheetData>
    <row r="5" ht="17.25" customHeight="1" spans="1:3">
      <c r="A5" s="3" t="s">
        <v>291</v>
      </c>
      <c r="B5" s="3"/>
      <c r="C5" s="3"/>
    </row>
    <row r="6" ht="17.25" customHeight="1" spans="1:3">
      <c r="A6" s="4"/>
      <c r="B6" s="4"/>
      <c r="C6" s="4"/>
    </row>
    <row r="7" ht="18" customHeight="1" spans="1:3">
      <c r="A7" s="5" t="s">
        <v>292</v>
      </c>
      <c r="B7" s="5"/>
      <c r="C7" s="5"/>
    </row>
    <row r="8" ht="33.95" customHeight="1" spans="1:3">
      <c r="A8" s="6">
        <v>1</v>
      </c>
      <c r="B8" s="7" t="s">
        <v>293</v>
      </c>
      <c r="C8" s="7"/>
    </row>
    <row r="9" ht="16.8" spans="1:3">
      <c r="A9" s="6">
        <v>2</v>
      </c>
      <c r="B9" s="7" t="s">
        <v>294</v>
      </c>
      <c r="C9" s="7"/>
    </row>
    <row r="10" ht="42" customHeight="1" spans="1:3">
      <c r="A10" s="6">
        <v>3</v>
      </c>
      <c r="B10" s="7" t="s">
        <v>295</v>
      </c>
      <c r="C10" s="7"/>
    </row>
    <row r="11" ht="16.8" spans="1:3">
      <c r="A11" s="6">
        <v>4</v>
      </c>
      <c r="B11" s="7" t="s">
        <v>296</v>
      </c>
      <c r="C11" s="7"/>
    </row>
    <row r="13" spans="1:3">
      <c r="A13" s="5" t="s">
        <v>210</v>
      </c>
      <c r="B13" s="5"/>
      <c r="C13" s="5"/>
    </row>
    <row r="14" ht="42" customHeight="1" spans="1:3">
      <c r="A14" s="6">
        <v>1</v>
      </c>
      <c r="B14" s="7" t="s">
        <v>297</v>
      </c>
      <c r="C14" s="7"/>
    </row>
    <row r="15" ht="16.8" spans="1:3">
      <c r="A15" s="6">
        <v>2</v>
      </c>
      <c r="B15" s="7" t="s">
        <v>298</v>
      </c>
      <c r="C15" s="7"/>
    </row>
    <row r="16" ht="16.8" spans="1:3">
      <c r="A16" s="6">
        <v>3</v>
      </c>
      <c r="B16" s="7" t="s">
        <v>299</v>
      </c>
      <c r="C16" s="7"/>
    </row>
    <row r="17" ht="16.8" spans="1:3">
      <c r="A17" s="6">
        <v>4</v>
      </c>
      <c r="B17" s="7" t="s">
        <v>300</v>
      </c>
      <c r="C17" s="7"/>
    </row>
    <row r="18" ht="51.95" customHeight="1" spans="1:3">
      <c r="A18" s="8" t="s">
        <v>301</v>
      </c>
      <c r="B18" s="7" t="s">
        <v>302</v>
      </c>
      <c r="C18" s="7"/>
    </row>
    <row r="20" spans="2:3">
      <c r="B20" s="9" t="s">
        <v>303</v>
      </c>
      <c r="C20" s="9" t="s">
        <v>304</v>
      </c>
    </row>
    <row r="21" spans="2:3">
      <c r="B21" s="10" t="s">
        <v>224</v>
      </c>
      <c r="C21" s="11">
        <v>1</v>
      </c>
    </row>
    <row r="22" spans="2:3">
      <c r="B22" s="10" t="s">
        <v>225</v>
      </c>
      <c r="C22" s="11">
        <v>2</v>
      </c>
    </row>
    <row r="23" spans="2:3">
      <c r="B23" s="10" t="s">
        <v>305</v>
      </c>
      <c r="C23" s="11">
        <v>2</v>
      </c>
    </row>
    <row r="24" spans="2:3">
      <c r="B24" s="10" t="s">
        <v>306</v>
      </c>
      <c r="C24" s="11">
        <v>1.5</v>
      </c>
    </row>
    <row r="25" spans="2:3">
      <c r="B25" s="10" t="s">
        <v>307</v>
      </c>
      <c r="C25" s="11">
        <v>2</v>
      </c>
    </row>
    <row r="26" spans="2:3">
      <c r="B26" s="10" t="s">
        <v>308</v>
      </c>
      <c r="C26" s="11">
        <v>2</v>
      </c>
    </row>
    <row r="27" spans="2:3">
      <c r="B27" s="12" t="s">
        <v>309</v>
      </c>
      <c r="C27" s="11">
        <v>0.8</v>
      </c>
    </row>
    <row r="28" spans="2:3">
      <c r="B28" s="12" t="s">
        <v>310</v>
      </c>
      <c r="C28" s="11">
        <v>1</v>
      </c>
    </row>
    <row r="30" spans="1:3">
      <c r="A30" s="5" t="s">
        <v>311</v>
      </c>
      <c r="B30" s="5"/>
      <c r="C30" s="5"/>
    </row>
    <row r="31" ht="44.1" customHeight="1" spans="1:3">
      <c r="A31" s="13" t="s">
        <v>312</v>
      </c>
      <c r="B31" s="14"/>
      <c r="C31" s="15"/>
    </row>
  </sheetData>
  <mergeCells count="14">
    <mergeCell ref="A7:C7"/>
    <mergeCell ref="B8:C8"/>
    <mergeCell ref="B9:C9"/>
    <mergeCell ref="B10:C10"/>
    <mergeCell ref="B11:C11"/>
    <mergeCell ref="A13:C13"/>
    <mergeCell ref="B14:C14"/>
    <mergeCell ref="B15:C15"/>
    <mergeCell ref="B16:C16"/>
    <mergeCell ref="B17:C17"/>
    <mergeCell ref="B18:C18"/>
    <mergeCell ref="A30:C30"/>
    <mergeCell ref="A31:C31"/>
    <mergeCell ref="A5:C6"/>
  </mergeCells>
  <printOptions horizontalCentered="1"/>
  <pageMargins left="0.25" right="0.25" top="0.75" bottom="0.75" header="0.3" footer="0.3"/>
  <pageSetup paperSize="9" orientation="portrait"/>
  <headerFooter>
    <oddFooter>&amp;C&amp;"微软雅黑,常规"&amp;10&amp;P/&amp;N</oddFooter>
  </headerFooter>
  <legacyDrawingHF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K19"/>
  <sheetViews>
    <sheetView showGridLines="0" topLeftCell="D1" workbookViewId="0">
      <selection activeCell="D4" sqref="D4"/>
    </sheetView>
  </sheetViews>
  <sheetFormatPr defaultColWidth="9.875" defaultRowHeight="16.8"/>
  <cols>
    <col min="1" max="1" width="1.75" style="167" customWidth="1"/>
    <col min="2" max="2" width="7.75" style="167" customWidth="1"/>
    <col min="3" max="3" width="40.625" style="167" customWidth="1"/>
    <col min="4" max="9" width="20.625" style="167" customWidth="1"/>
    <col min="10" max="11" width="9.875" style="167"/>
    <col min="12" max="16384" width="9.875" style="168"/>
  </cols>
  <sheetData>
    <row r="1" ht="21.15" spans="2:9">
      <c r="B1" s="169"/>
      <c r="C1" s="169"/>
      <c r="D1" s="169"/>
      <c r="E1" s="169"/>
      <c r="F1" s="169"/>
      <c r="G1" s="169"/>
      <c r="H1" s="169"/>
      <c r="I1" s="169"/>
    </row>
    <row r="2" ht="17.6" spans="1:11">
      <c r="A2" s="170"/>
      <c r="B2" s="171" t="s">
        <v>11</v>
      </c>
      <c r="C2" s="172" t="s">
        <v>12</v>
      </c>
      <c r="D2" s="172" t="s">
        <v>13</v>
      </c>
      <c r="E2" s="172" t="s">
        <v>14</v>
      </c>
      <c r="F2" s="172" t="s">
        <v>15</v>
      </c>
      <c r="G2" s="172" t="s">
        <v>16</v>
      </c>
      <c r="H2" s="172" t="s">
        <v>17</v>
      </c>
      <c r="I2" s="181" t="s">
        <v>18</v>
      </c>
      <c r="J2" s="170"/>
      <c r="K2" s="170"/>
    </row>
    <row r="3" spans="2:9">
      <c r="B3" s="173" t="s">
        <v>19</v>
      </c>
      <c r="C3" s="174" t="s">
        <v>20</v>
      </c>
      <c r="D3" s="175" t="s">
        <v>5</v>
      </c>
      <c r="E3" s="179">
        <v>44798</v>
      </c>
      <c r="F3" s="175" t="s">
        <v>7</v>
      </c>
      <c r="G3" s="179">
        <v>44800</v>
      </c>
      <c r="H3" s="175" t="s">
        <v>9</v>
      </c>
      <c r="I3" s="182">
        <v>44801</v>
      </c>
    </row>
    <row r="4" spans="2:9">
      <c r="B4" s="173"/>
      <c r="C4" s="174"/>
      <c r="D4" s="175"/>
      <c r="E4" s="179"/>
      <c r="F4" s="175"/>
      <c r="G4" s="179"/>
      <c r="H4" s="175"/>
      <c r="I4" s="182"/>
    </row>
    <row r="5" spans="2:9">
      <c r="B5" s="173"/>
      <c r="C5" s="174"/>
      <c r="D5" s="175"/>
      <c r="E5" s="179"/>
      <c r="F5" s="175"/>
      <c r="G5" s="179"/>
      <c r="H5" s="175"/>
      <c r="I5" s="182"/>
    </row>
    <row r="6" spans="2:9">
      <c r="B6" s="173"/>
      <c r="C6" s="174"/>
      <c r="D6" s="175"/>
      <c r="E6" s="179"/>
      <c r="F6" s="175"/>
      <c r="G6" s="179"/>
      <c r="H6" s="175"/>
      <c r="I6" s="182"/>
    </row>
    <row r="7" spans="2:9">
      <c r="B7" s="173"/>
      <c r="C7" s="174"/>
      <c r="D7" s="175"/>
      <c r="E7" s="179"/>
      <c r="F7" s="175"/>
      <c r="G7" s="179"/>
      <c r="H7" s="175"/>
      <c r="I7" s="182"/>
    </row>
    <row r="8" spans="2:9">
      <c r="B8" s="173"/>
      <c r="C8" s="174"/>
      <c r="D8" s="175"/>
      <c r="E8" s="179"/>
      <c r="F8" s="175"/>
      <c r="G8" s="179"/>
      <c r="H8" s="175"/>
      <c r="I8" s="182"/>
    </row>
    <row r="9" spans="2:9">
      <c r="B9" s="173"/>
      <c r="C9" s="174"/>
      <c r="D9" s="175"/>
      <c r="E9" s="179"/>
      <c r="F9" s="175"/>
      <c r="G9" s="179"/>
      <c r="H9" s="175"/>
      <c r="I9" s="182"/>
    </row>
    <row r="10" spans="2:9">
      <c r="B10" s="173"/>
      <c r="C10" s="174"/>
      <c r="D10" s="175"/>
      <c r="E10" s="179"/>
      <c r="F10" s="175"/>
      <c r="G10" s="179"/>
      <c r="H10" s="175"/>
      <c r="I10" s="182"/>
    </row>
    <row r="11" spans="2:9">
      <c r="B11" s="173"/>
      <c r="C11" s="174"/>
      <c r="D11" s="175"/>
      <c r="E11" s="179"/>
      <c r="F11" s="175"/>
      <c r="G11" s="179"/>
      <c r="H11" s="175"/>
      <c r="I11" s="182"/>
    </row>
    <row r="12" spans="2:9">
      <c r="B12" s="173"/>
      <c r="C12" s="174"/>
      <c r="D12" s="175"/>
      <c r="E12" s="179"/>
      <c r="F12" s="175"/>
      <c r="G12" s="179"/>
      <c r="H12" s="175"/>
      <c r="I12" s="182"/>
    </row>
    <row r="13" spans="2:9">
      <c r="B13" s="173"/>
      <c r="C13" s="174"/>
      <c r="D13" s="175"/>
      <c r="E13" s="179"/>
      <c r="F13" s="175"/>
      <c r="G13" s="179"/>
      <c r="H13" s="175"/>
      <c r="I13" s="182"/>
    </row>
    <row r="14" spans="2:9">
      <c r="B14" s="173"/>
      <c r="C14" s="174"/>
      <c r="D14" s="175"/>
      <c r="E14" s="179"/>
      <c r="F14" s="175"/>
      <c r="G14" s="179"/>
      <c r="H14" s="175"/>
      <c r="I14" s="182"/>
    </row>
    <row r="15" spans="2:9">
      <c r="B15" s="173"/>
      <c r="C15" s="174"/>
      <c r="D15" s="175"/>
      <c r="E15" s="179"/>
      <c r="F15" s="175"/>
      <c r="G15" s="179"/>
      <c r="H15" s="175"/>
      <c r="I15" s="182"/>
    </row>
    <row r="16" spans="2:9">
      <c r="B16" s="173"/>
      <c r="C16" s="174"/>
      <c r="D16" s="175"/>
      <c r="E16" s="179"/>
      <c r="F16" s="175"/>
      <c r="G16" s="179"/>
      <c r="H16" s="175"/>
      <c r="I16" s="182"/>
    </row>
    <row r="17" spans="2:9">
      <c r="B17" s="173"/>
      <c r="C17" s="174"/>
      <c r="D17" s="175"/>
      <c r="E17" s="179"/>
      <c r="F17" s="175"/>
      <c r="G17" s="179"/>
      <c r="H17" s="175"/>
      <c r="I17" s="182"/>
    </row>
    <row r="18" spans="2:9">
      <c r="B18" s="173"/>
      <c r="C18" s="174"/>
      <c r="D18" s="175"/>
      <c r="E18" s="179"/>
      <c r="F18" s="175"/>
      <c r="G18" s="179"/>
      <c r="H18" s="175"/>
      <c r="I18" s="182"/>
    </row>
    <row r="19" ht="17.55" spans="2:9">
      <c r="B19" s="176"/>
      <c r="C19" s="177"/>
      <c r="D19" s="178"/>
      <c r="E19" s="180"/>
      <c r="F19" s="178"/>
      <c r="G19" s="180"/>
      <c r="H19" s="178"/>
      <c r="I19" s="183"/>
    </row>
  </sheetData>
  <mergeCells count="1">
    <mergeCell ref="B1:I1"/>
  </mergeCells>
  <conditionalFormatting sqref="C3:E19">
    <cfRule type="expression" dxfId="0" priority="2">
      <formula>IF(AND($B3&lt;&gt;"",OR(LEFT(C3,1)="[",C3="")),1,0)</formula>
    </cfRule>
  </conditionalFormatting>
  <conditionalFormatting sqref="F3:I19">
    <cfRule type="expression" dxfId="1" priority="3">
      <formula>IF(AND(AND($B3&lt;&gt;"",LEFT($B3,2)="V0"),OR(LEFT(F3,1)="[",F3="")),1,0)</formula>
    </cfRule>
    <cfRule type="expression" dxfId="0" priority="4">
      <formula>IF(AND(AND($B3&lt;&gt;"",LEFT($B3,2)&lt;&gt;"V0"),OR(LEFT(F3,1)="[",F3="")),1,0)</formula>
    </cfRule>
  </conditionalFormatting>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outlinePr summaryBelow="0" summaryRight="0"/>
  </sheetPr>
  <dimension ref="B1:J24"/>
  <sheetViews>
    <sheetView showGridLines="0" workbookViewId="0">
      <selection activeCell="F57" sqref="F57"/>
    </sheetView>
  </sheetViews>
  <sheetFormatPr defaultColWidth="9" defaultRowHeight="15.2"/>
  <cols>
    <col min="1" max="1" width="1.625" style="93" customWidth="1"/>
    <col min="2" max="2" width="10.875" style="140" customWidth="1"/>
    <col min="3" max="3" width="14.625" style="93" customWidth="1"/>
    <col min="4" max="4" width="19.375" style="93" customWidth="1"/>
    <col min="5" max="5" width="8.875" style="93" customWidth="1"/>
    <col min="6" max="6" width="12" style="93" customWidth="1"/>
    <col min="7" max="7" width="23" style="141" customWidth="1"/>
    <col min="8" max="16384" width="9" style="93"/>
  </cols>
  <sheetData>
    <row r="1" ht="20.4" spans="2:9">
      <c r="B1" s="142" t="s">
        <v>21</v>
      </c>
      <c r="C1" s="142"/>
      <c r="D1" s="142"/>
      <c r="E1" s="142"/>
      <c r="F1" s="142"/>
      <c r="G1" s="142"/>
      <c r="H1" s="142"/>
      <c r="I1" s="142"/>
    </row>
    <row r="2" ht="20.1" customHeight="1" spans="2:7">
      <c r="B2" s="143" t="s">
        <v>22</v>
      </c>
      <c r="C2" s="144" t="s">
        <v>1</v>
      </c>
      <c r="D2" s="144"/>
      <c r="E2" s="157" t="s">
        <v>23</v>
      </c>
      <c r="F2" s="158"/>
      <c r="G2" s="159"/>
    </row>
    <row r="3" ht="20.1" customHeight="1" spans="2:7">
      <c r="B3" s="143" t="s">
        <v>24</v>
      </c>
      <c r="C3" s="144" t="s">
        <v>5</v>
      </c>
      <c r="D3" s="144"/>
      <c r="E3" s="157" t="s">
        <v>25</v>
      </c>
      <c r="F3" s="160" t="s">
        <v>26</v>
      </c>
      <c r="G3" s="161"/>
    </row>
    <row r="4" ht="20.1" customHeight="1" spans="2:7">
      <c r="B4" s="143" t="s">
        <v>27</v>
      </c>
      <c r="C4" s="144" t="s">
        <v>5</v>
      </c>
      <c r="D4" s="144"/>
      <c r="E4" s="157" t="s">
        <v>15</v>
      </c>
      <c r="F4" s="162" t="s">
        <v>7</v>
      </c>
      <c r="G4" s="144"/>
    </row>
    <row r="5" ht="20.1" customHeight="1" spans="2:7">
      <c r="B5" s="143" t="s">
        <v>28</v>
      </c>
      <c r="C5" s="145">
        <v>44798</v>
      </c>
      <c r="D5" s="145"/>
      <c r="E5" s="163"/>
      <c r="F5" s="164"/>
      <c r="G5" s="164"/>
    </row>
    <row r="8" spans="2:7">
      <c r="B8" s="146" t="s">
        <v>29</v>
      </c>
      <c r="C8" s="146"/>
      <c r="D8" s="146"/>
      <c r="E8" s="146"/>
      <c r="F8" s="146"/>
      <c r="G8" s="146"/>
    </row>
    <row r="9" spans="2:7">
      <c r="B9" s="147" t="s">
        <v>30</v>
      </c>
      <c r="C9" s="148"/>
      <c r="D9" s="148"/>
      <c r="E9" s="148"/>
      <c r="F9" s="148"/>
      <c r="G9" s="165"/>
    </row>
    <row r="12" ht="20.1" customHeight="1" spans="2:7">
      <c r="B12" s="146" t="s">
        <v>31</v>
      </c>
      <c r="C12" s="146"/>
      <c r="D12" s="146"/>
      <c r="E12" s="146"/>
      <c r="F12" s="146"/>
      <c r="G12" s="146"/>
    </row>
    <row r="13" ht="17.6" spans="2:7">
      <c r="B13" s="149" t="s">
        <v>32</v>
      </c>
      <c r="C13" s="149" t="s">
        <v>33</v>
      </c>
      <c r="D13" s="149"/>
      <c r="E13" s="149"/>
      <c r="F13" s="149"/>
      <c r="G13" s="149"/>
    </row>
    <row r="14" spans="2:7">
      <c r="B14" s="87" t="s">
        <v>34</v>
      </c>
      <c r="C14" s="150" t="s">
        <v>35</v>
      </c>
      <c r="D14" s="150"/>
      <c r="E14" s="150"/>
      <c r="F14" s="150"/>
      <c r="G14" s="150"/>
    </row>
    <row r="15" spans="2:7">
      <c r="B15" s="87" t="s">
        <v>36</v>
      </c>
      <c r="C15" s="150" t="s">
        <v>37</v>
      </c>
      <c r="D15" s="150"/>
      <c r="E15" s="150"/>
      <c r="F15" s="150"/>
      <c r="G15" s="150"/>
    </row>
    <row r="16" spans="2:7">
      <c r="B16" s="87" t="s">
        <v>38</v>
      </c>
      <c r="C16" s="150" t="s">
        <v>39</v>
      </c>
      <c r="D16" s="150"/>
      <c r="E16" s="150"/>
      <c r="F16" s="150"/>
      <c r="G16" s="150"/>
    </row>
    <row r="17" spans="2:7">
      <c r="B17" s="87" t="s">
        <v>40</v>
      </c>
      <c r="C17" s="150"/>
      <c r="D17" s="150"/>
      <c r="E17" s="150"/>
      <c r="F17" s="150"/>
      <c r="G17" s="150"/>
    </row>
    <row r="18" spans="2:7">
      <c r="B18" s="96"/>
      <c r="C18" s="151"/>
      <c r="D18" s="151"/>
      <c r="E18" s="151"/>
      <c r="F18" s="151"/>
      <c r="G18" s="151"/>
    </row>
    <row r="19" spans="2:7">
      <c r="B19" s="152" t="s">
        <v>41</v>
      </c>
      <c r="C19" s="153">
        <f>工作量估算表!C3</f>
        <v>276</v>
      </c>
      <c r="D19" s="154" t="s">
        <v>42</v>
      </c>
      <c r="F19" s="151"/>
      <c r="G19" s="151"/>
    </row>
    <row r="20" spans="2:7">
      <c r="B20" s="152" t="s">
        <v>43</v>
      </c>
      <c r="C20" s="153">
        <v>736</v>
      </c>
      <c r="D20" s="154" t="s">
        <v>44</v>
      </c>
      <c r="F20" s="151"/>
      <c r="G20" s="151"/>
    </row>
    <row r="21" spans="2:4">
      <c r="B21" s="152" t="s">
        <v>45</v>
      </c>
      <c r="C21" s="153">
        <v>415000</v>
      </c>
      <c r="D21" s="154" t="s">
        <v>46</v>
      </c>
    </row>
    <row r="24" ht="168" spans="2:10">
      <c r="B24" s="155" t="s">
        <v>47</v>
      </c>
      <c r="C24" s="156"/>
      <c r="D24" s="156"/>
      <c r="E24" s="156"/>
      <c r="F24" s="156"/>
      <c r="G24" s="156"/>
      <c r="H24" s="156"/>
      <c r="I24" s="166"/>
      <c r="J24" s="95" t="s">
        <v>48</v>
      </c>
    </row>
  </sheetData>
  <mergeCells count="18">
    <mergeCell ref="B1:I1"/>
    <mergeCell ref="C2:D2"/>
    <mergeCell ref="F2:G2"/>
    <mergeCell ref="C3:D3"/>
    <mergeCell ref="F3:G3"/>
    <mergeCell ref="C4:D4"/>
    <mergeCell ref="F4:G4"/>
    <mergeCell ref="C5:D5"/>
    <mergeCell ref="F5:G5"/>
    <mergeCell ref="B8:G8"/>
    <mergeCell ref="B9:G9"/>
    <mergeCell ref="B12:G12"/>
    <mergeCell ref="C13:G13"/>
    <mergeCell ref="C14:G14"/>
    <mergeCell ref="C15:G15"/>
    <mergeCell ref="C16:G16"/>
    <mergeCell ref="C17:G17"/>
    <mergeCell ref="B24:I24"/>
  </mergeCells>
  <dataValidations count="1">
    <dataValidation type="list" allowBlank="1" showInputMessage="1" showErrorMessage="1" sqref="F3:G3">
      <formula1>"产品研发型,定制开发型,升级维护型"</formula1>
    </dataValidation>
  </dataValidations>
  <pageMargins left="0.75" right="0.75" top="1" bottom="1" header="0.5" footer="0.5"/>
  <pageSetup paperSize="9" orientation="portrait" horizontalDpi="96" verticalDpi="96"/>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B1:L1004"/>
  <sheetViews>
    <sheetView showGridLines="0" workbookViewId="0">
      <pane ySplit="4" topLeftCell="A5" activePane="bottomLeft" state="frozen"/>
      <selection/>
      <selection pane="bottomLeft" activeCell="D20" sqref="D20"/>
    </sheetView>
  </sheetViews>
  <sheetFormatPr defaultColWidth="9" defaultRowHeight="15.2"/>
  <cols>
    <col min="1" max="1" width="1.625" style="93" customWidth="1"/>
    <col min="2" max="2" width="6" style="93" customWidth="1"/>
    <col min="3" max="3" width="10.875" style="94" customWidth="1"/>
    <col min="4" max="4" width="52.375" style="95" customWidth="1"/>
    <col min="5" max="5" width="10.875" style="95" customWidth="1"/>
    <col min="6" max="7" width="10.625" style="96" customWidth="1"/>
    <col min="8" max="9" width="8.125" style="96" customWidth="1"/>
    <col min="10" max="10" width="14.125" style="97" customWidth="1"/>
    <col min="11" max="11" width="10.5" style="97" customWidth="1"/>
    <col min="12" max="12" width="30.875" style="97" customWidth="1"/>
    <col min="13" max="16384" width="9" style="93"/>
  </cols>
  <sheetData>
    <row r="1" ht="20.4" spans="2:12">
      <c r="B1" s="98" t="s">
        <v>49</v>
      </c>
      <c r="C1" s="98"/>
      <c r="D1" s="98"/>
      <c r="E1" s="98"/>
      <c r="F1" s="98"/>
      <c r="G1" s="98"/>
      <c r="H1" s="98"/>
      <c r="I1" s="98"/>
      <c r="J1" s="98"/>
      <c r="K1" s="98"/>
      <c r="L1" s="98"/>
    </row>
    <row r="2" ht="18" spans="2:12">
      <c r="B2" s="99" t="s">
        <v>50</v>
      </c>
      <c r="C2" s="100"/>
      <c r="D2" s="101"/>
      <c r="E2" s="109">
        <f>SUM(J5:J1004)</f>
        <v>207</v>
      </c>
      <c r="F2" s="110"/>
      <c r="G2" s="110"/>
      <c r="H2" s="110"/>
      <c r="I2" s="110"/>
      <c r="J2" s="117"/>
      <c r="K2" s="118" t="s">
        <v>51</v>
      </c>
      <c r="L2" s="119" t="s">
        <v>52</v>
      </c>
    </row>
    <row r="3" ht="17.6" spans="2:12">
      <c r="B3" s="102" t="s">
        <v>53</v>
      </c>
      <c r="C3" s="103" t="s">
        <v>54</v>
      </c>
      <c r="D3" s="102" t="s">
        <v>55</v>
      </c>
      <c r="E3" s="102" t="s">
        <v>56</v>
      </c>
      <c r="F3" s="102" t="s">
        <v>57</v>
      </c>
      <c r="G3" s="102" t="s">
        <v>58</v>
      </c>
      <c r="H3" s="102" t="s">
        <v>59</v>
      </c>
      <c r="I3" s="102" t="s">
        <v>60</v>
      </c>
      <c r="J3" s="111" t="s">
        <v>61</v>
      </c>
      <c r="K3" s="112"/>
      <c r="L3" s="120"/>
    </row>
    <row r="4" ht="36" spans="2:12">
      <c r="B4" s="104"/>
      <c r="C4" s="105"/>
      <c r="D4" s="104"/>
      <c r="E4" s="104"/>
      <c r="F4" s="104"/>
      <c r="G4" s="104"/>
      <c r="H4" s="104"/>
      <c r="I4" s="104"/>
      <c r="J4" s="102" t="s">
        <v>62</v>
      </c>
      <c r="K4" s="102" t="s">
        <v>63</v>
      </c>
      <c r="L4" s="118" t="s">
        <v>64</v>
      </c>
    </row>
    <row r="5" s="92" customFormat="1" ht="16" spans="2:12">
      <c r="B5" s="136">
        <v>1</v>
      </c>
      <c r="C5" s="107" t="str">
        <f ca="1" t="shared" ref="C5:C51" si="0">IF(B5="","",IF(B5&gt;OFFSET(B5,-1,0,1,1),IF(OFFSET(C5,-1,0,1,1)="","1",OFFSET(C5,-1,0,1,1))&amp;REPT(".1",B5-MAX(OFFSET(B5,-1,0,1,1),1)),IF(ISERROR(FIND(".",OFFSET(C5,-1,0,1,1))),REPT("1.",B5-1)&amp;IFERROR(VALUE(OFFSET(C5,-1,0,1,1))+1,"1"),IF(B5=1,"",IFERROR(LEFT(OFFSET(C5,-1,0,1,1),FIND("^",SUBSTITUTE(OFFSET(C5,-1,0,1,1),".","^",B5-1))),""))&amp;VALUE(TRIM(MID(SUBSTITUTE(OFFSET(C5,-1,0,1,1),".",REPT(" ",LEN(OFFSET(C5,-1,0,1,1)))),(B5-1)*LEN(OFFSET(C5,-1,0,1,1))+1,LEN(OFFSET(C5,-1,0,1,1)))))+1)))</f>
        <v>1</v>
      </c>
      <c r="D5" s="108" t="s">
        <v>65</v>
      </c>
      <c r="E5" s="113" t="str">
        <f ca="1">IF(C5&lt;&gt;"",IF($L$2&lt;&gt;"",$L$2&amp;"-"&amp;C5,C5),"")</f>
        <v>SR-1</v>
      </c>
      <c r="F5" s="132"/>
      <c r="G5" s="132"/>
      <c r="H5" s="132"/>
      <c r="I5" s="132"/>
      <c r="J5" s="137" t="str">
        <f>IFERROR(LOOKUP(1,0/((故事点速查表!$A$2:$A$28=G5)*(故事点速查表!$B$2:$B$28=H5)*(故事点速查表!$C$2:$C$28=I5)),故事点速查表!$D$2:$D$28),"")</f>
        <v/>
      </c>
      <c r="K5" s="138"/>
      <c r="L5" s="139"/>
    </row>
    <row r="6" s="92" customFormat="1" ht="16" spans="2:12">
      <c r="B6" s="136">
        <v>2</v>
      </c>
      <c r="C6" s="107" t="str">
        <f ca="1" t="shared" si="0"/>
        <v>1.1</v>
      </c>
      <c r="D6" s="108" t="s">
        <v>66</v>
      </c>
      <c r="E6" s="113" t="str">
        <f ca="1" t="shared" ref="E6:E69" si="1">IF(C6&lt;&gt;"",IF($L$2&lt;&gt;"",$L$2&amp;"-"&amp;C6,C6),"")</f>
        <v>SR-1.1</v>
      </c>
      <c r="F6" s="132" t="s">
        <v>67</v>
      </c>
      <c r="G6" s="132" t="s">
        <v>68</v>
      </c>
      <c r="H6" s="132" t="s">
        <v>69</v>
      </c>
      <c r="I6" s="132" t="s">
        <v>70</v>
      </c>
      <c r="J6" s="137">
        <f>IFERROR(LOOKUP(1,0/((故事点速查表!$A$2:$A$28=G6)*(故事点速查表!$B$2:$B$28=H6)*(故事点速查表!$C$2:$C$28=I6)),故事点速查表!$D$2:$D$28),"")</f>
        <v>5</v>
      </c>
      <c r="K6" s="138" t="s">
        <v>71</v>
      </c>
      <c r="L6" s="139"/>
    </row>
    <row r="7" s="92" customFormat="1" ht="16" spans="2:12">
      <c r="B7" s="136">
        <v>2</v>
      </c>
      <c r="C7" s="107" t="str">
        <f ca="1" t="shared" si="0"/>
        <v>1.2</v>
      </c>
      <c r="D7" s="108" t="s">
        <v>72</v>
      </c>
      <c r="E7" s="113" t="str">
        <f ca="1" t="shared" si="1"/>
        <v>SR-1.2</v>
      </c>
      <c r="F7" s="132"/>
      <c r="G7" s="132"/>
      <c r="H7" s="132"/>
      <c r="I7" s="132"/>
      <c r="J7" s="137" t="str">
        <f>IFERROR(LOOKUP(1,0/((故事点速查表!$A$2:$A$28=G7)*(故事点速查表!$B$2:$B$28=H7)*(故事点速查表!$C$2:$C$28=I7)),故事点速查表!$D$2:$D$28),"")</f>
        <v/>
      </c>
      <c r="K7" s="138"/>
      <c r="L7" s="139"/>
    </row>
    <row r="8" s="92" customFormat="1" ht="16" spans="2:12">
      <c r="B8" s="136">
        <v>3</v>
      </c>
      <c r="C8" s="107" t="str">
        <f ca="1" t="shared" si="0"/>
        <v>1.2.1</v>
      </c>
      <c r="D8" s="108" t="s">
        <v>72</v>
      </c>
      <c r="E8" s="113" t="str">
        <f ca="1" t="shared" si="1"/>
        <v>SR-1.2.1</v>
      </c>
      <c r="F8" s="132" t="s">
        <v>67</v>
      </c>
      <c r="G8" s="132" t="s">
        <v>69</v>
      </c>
      <c r="H8" s="132" t="s">
        <v>69</v>
      </c>
      <c r="I8" s="132" t="s">
        <v>69</v>
      </c>
      <c r="J8" s="137">
        <f>IFERROR(LOOKUP(1,0/((故事点速查表!$A$2:$A$28=G8)*(故事点速查表!$B$2:$B$28=H8)*(故事点速查表!$C$2:$C$28=I8)),故事点速查表!$D$2:$D$28),"")</f>
        <v>5</v>
      </c>
      <c r="K8" s="138" t="s">
        <v>71</v>
      </c>
      <c r="L8" s="139"/>
    </row>
    <row r="9" s="92" customFormat="1" ht="16" spans="2:12">
      <c r="B9" s="136">
        <v>3</v>
      </c>
      <c r="C9" s="107" t="str">
        <f ca="1" t="shared" si="0"/>
        <v>1.2.2</v>
      </c>
      <c r="D9" s="108" t="s">
        <v>73</v>
      </c>
      <c r="E9" s="113" t="str">
        <f ca="1" t="shared" si="1"/>
        <v>SR-1.2.2</v>
      </c>
      <c r="F9" s="132" t="s">
        <v>67</v>
      </c>
      <c r="G9" s="132" t="s">
        <v>70</v>
      </c>
      <c r="H9" s="132" t="s">
        <v>70</v>
      </c>
      <c r="I9" s="132" t="s">
        <v>70</v>
      </c>
      <c r="J9" s="137">
        <f>IFERROR(LOOKUP(1,0/((故事点速查表!$A$2:$A$28=G9)*(故事点速查表!$B$2:$B$28=H9)*(故事点速查表!$C$2:$C$28=I9)),故事点速查表!$D$2:$D$28),"")</f>
        <v>13</v>
      </c>
      <c r="K9" s="138" t="s">
        <v>71</v>
      </c>
      <c r="L9" s="138"/>
    </row>
    <row r="10" s="92" customFormat="1" ht="16" spans="2:12">
      <c r="B10" s="136">
        <v>2</v>
      </c>
      <c r="C10" s="107" t="str">
        <f ca="1" t="shared" si="0"/>
        <v>1.3</v>
      </c>
      <c r="D10" s="108" t="s">
        <v>74</v>
      </c>
      <c r="E10" s="113" t="str">
        <f ca="1" t="shared" si="1"/>
        <v>SR-1.3</v>
      </c>
      <c r="F10" s="132"/>
      <c r="G10" s="132"/>
      <c r="H10" s="132"/>
      <c r="I10" s="132"/>
      <c r="J10" s="137" t="str">
        <f>IFERROR(LOOKUP(1,0/((故事点速查表!$A$2:$A$28=G10)*(故事点速查表!$B$2:$B$28=H10)*(故事点速查表!$C$2:$C$28=I10)),故事点速查表!$D$2:$D$28),"")</f>
        <v/>
      </c>
      <c r="K10" s="138"/>
      <c r="L10" s="139"/>
    </row>
    <row r="11" s="92" customFormat="1" ht="16" spans="2:12">
      <c r="B11" s="136">
        <v>3</v>
      </c>
      <c r="C11" s="107" t="str">
        <f ca="1" t="shared" si="0"/>
        <v>1.3.1</v>
      </c>
      <c r="D11" s="108" t="s">
        <v>75</v>
      </c>
      <c r="E11" s="113" t="str">
        <f ca="1" t="shared" si="1"/>
        <v>SR-1.3.1</v>
      </c>
      <c r="F11" s="132" t="s">
        <v>67</v>
      </c>
      <c r="G11" s="132" t="s">
        <v>69</v>
      </c>
      <c r="H11" s="132" t="s">
        <v>69</v>
      </c>
      <c r="I11" s="132" t="s">
        <v>70</v>
      </c>
      <c r="J11" s="137">
        <f>IFERROR(LOOKUP(1,0/((故事点速查表!$A$2:$A$28=G11)*(故事点速查表!$B$2:$B$28=H11)*(故事点速查表!$C$2:$C$28=I11)),故事点速查表!$D$2:$D$28),"")</f>
        <v>8</v>
      </c>
      <c r="K11" s="138" t="s">
        <v>71</v>
      </c>
      <c r="L11" s="139"/>
    </row>
    <row r="12" s="92" customFormat="1" ht="16" spans="2:12">
      <c r="B12" s="136">
        <v>3</v>
      </c>
      <c r="C12" s="107" t="str">
        <f ca="1" t="shared" si="0"/>
        <v>1.3.2</v>
      </c>
      <c r="D12" s="108" t="s">
        <v>76</v>
      </c>
      <c r="E12" s="113" t="str">
        <f ca="1" t="shared" si="1"/>
        <v>SR-1.3.2</v>
      </c>
      <c r="F12" s="132" t="s">
        <v>67</v>
      </c>
      <c r="G12" s="132" t="s">
        <v>68</v>
      </c>
      <c r="H12" s="132" t="s">
        <v>68</v>
      </c>
      <c r="I12" s="132" t="s">
        <v>70</v>
      </c>
      <c r="J12" s="137">
        <f>IFERROR(LOOKUP(1,0/((故事点速查表!$A$2:$A$28=G12)*(故事点速查表!$B$2:$B$28=H12)*(故事点速查表!$C$2:$C$28=I12)),故事点速查表!$D$2:$D$28),"")</f>
        <v>5</v>
      </c>
      <c r="K12" s="138" t="s">
        <v>71</v>
      </c>
      <c r="L12" s="139"/>
    </row>
    <row r="13" s="92" customFormat="1" ht="16" spans="2:12">
      <c r="B13" s="136">
        <v>3</v>
      </c>
      <c r="C13" s="107" t="str">
        <f ca="1" t="shared" si="0"/>
        <v>1.3.3</v>
      </c>
      <c r="D13" s="108" t="s">
        <v>77</v>
      </c>
      <c r="E13" s="113" t="str">
        <f ca="1" t="shared" si="1"/>
        <v>SR-1.3.3</v>
      </c>
      <c r="F13" s="132" t="s">
        <v>67</v>
      </c>
      <c r="G13" s="132" t="s">
        <v>68</v>
      </c>
      <c r="H13" s="132" t="s">
        <v>68</v>
      </c>
      <c r="I13" s="132" t="s">
        <v>70</v>
      </c>
      <c r="J13" s="137">
        <f>IFERROR(LOOKUP(1,0/((故事点速查表!$A$2:$A$28=G13)*(故事点速查表!$B$2:$B$28=H13)*(故事点速查表!$C$2:$C$28=I13)),故事点速查表!$D$2:$D$28),"")</f>
        <v>5</v>
      </c>
      <c r="K13" s="138" t="s">
        <v>71</v>
      </c>
      <c r="L13" s="139"/>
    </row>
    <row r="14" s="92" customFormat="1" ht="16" spans="2:12">
      <c r="B14" s="136">
        <v>3</v>
      </c>
      <c r="C14" s="107" t="str">
        <f ca="1" t="shared" si="0"/>
        <v>1.3.4</v>
      </c>
      <c r="D14" s="108" t="s">
        <v>78</v>
      </c>
      <c r="E14" s="113" t="str">
        <f ca="1" t="shared" si="1"/>
        <v>SR-1.3.4</v>
      </c>
      <c r="F14" s="132" t="s">
        <v>67</v>
      </c>
      <c r="G14" s="132" t="s">
        <v>68</v>
      </c>
      <c r="H14" s="132" t="s">
        <v>70</v>
      </c>
      <c r="I14" s="132" t="s">
        <v>70</v>
      </c>
      <c r="J14" s="137">
        <f>IFERROR(LOOKUP(1,0/((故事点速查表!$A$2:$A$28=G14)*(故事点速查表!$B$2:$B$28=H14)*(故事点速查表!$C$2:$C$28=I14)),故事点速查表!$D$2:$D$28),"")</f>
        <v>8</v>
      </c>
      <c r="K14" s="138" t="s">
        <v>71</v>
      </c>
      <c r="L14" s="139"/>
    </row>
    <row r="15" s="92" customFormat="1" ht="16" spans="2:12">
      <c r="B15" s="136">
        <v>3</v>
      </c>
      <c r="C15" s="107" t="str">
        <f ca="1" t="shared" si="0"/>
        <v>1.3.5</v>
      </c>
      <c r="D15" s="108" t="s">
        <v>77</v>
      </c>
      <c r="E15" s="113" t="str">
        <f ca="1" t="shared" si="1"/>
        <v>SR-1.3.5</v>
      </c>
      <c r="F15" s="132" t="s">
        <v>67</v>
      </c>
      <c r="G15" s="132" t="s">
        <v>69</v>
      </c>
      <c r="H15" s="132" t="s">
        <v>70</v>
      </c>
      <c r="I15" s="132" t="s">
        <v>70</v>
      </c>
      <c r="J15" s="137">
        <f>IFERROR(LOOKUP(1,0/((故事点速查表!$A$2:$A$28=G15)*(故事点速查表!$B$2:$B$28=H15)*(故事点速查表!$C$2:$C$28=I15)),故事点速查表!$D$2:$D$28),"")</f>
        <v>13</v>
      </c>
      <c r="K15" s="138" t="s">
        <v>71</v>
      </c>
      <c r="L15" s="139"/>
    </row>
    <row r="16" s="92" customFormat="1" ht="16" spans="2:12">
      <c r="B16" s="136">
        <v>3</v>
      </c>
      <c r="C16" s="107" t="str">
        <f ca="1" t="shared" si="0"/>
        <v>1.3.6</v>
      </c>
      <c r="D16" s="108" t="s">
        <v>79</v>
      </c>
      <c r="E16" s="113" t="str">
        <f ca="1" t="shared" si="1"/>
        <v>SR-1.3.6</v>
      </c>
      <c r="F16" s="132" t="s">
        <v>67</v>
      </c>
      <c r="G16" s="132" t="s">
        <v>69</v>
      </c>
      <c r="H16" s="132" t="s">
        <v>69</v>
      </c>
      <c r="I16" s="132" t="s">
        <v>69</v>
      </c>
      <c r="J16" s="137">
        <f>IFERROR(LOOKUP(1,0/((故事点速查表!$A$2:$A$28=G16)*(故事点速查表!$B$2:$B$28=H16)*(故事点速查表!$C$2:$C$28=I16)),故事点速查表!$D$2:$D$28),"")</f>
        <v>5</v>
      </c>
      <c r="K16" s="138" t="s">
        <v>71</v>
      </c>
      <c r="L16" s="139"/>
    </row>
    <row r="17" s="92" customFormat="1" ht="16" spans="2:12">
      <c r="B17" s="136">
        <v>3</v>
      </c>
      <c r="C17" s="107" t="str">
        <f ca="1" t="shared" si="0"/>
        <v>1.3.7</v>
      </c>
      <c r="D17" s="108" t="s">
        <v>80</v>
      </c>
      <c r="E17" s="113" t="str">
        <f ca="1" t="shared" si="1"/>
        <v>SR-1.3.7</v>
      </c>
      <c r="F17" s="132" t="s">
        <v>67</v>
      </c>
      <c r="G17" s="132" t="s">
        <v>69</v>
      </c>
      <c r="H17" s="132" t="s">
        <v>69</v>
      </c>
      <c r="I17" s="132" t="s">
        <v>69</v>
      </c>
      <c r="J17" s="137">
        <f>IFERROR(LOOKUP(1,0/((故事点速查表!$A$2:$A$28=G17)*(故事点速查表!$B$2:$B$28=H17)*(故事点速查表!$C$2:$C$28=I17)),故事点速查表!$D$2:$D$28),"")</f>
        <v>5</v>
      </c>
      <c r="K17" s="138" t="s">
        <v>71</v>
      </c>
      <c r="L17" s="139"/>
    </row>
    <row r="18" s="92" customFormat="1" ht="16" spans="2:12">
      <c r="B18" s="136">
        <v>3</v>
      </c>
      <c r="C18" s="107" t="str">
        <f ca="1" t="shared" si="0"/>
        <v>1.3.8</v>
      </c>
      <c r="D18" s="108" t="s">
        <v>81</v>
      </c>
      <c r="E18" s="113" t="str">
        <f ca="1" t="shared" si="1"/>
        <v>SR-1.3.8</v>
      </c>
      <c r="F18" s="132" t="s">
        <v>67</v>
      </c>
      <c r="G18" s="132" t="s">
        <v>69</v>
      </c>
      <c r="H18" s="132" t="s">
        <v>69</v>
      </c>
      <c r="I18" s="132" t="s">
        <v>69</v>
      </c>
      <c r="J18" s="137">
        <f>IFERROR(LOOKUP(1,0/((故事点速查表!$A$2:$A$28=G18)*(故事点速查表!$B$2:$B$28=H18)*(故事点速查表!$C$2:$C$28=I18)),故事点速查表!$D$2:$D$28),"")</f>
        <v>5</v>
      </c>
      <c r="K18" s="138" t="s">
        <v>71</v>
      </c>
      <c r="L18" s="138"/>
    </row>
    <row r="19" s="92" customFormat="1" ht="16" spans="2:12">
      <c r="B19" s="136">
        <v>2</v>
      </c>
      <c r="C19" s="107" t="str">
        <f ca="1" t="shared" si="0"/>
        <v>1.4</v>
      </c>
      <c r="D19" s="108" t="s">
        <v>82</v>
      </c>
      <c r="E19" s="113" t="str">
        <f ca="1" t="shared" si="1"/>
        <v>SR-1.4</v>
      </c>
      <c r="F19" s="132"/>
      <c r="G19" s="132"/>
      <c r="H19" s="132"/>
      <c r="I19" s="132"/>
      <c r="J19" s="137" t="str">
        <f>IFERROR(LOOKUP(1,0/((故事点速查表!$A$2:$A$28=G19)*(故事点速查表!$B$2:$B$28=H19)*(故事点速查表!$C$2:$C$28=I19)),故事点速查表!$D$2:$D$28),"")</f>
        <v/>
      </c>
      <c r="K19" s="138"/>
      <c r="L19" s="139"/>
    </row>
    <row r="20" s="92" customFormat="1" ht="16" spans="2:12">
      <c r="B20" s="136">
        <v>3</v>
      </c>
      <c r="C20" s="107" t="str">
        <f ca="1" t="shared" si="0"/>
        <v>1.4.1</v>
      </c>
      <c r="D20" s="108" t="s">
        <v>83</v>
      </c>
      <c r="E20" s="113" t="str">
        <f ca="1" t="shared" si="1"/>
        <v>SR-1.4.1</v>
      </c>
      <c r="F20" s="132" t="s">
        <v>67</v>
      </c>
      <c r="G20" s="132" t="s">
        <v>69</v>
      </c>
      <c r="H20" s="132" t="s">
        <v>69</v>
      </c>
      <c r="I20" s="132" t="s">
        <v>69</v>
      </c>
      <c r="J20" s="137">
        <f>IFERROR(LOOKUP(1,0/((故事点速查表!$A$2:$A$28=G20)*(故事点速查表!$B$2:$B$28=H20)*(故事点速查表!$C$2:$C$28=I20)),故事点速查表!$D$2:$D$28),"")</f>
        <v>5</v>
      </c>
      <c r="K20" s="138" t="s">
        <v>71</v>
      </c>
      <c r="L20" s="139"/>
    </row>
    <row r="21" s="92" customFormat="1" ht="16" spans="2:12">
      <c r="B21" s="136">
        <v>3</v>
      </c>
      <c r="C21" s="107" t="str">
        <f ca="1" t="shared" si="0"/>
        <v>1.4.2</v>
      </c>
      <c r="D21" s="108" t="s">
        <v>84</v>
      </c>
      <c r="E21" s="113" t="str">
        <f ca="1" t="shared" si="1"/>
        <v>SR-1.4.2</v>
      </c>
      <c r="F21" s="132" t="s">
        <v>67</v>
      </c>
      <c r="G21" s="132" t="s">
        <v>69</v>
      </c>
      <c r="H21" s="132" t="s">
        <v>69</v>
      </c>
      <c r="I21" s="132" t="s">
        <v>69</v>
      </c>
      <c r="J21" s="137">
        <f>IFERROR(LOOKUP(1,0/((故事点速查表!$A$2:$A$28=G21)*(故事点速查表!$B$2:$B$28=H21)*(故事点速查表!$C$2:$C$28=I21)),故事点速查表!$D$2:$D$28),"")</f>
        <v>5</v>
      </c>
      <c r="K21" s="138" t="s">
        <v>71</v>
      </c>
      <c r="L21" s="139"/>
    </row>
    <row r="22" s="92" customFormat="1" ht="16" spans="2:12">
      <c r="B22" s="136">
        <v>3</v>
      </c>
      <c r="C22" s="107" t="str">
        <f ca="1" t="shared" si="0"/>
        <v>1.4.3</v>
      </c>
      <c r="D22" s="108" t="s">
        <v>85</v>
      </c>
      <c r="E22" s="113" t="str">
        <f ca="1" t="shared" si="1"/>
        <v>SR-1.4.3</v>
      </c>
      <c r="F22" s="132" t="s">
        <v>67</v>
      </c>
      <c r="G22" s="132" t="s">
        <v>69</v>
      </c>
      <c r="H22" s="132" t="s">
        <v>69</v>
      </c>
      <c r="I22" s="132" t="s">
        <v>69</v>
      </c>
      <c r="J22" s="137">
        <f>IFERROR(LOOKUP(1,0/((故事点速查表!$A$2:$A$28=G22)*(故事点速查表!$B$2:$B$28=H22)*(故事点速查表!$C$2:$C$28=I22)),故事点速查表!$D$2:$D$28),"")</f>
        <v>5</v>
      </c>
      <c r="K22" s="138" t="s">
        <v>71</v>
      </c>
      <c r="L22" s="139"/>
    </row>
    <row r="23" s="92" customFormat="1" ht="16" spans="2:12">
      <c r="B23" s="136">
        <v>3</v>
      </c>
      <c r="C23" s="107" t="str">
        <f ca="1" t="shared" si="0"/>
        <v>1.4.4</v>
      </c>
      <c r="D23" s="108" t="s">
        <v>86</v>
      </c>
      <c r="E23" s="113" t="str">
        <f ca="1" t="shared" si="1"/>
        <v>SR-1.4.4</v>
      </c>
      <c r="F23" s="132" t="s">
        <v>67</v>
      </c>
      <c r="G23" s="132" t="s">
        <v>69</v>
      </c>
      <c r="H23" s="132" t="s">
        <v>69</v>
      </c>
      <c r="I23" s="132" t="s">
        <v>69</v>
      </c>
      <c r="J23" s="137">
        <f>IFERROR(LOOKUP(1,0/((故事点速查表!$A$2:$A$28=G23)*(故事点速查表!$B$2:$B$28=H23)*(故事点速查表!$C$2:$C$28=I23)),故事点速查表!$D$2:$D$28),"")</f>
        <v>5</v>
      </c>
      <c r="K23" s="138" t="s">
        <v>71</v>
      </c>
      <c r="L23" s="139"/>
    </row>
    <row r="24" s="92" customFormat="1" ht="16" spans="2:12">
      <c r="B24" s="136">
        <v>3</v>
      </c>
      <c r="C24" s="107" t="str">
        <f ca="1" t="shared" si="0"/>
        <v>1.4.5</v>
      </c>
      <c r="D24" s="108" t="s">
        <v>87</v>
      </c>
      <c r="E24" s="113" t="str">
        <f ca="1" t="shared" si="1"/>
        <v>SR-1.4.5</v>
      </c>
      <c r="F24" s="132" t="s">
        <v>67</v>
      </c>
      <c r="G24" s="132" t="s">
        <v>69</v>
      </c>
      <c r="H24" s="132" t="s">
        <v>69</v>
      </c>
      <c r="I24" s="132" t="s">
        <v>69</v>
      </c>
      <c r="J24" s="137">
        <f>IFERROR(LOOKUP(1,0/((故事点速查表!$A$2:$A$28=G24)*(故事点速查表!$B$2:$B$28=H24)*(故事点速查表!$C$2:$C$28=I24)),故事点速查表!$D$2:$D$28),"")</f>
        <v>5</v>
      </c>
      <c r="K24" s="138" t="s">
        <v>71</v>
      </c>
      <c r="L24" s="139"/>
    </row>
    <row r="25" s="92" customFormat="1" ht="16" spans="2:12">
      <c r="B25" s="136">
        <v>3</v>
      </c>
      <c r="C25" s="107" t="str">
        <f ca="1" t="shared" si="0"/>
        <v>1.4.6</v>
      </c>
      <c r="D25" s="108" t="s">
        <v>88</v>
      </c>
      <c r="E25" s="113" t="str">
        <f ca="1" t="shared" si="1"/>
        <v>SR-1.4.6</v>
      </c>
      <c r="F25" s="132" t="s">
        <v>67</v>
      </c>
      <c r="G25" s="132" t="s">
        <v>69</v>
      </c>
      <c r="H25" s="132" t="s">
        <v>69</v>
      </c>
      <c r="I25" s="132" t="s">
        <v>69</v>
      </c>
      <c r="J25" s="137">
        <f>IFERROR(LOOKUP(1,0/((故事点速查表!$A$2:$A$28=G25)*(故事点速查表!$B$2:$B$28=H25)*(故事点速查表!$C$2:$C$28=I25)),故事点速查表!$D$2:$D$28),"")</f>
        <v>5</v>
      </c>
      <c r="K25" s="138" t="s">
        <v>71</v>
      </c>
      <c r="L25" s="139"/>
    </row>
    <row r="26" s="92" customFormat="1" ht="16" spans="2:12">
      <c r="B26" s="136">
        <v>3</v>
      </c>
      <c r="C26" s="107" t="str">
        <f ca="1" t="shared" si="0"/>
        <v>1.4.7</v>
      </c>
      <c r="D26" s="108" t="s">
        <v>89</v>
      </c>
      <c r="E26" s="113" t="str">
        <f ca="1" t="shared" si="1"/>
        <v>SR-1.4.7</v>
      </c>
      <c r="F26" s="132" t="s">
        <v>67</v>
      </c>
      <c r="G26" s="132" t="s">
        <v>69</v>
      </c>
      <c r="H26" s="132" t="s">
        <v>69</v>
      </c>
      <c r="I26" s="132" t="s">
        <v>69</v>
      </c>
      <c r="J26" s="137">
        <f>IFERROR(LOOKUP(1,0/((故事点速查表!$A$2:$A$28=G26)*(故事点速查表!$B$2:$B$28=H26)*(故事点速查表!$C$2:$C$28=I26)),故事点速查表!$D$2:$D$28),"")</f>
        <v>5</v>
      </c>
      <c r="K26" s="138" t="s">
        <v>71</v>
      </c>
      <c r="L26" s="139"/>
    </row>
    <row r="27" s="92" customFormat="1" ht="16" spans="2:12">
      <c r="B27" s="136">
        <v>3</v>
      </c>
      <c r="C27" s="107" t="str">
        <f ca="1" t="shared" si="0"/>
        <v>1.4.8</v>
      </c>
      <c r="D27" s="108" t="s">
        <v>90</v>
      </c>
      <c r="E27" s="113" t="str">
        <f ca="1" t="shared" si="1"/>
        <v>SR-1.4.8</v>
      </c>
      <c r="F27" s="132" t="s">
        <v>67</v>
      </c>
      <c r="G27" s="132" t="s">
        <v>69</v>
      </c>
      <c r="H27" s="132" t="s">
        <v>69</v>
      </c>
      <c r="I27" s="132" t="s">
        <v>69</v>
      </c>
      <c r="J27" s="137">
        <f>IFERROR(LOOKUP(1,0/((故事点速查表!$A$2:$A$28=G27)*(故事点速查表!$B$2:$B$28=H27)*(故事点速查表!$C$2:$C$28=I27)),故事点速查表!$D$2:$D$28),"")</f>
        <v>5</v>
      </c>
      <c r="K27" s="138" t="s">
        <v>71</v>
      </c>
      <c r="L27" s="138"/>
    </row>
    <row r="28" s="92" customFormat="1" ht="16" spans="2:12">
      <c r="B28" s="136">
        <v>3</v>
      </c>
      <c r="C28" s="107" t="str">
        <f ca="1" t="shared" si="0"/>
        <v>1.4.9</v>
      </c>
      <c r="D28" s="108" t="s">
        <v>91</v>
      </c>
      <c r="E28" s="113" t="str">
        <f ca="1" t="shared" si="1"/>
        <v>SR-1.4.9</v>
      </c>
      <c r="F28" s="132" t="s">
        <v>67</v>
      </c>
      <c r="G28" s="132" t="s">
        <v>69</v>
      </c>
      <c r="H28" s="132" t="s">
        <v>69</v>
      </c>
      <c r="I28" s="132" t="s">
        <v>69</v>
      </c>
      <c r="J28" s="137">
        <f>IFERROR(LOOKUP(1,0/((故事点速查表!$A$2:$A$28=G28)*(故事点速查表!$B$2:$B$28=H28)*(故事点速查表!$C$2:$C$28=I28)),故事点速查表!$D$2:$D$28),"")</f>
        <v>5</v>
      </c>
      <c r="K28" s="138" t="s">
        <v>71</v>
      </c>
      <c r="L28" s="139"/>
    </row>
    <row r="29" s="92" customFormat="1" ht="16" spans="2:12">
      <c r="B29" s="136">
        <v>3</v>
      </c>
      <c r="C29" s="107" t="str">
        <f ca="1" t="shared" si="0"/>
        <v>1.4.10</v>
      </c>
      <c r="D29" s="108" t="s">
        <v>92</v>
      </c>
      <c r="E29" s="113" t="str">
        <f ca="1" t="shared" si="1"/>
        <v>SR-1.4.10</v>
      </c>
      <c r="F29" s="132" t="s">
        <v>67</v>
      </c>
      <c r="G29" s="132" t="s">
        <v>69</v>
      </c>
      <c r="H29" s="132" t="s">
        <v>69</v>
      </c>
      <c r="I29" s="132" t="s">
        <v>69</v>
      </c>
      <c r="J29" s="137">
        <f>IFERROR(LOOKUP(1,0/((故事点速查表!$A$2:$A$28=G29)*(故事点速查表!$B$2:$B$28=H29)*(故事点速查表!$C$2:$C$28=I29)),故事点速查表!$D$2:$D$28),"")</f>
        <v>5</v>
      </c>
      <c r="K29" s="138" t="s">
        <v>71</v>
      </c>
      <c r="L29" s="139"/>
    </row>
    <row r="30" s="92" customFormat="1" ht="16" spans="2:12">
      <c r="B30" s="136">
        <v>2</v>
      </c>
      <c r="C30" s="107" t="str">
        <f ca="1" t="shared" si="0"/>
        <v>1.5</v>
      </c>
      <c r="D30" s="108" t="s">
        <v>93</v>
      </c>
      <c r="E30" s="113" t="str">
        <f ca="1" t="shared" si="1"/>
        <v>SR-1.5</v>
      </c>
      <c r="F30" s="132"/>
      <c r="G30" s="132"/>
      <c r="H30" s="132"/>
      <c r="I30" s="132"/>
      <c r="J30" s="137" t="str">
        <f>IFERROR(LOOKUP(1,0/((故事点速查表!$A$2:$A$28=G30)*(故事点速查表!$B$2:$B$28=H30)*(故事点速查表!$C$2:$C$28=I30)),故事点速查表!$D$2:$D$28),"")</f>
        <v/>
      </c>
      <c r="K30" s="138"/>
      <c r="L30" s="139"/>
    </row>
    <row r="31" s="92" customFormat="1" ht="16" spans="2:12">
      <c r="B31" s="136">
        <v>3</v>
      </c>
      <c r="C31" s="107" t="str">
        <f ca="1" t="shared" si="0"/>
        <v>1.5.1</v>
      </c>
      <c r="D31" s="108" t="s">
        <v>94</v>
      </c>
      <c r="E31" s="113" t="str">
        <f ca="1" t="shared" si="1"/>
        <v>SR-1.5.1</v>
      </c>
      <c r="F31" s="132" t="s">
        <v>67</v>
      </c>
      <c r="G31" s="132" t="s">
        <v>69</v>
      </c>
      <c r="H31" s="132" t="s">
        <v>69</v>
      </c>
      <c r="I31" s="132" t="s">
        <v>69</v>
      </c>
      <c r="J31" s="137">
        <f>IFERROR(LOOKUP(1,0/((故事点速查表!$A$2:$A$28=G31)*(故事点速查表!$B$2:$B$28=H31)*(故事点速查表!$C$2:$C$28=I31)),故事点速查表!$D$2:$D$28),"")</f>
        <v>5</v>
      </c>
      <c r="K31" s="138" t="s">
        <v>71</v>
      </c>
      <c r="L31" s="139"/>
    </row>
    <row r="32" s="92" customFormat="1" ht="16" spans="2:12">
      <c r="B32" s="136">
        <v>3</v>
      </c>
      <c r="C32" s="107" t="str">
        <f ca="1" t="shared" si="0"/>
        <v>1.5.2</v>
      </c>
      <c r="D32" s="108" t="s">
        <v>95</v>
      </c>
      <c r="E32" s="113" t="str">
        <f ca="1" t="shared" si="1"/>
        <v>SR-1.5.2</v>
      </c>
      <c r="F32" s="132" t="s">
        <v>67</v>
      </c>
      <c r="G32" s="132" t="s">
        <v>69</v>
      </c>
      <c r="H32" s="132" t="s">
        <v>69</v>
      </c>
      <c r="I32" s="132" t="s">
        <v>69</v>
      </c>
      <c r="J32" s="137">
        <f>IFERROR(LOOKUP(1,0/((故事点速查表!$A$2:$A$28=G32)*(故事点速查表!$B$2:$B$28=H32)*(故事点速查表!$C$2:$C$28=I32)),故事点速查表!$D$2:$D$28),"")</f>
        <v>5</v>
      </c>
      <c r="K32" s="138" t="s">
        <v>71</v>
      </c>
      <c r="L32" s="139"/>
    </row>
    <row r="33" s="92" customFormat="1" ht="16" spans="2:12">
      <c r="B33" s="136">
        <v>3</v>
      </c>
      <c r="C33" s="107" t="str">
        <f ca="1" t="shared" si="0"/>
        <v>1.5.3</v>
      </c>
      <c r="D33" s="108" t="s">
        <v>96</v>
      </c>
      <c r="E33" s="113" t="str">
        <f ca="1" t="shared" si="1"/>
        <v>SR-1.5.3</v>
      </c>
      <c r="F33" s="132" t="s">
        <v>67</v>
      </c>
      <c r="G33" s="132" t="s">
        <v>69</v>
      </c>
      <c r="H33" s="132" t="s">
        <v>69</v>
      </c>
      <c r="I33" s="132" t="s">
        <v>69</v>
      </c>
      <c r="J33" s="137">
        <f>IFERROR(LOOKUP(1,0/((故事点速查表!$A$2:$A$28=G33)*(故事点速查表!$B$2:$B$28=H33)*(故事点速查表!$C$2:$C$28=I33)),故事点速查表!$D$2:$D$28),"")</f>
        <v>5</v>
      </c>
      <c r="K33" s="138" t="s">
        <v>71</v>
      </c>
      <c r="L33" s="139"/>
    </row>
    <row r="34" s="92" customFormat="1" ht="16" spans="2:12">
      <c r="B34" s="136">
        <v>3</v>
      </c>
      <c r="C34" s="107" t="str">
        <f ca="1" t="shared" si="0"/>
        <v>1.5.4</v>
      </c>
      <c r="D34" s="108" t="s">
        <v>97</v>
      </c>
      <c r="E34" s="113" t="str">
        <f ca="1" t="shared" si="1"/>
        <v>SR-1.5.4</v>
      </c>
      <c r="F34" s="132" t="s">
        <v>67</v>
      </c>
      <c r="G34" s="132" t="s">
        <v>69</v>
      </c>
      <c r="H34" s="132" t="s">
        <v>69</v>
      </c>
      <c r="I34" s="132" t="s">
        <v>69</v>
      </c>
      <c r="J34" s="137">
        <f>IFERROR(LOOKUP(1,0/((故事点速查表!$A$2:$A$28=G34)*(故事点速查表!$B$2:$B$28=H34)*(故事点速查表!$C$2:$C$28=I34)),故事点速查表!$D$2:$D$28),"")</f>
        <v>5</v>
      </c>
      <c r="K34" s="138" t="s">
        <v>71</v>
      </c>
      <c r="L34" s="139"/>
    </row>
    <row r="35" s="92" customFormat="1" ht="16" spans="2:12">
      <c r="B35" s="136">
        <v>3</v>
      </c>
      <c r="C35" s="107" t="str">
        <f ca="1" t="shared" si="0"/>
        <v>1.5.5</v>
      </c>
      <c r="D35" s="108" t="s">
        <v>98</v>
      </c>
      <c r="E35" s="113" t="str">
        <f ca="1" t="shared" si="1"/>
        <v>SR-1.5.5</v>
      </c>
      <c r="F35" s="132" t="s">
        <v>67</v>
      </c>
      <c r="G35" s="132" t="s">
        <v>69</v>
      </c>
      <c r="H35" s="132" t="s">
        <v>69</v>
      </c>
      <c r="I35" s="132" t="s">
        <v>69</v>
      </c>
      <c r="J35" s="137">
        <f>IFERROR(LOOKUP(1,0/((故事点速查表!$A$2:$A$28=G35)*(故事点速查表!$B$2:$B$28=H35)*(故事点速查表!$C$2:$C$28=I35)),故事点速查表!$D$2:$D$28),"")</f>
        <v>5</v>
      </c>
      <c r="K35" s="138" t="s">
        <v>71</v>
      </c>
      <c r="L35" s="139"/>
    </row>
    <row r="36" s="92" customFormat="1" ht="16" spans="2:12">
      <c r="B36" s="136">
        <v>3</v>
      </c>
      <c r="C36" s="107" t="str">
        <f ca="1" t="shared" si="0"/>
        <v>1.5.6</v>
      </c>
      <c r="D36" s="108" t="s">
        <v>99</v>
      </c>
      <c r="E36" s="113" t="str">
        <f ca="1" t="shared" si="1"/>
        <v>SR-1.5.6</v>
      </c>
      <c r="F36" s="132" t="s">
        <v>67</v>
      </c>
      <c r="G36" s="132" t="s">
        <v>69</v>
      </c>
      <c r="H36" s="132" t="s">
        <v>69</v>
      </c>
      <c r="I36" s="132" t="s">
        <v>69</v>
      </c>
      <c r="J36" s="137">
        <f>IFERROR(LOOKUP(1,0/((故事点速查表!$A$2:$A$28=G36)*(故事点速查表!$B$2:$B$28=H36)*(故事点速查表!$C$2:$C$28=I36)),故事点速查表!$D$2:$D$28),"")</f>
        <v>5</v>
      </c>
      <c r="K36" s="138" t="s">
        <v>71</v>
      </c>
      <c r="L36" s="138"/>
    </row>
    <row r="37" s="92" customFormat="1" ht="16" spans="2:12">
      <c r="B37" s="136">
        <v>2</v>
      </c>
      <c r="C37" s="107" t="str">
        <f ca="1" t="shared" si="0"/>
        <v>1.6</v>
      </c>
      <c r="D37" s="108" t="s">
        <v>100</v>
      </c>
      <c r="E37" s="113" t="str">
        <f ca="1" t="shared" si="1"/>
        <v>SR-1.6</v>
      </c>
      <c r="F37" s="132"/>
      <c r="G37" s="132"/>
      <c r="H37" s="132"/>
      <c r="I37" s="132"/>
      <c r="J37" s="137" t="str">
        <f>IFERROR(LOOKUP(1,0/((故事点速查表!$A$2:$A$28=G37)*(故事点速查表!$B$2:$B$28=H37)*(故事点速查表!$C$2:$C$28=I37)),故事点速查表!$D$2:$D$28),"")</f>
        <v/>
      </c>
      <c r="K37" s="138"/>
      <c r="L37" s="139"/>
    </row>
    <row r="38" s="92" customFormat="1" ht="16" spans="2:12">
      <c r="B38" s="136">
        <v>3</v>
      </c>
      <c r="C38" s="107" t="str">
        <f ca="1" t="shared" si="0"/>
        <v>1.6.1</v>
      </c>
      <c r="D38" s="108" t="s">
        <v>101</v>
      </c>
      <c r="E38" s="113" t="str">
        <f ca="1" t="shared" si="1"/>
        <v>SR-1.6.1</v>
      </c>
      <c r="F38" s="132" t="s">
        <v>67</v>
      </c>
      <c r="G38" s="132" t="s">
        <v>69</v>
      </c>
      <c r="H38" s="132" t="s">
        <v>69</v>
      </c>
      <c r="I38" s="132" t="s">
        <v>69</v>
      </c>
      <c r="J38" s="137">
        <f>IFERROR(LOOKUP(1,0/((故事点速查表!$A$2:$A$28=G38)*(故事点速查表!$B$2:$B$28=H38)*(故事点速查表!$C$2:$C$28=I38)),故事点速查表!$D$2:$D$28),"")</f>
        <v>5</v>
      </c>
      <c r="K38" s="138" t="s">
        <v>71</v>
      </c>
      <c r="L38" s="139"/>
    </row>
    <row r="39" s="92" customFormat="1" ht="16" spans="2:12">
      <c r="B39" s="136">
        <v>3</v>
      </c>
      <c r="C39" s="107" t="str">
        <f ca="1" t="shared" si="0"/>
        <v>1.6.2</v>
      </c>
      <c r="D39" s="108" t="s">
        <v>102</v>
      </c>
      <c r="E39" s="113" t="str">
        <f ca="1" t="shared" si="1"/>
        <v>SR-1.6.2</v>
      </c>
      <c r="F39" s="132" t="s">
        <v>67</v>
      </c>
      <c r="G39" s="132" t="s">
        <v>69</v>
      </c>
      <c r="H39" s="132" t="s">
        <v>69</v>
      </c>
      <c r="I39" s="132" t="s">
        <v>69</v>
      </c>
      <c r="J39" s="137">
        <f>IFERROR(LOOKUP(1,0/((故事点速查表!$A$2:$A$28=G39)*(故事点速查表!$B$2:$B$28=H39)*(故事点速查表!$C$2:$C$28=I39)),故事点速查表!$D$2:$D$28),"")</f>
        <v>5</v>
      </c>
      <c r="K39" s="138" t="s">
        <v>71</v>
      </c>
      <c r="L39" s="139"/>
    </row>
    <row r="40" s="92" customFormat="1" ht="16" spans="2:12">
      <c r="B40" s="136">
        <v>3</v>
      </c>
      <c r="C40" s="107" t="str">
        <f ca="1" t="shared" si="0"/>
        <v>1.6.3</v>
      </c>
      <c r="D40" s="108" t="s">
        <v>103</v>
      </c>
      <c r="E40" s="113" t="str">
        <f ca="1" t="shared" si="1"/>
        <v>SR-1.6.3</v>
      </c>
      <c r="F40" s="132" t="s">
        <v>67</v>
      </c>
      <c r="G40" s="132" t="s">
        <v>69</v>
      </c>
      <c r="H40" s="132" t="s">
        <v>69</v>
      </c>
      <c r="I40" s="132" t="s">
        <v>69</v>
      </c>
      <c r="J40" s="137">
        <f>IFERROR(LOOKUP(1,0/((故事点速查表!$A$2:$A$28=G40)*(故事点速查表!$B$2:$B$28=H40)*(故事点速查表!$C$2:$C$28=I40)),故事点速查表!$D$2:$D$28),"")</f>
        <v>5</v>
      </c>
      <c r="K40" s="138" t="s">
        <v>71</v>
      </c>
      <c r="L40" s="139"/>
    </row>
    <row r="41" s="92" customFormat="1" ht="16" spans="2:12">
      <c r="B41" s="136">
        <v>1</v>
      </c>
      <c r="C41" s="107" t="str">
        <f ca="1" t="shared" si="0"/>
        <v>2</v>
      </c>
      <c r="D41" s="108" t="s">
        <v>104</v>
      </c>
      <c r="E41" s="113" t="str">
        <f ca="1" t="shared" si="1"/>
        <v>SR-2</v>
      </c>
      <c r="F41" s="132"/>
      <c r="G41" s="132"/>
      <c r="H41" s="132"/>
      <c r="I41" s="132"/>
      <c r="J41" s="137" t="str">
        <f>IFERROR(LOOKUP(1,0/((故事点速查表!$A$2:$A$28=G41)*(故事点速查表!$B$2:$B$28=H41)*(故事点速查表!$C$2:$C$28=I41)),故事点速查表!$D$2:$D$28),"")</f>
        <v/>
      </c>
      <c r="K41" s="138"/>
      <c r="L41" s="139"/>
    </row>
    <row r="42" s="92" customFormat="1" ht="16" spans="2:12">
      <c r="B42" s="136">
        <v>2</v>
      </c>
      <c r="C42" s="107" t="str">
        <f ca="1" t="shared" si="0"/>
        <v>2.1</v>
      </c>
      <c r="D42" s="108" t="s">
        <v>105</v>
      </c>
      <c r="E42" s="113" t="str">
        <f ca="1" t="shared" si="1"/>
        <v>SR-2.1</v>
      </c>
      <c r="F42" s="132"/>
      <c r="G42" s="132"/>
      <c r="H42" s="132"/>
      <c r="I42" s="132"/>
      <c r="J42" s="137" t="str">
        <f>IFERROR(LOOKUP(1,0/((故事点速查表!$A$2:$A$28=G42)*(故事点速查表!$B$2:$B$28=H42)*(故事点速查表!$C$2:$C$28=I42)),故事点速查表!$D$2:$D$28),"")</f>
        <v/>
      </c>
      <c r="K42" s="138"/>
      <c r="L42" s="139"/>
    </row>
    <row r="43" s="92" customFormat="1" ht="16" spans="2:12">
      <c r="B43" s="136">
        <v>3</v>
      </c>
      <c r="C43" s="107" t="str">
        <f ca="1" t="shared" si="0"/>
        <v>2.1.1</v>
      </c>
      <c r="D43" s="108" t="s">
        <v>106</v>
      </c>
      <c r="E43" s="113" t="str">
        <f ca="1" t="shared" si="1"/>
        <v>SR-2.1.1</v>
      </c>
      <c r="F43" s="132" t="s">
        <v>67</v>
      </c>
      <c r="G43" s="132" t="s">
        <v>69</v>
      </c>
      <c r="H43" s="132" t="s">
        <v>69</v>
      </c>
      <c r="I43" s="132" t="s">
        <v>69</v>
      </c>
      <c r="J43" s="137">
        <f>IFERROR(LOOKUP(1,0/((故事点速查表!$A$2:$A$28=G43)*(故事点速查表!$B$2:$B$28=H43)*(故事点速查表!$C$2:$C$28=I43)),故事点速查表!$D$2:$D$28),"")</f>
        <v>5</v>
      </c>
      <c r="K43" s="138" t="s">
        <v>71</v>
      </c>
      <c r="L43" s="139"/>
    </row>
    <row r="44" s="92" customFormat="1" ht="16" spans="2:12">
      <c r="B44" s="136">
        <v>3</v>
      </c>
      <c r="C44" s="107" t="str">
        <f ca="1" t="shared" si="0"/>
        <v>2.1.2</v>
      </c>
      <c r="D44" s="108" t="s">
        <v>107</v>
      </c>
      <c r="E44" s="113" t="str">
        <f ca="1" t="shared" si="1"/>
        <v>SR-2.1.2</v>
      </c>
      <c r="F44" s="132" t="s">
        <v>67</v>
      </c>
      <c r="G44" s="132" t="s">
        <v>69</v>
      </c>
      <c r="H44" s="132" t="s">
        <v>69</v>
      </c>
      <c r="I44" s="132" t="s">
        <v>69</v>
      </c>
      <c r="J44" s="137">
        <f>IFERROR(LOOKUP(1,0/((故事点速查表!$A$2:$A$28=G44)*(故事点速查表!$B$2:$B$28=H44)*(故事点速查表!$C$2:$C$28=I44)),故事点速查表!$D$2:$D$28),"")</f>
        <v>5</v>
      </c>
      <c r="K44" s="138" t="s">
        <v>71</v>
      </c>
      <c r="L44" s="139"/>
    </row>
    <row r="45" s="92" customFormat="1" ht="16" spans="2:12">
      <c r="B45" s="136">
        <v>3</v>
      </c>
      <c r="C45" s="107" t="str">
        <f ca="1" t="shared" si="0"/>
        <v>2.1.3</v>
      </c>
      <c r="D45" s="108" t="s">
        <v>108</v>
      </c>
      <c r="E45" s="113" t="str">
        <f ca="1" t="shared" si="1"/>
        <v>SR-2.1.3</v>
      </c>
      <c r="F45" s="132" t="s">
        <v>67</v>
      </c>
      <c r="G45" s="132" t="s">
        <v>69</v>
      </c>
      <c r="H45" s="132" t="s">
        <v>69</v>
      </c>
      <c r="I45" s="132" t="s">
        <v>69</v>
      </c>
      <c r="J45" s="137">
        <f>IFERROR(LOOKUP(1,0/((故事点速查表!$A$2:$A$28=G45)*(故事点速查表!$B$2:$B$28=H45)*(故事点速查表!$C$2:$C$28=I45)),故事点速查表!$D$2:$D$28),"")</f>
        <v>5</v>
      </c>
      <c r="K45" s="138" t="s">
        <v>71</v>
      </c>
      <c r="L45" s="138"/>
    </row>
    <row r="46" s="92" customFormat="1" ht="16" spans="2:12">
      <c r="B46" s="136">
        <v>3</v>
      </c>
      <c r="C46" s="107" t="str">
        <f ca="1" t="shared" si="0"/>
        <v>2.1.4</v>
      </c>
      <c r="D46" s="108" t="s">
        <v>109</v>
      </c>
      <c r="E46" s="113" t="str">
        <f ca="1" t="shared" si="1"/>
        <v>SR-2.1.4</v>
      </c>
      <c r="F46" s="132" t="s">
        <v>67</v>
      </c>
      <c r="G46" s="132" t="s">
        <v>69</v>
      </c>
      <c r="H46" s="132" t="s">
        <v>69</v>
      </c>
      <c r="I46" s="132" t="s">
        <v>69</v>
      </c>
      <c r="J46" s="137">
        <f>IFERROR(LOOKUP(1,0/((故事点速查表!$A$2:$A$28=G46)*(故事点速查表!$B$2:$B$28=H46)*(故事点速查表!$C$2:$C$28=I46)),故事点速查表!$D$2:$D$28),"")</f>
        <v>5</v>
      </c>
      <c r="K46" s="138" t="s">
        <v>71</v>
      </c>
      <c r="L46" s="139"/>
    </row>
    <row r="47" s="92" customFormat="1" ht="16" spans="2:12">
      <c r="B47" s="136">
        <v>3</v>
      </c>
      <c r="C47" s="107" t="str">
        <f ca="1" t="shared" si="0"/>
        <v>2.1.5</v>
      </c>
      <c r="D47" s="108" t="s">
        <v>110</v>
      </c>
      <c r="E47" s="113" t="str">
        <f ca="1" t="shared" si="1"/>
        <v>SR-2.1.5</v>
      </c>
      <c r="F47" s="132" t="s">
        <v>67</v>
      </c>
      <c r="G47" s="132" t="s">
        <v>69</v>
      </c>
      <c r="H47" s="132" t="s">
        <v>69</v>
      </c>
      <c r="I47" s="132" t="s">
        <v>69</v>
      </c>
      <c r="J47" s="137">
        <f>IFERROR(LOOKUP(1,0/((故事点速查表!$A$2:$A$28=G47)*(故事点速查表!$B$2:$B$28=H47)*(故事点速查表!$C$2:$C$28=I47)),故事点速查表!$D$2:$D$28),"")</f>
        <v>5</v>
      </c>
      <c r="K47" s="138" t="s">
        <v>71</v>
      </c>
      <c r="L47" s="139"/>
    </row>
    <row r="48" s="92" customFormat="1" ht="16" spans="2:12">
      <c r="B48" s="136">
        <v>2</v>
      </c>
      <c r="C48" s="107" t="str">
        <f ca="1" t="shared" si="0"/>
        <v>2.2</v>
      </c>
      <c r="D48" s="108" t="s">
        <v>111</v>
      </c>
      <c r="E48" s="113" t="str">
        <f ca="1" t="shared" si="1"/>
        <v>SR-2.2</v>
      </c>
      <c r="F48" s="132"/>
      <c r="G48" s="132"/>
      <c r="H48" s="132"/>
      <c r="I48" s="132"/>
      <c r="J48" s="137" t="str">
        <f>IFERROR(LOOKUP(1,0/((故事点速查表!$A$2:$A$28=G48)*(故事点速查表!$B$2:$B$28=H48)*(故事点速查表!$C$2:$C$28=I48)),故事点速查表!$D$2:$D$28),"")</f>
        <v/>
      </c>
      <c r="K48" s="138"/>
      <c r="L48" s="139"/>
    </row>
    <row r="49" s="92" customFormat="1" ht="16" spans="2:12">
      <c r="B49" s="136">
        <v>3</v>
      </c>
      <c r="C49" s="107" t="str">
        <f ca="1" t="shared" si="0"/>
        <v>2.2.1</v>
      </c>
      <c r="D49" s="108" t="s">
        <v>112</v>
      </c>
      <c r="E49" s="113" t="str">
        <f ca="1" t="shared" si="1"/>
        <v>SR-2.2.1</v>
      </c>
      <c r="F49" s="132" t="s">
        <v>67</v>
      </c>
      <c r="G49" s="132" t="s">
        <v>69</v>
      </c>
      <c r="H49" s="132" t="s">
        <v>69</v>
      </c>
      <c r="I49" s="132" t="s">
        <v>69</v>
      </c>
      <c r="J49" s="137">
        <f>IFERROR(LOOKUP(1,0/((故事点速查表!$A$2:$A$28=G49)*(故事点速查表!$B$2:$B$28=H49)*(故事点速查表!$C$2:$C$28=I49)),故事点速查表!$D$2:$D$28),"")</f>
        <v>5</v>
      </c>
      <c r="K49" s="138" t="s">
        <v>71</v>
      </c>
      <c r="L49" s="139"/>
    </row>
    <row r="50" s="92" customFormat="1" ht="16" spans="2:12">
      <c r="B50" s="136">
        <v>3</v>
      </c>
      <c r="C50" s="107" t="str">
        <f ca="1" t="shared" si="0"/>
        <v>2.2.2</v>
      </c>
      <c r="D50" s="108" t="s">
        <v>113</v>
      </c>
      <c r="E50" s="113" t="str">
        <f ca="1" t="shared" si="1"/>
        <v>SR-2.2.2</v>
      </c>
      <c r="F50" s="132" t="s">
        <v>67</v>
      </c>
      <c r="G50" s="132" t="s">
        <v>69</v>
      </c>
      <c r="H50" s="132" t="s">
        <v>69</v>
      </c>
      <c r="I50" s="132" t="s">
        <v>69</v>
      </c>
      <c r="J50" s="137">
        <f>IFERROR(LOOKUP(1,0/((故事点速查表!$A$2:$A$28=G50)*(故事点速查表!$B$2:$B$28=H50)*(故事点速查表!$C$2:$C$28=I50)),故事点速查表!$D$2:$D$28),"")</f>
        <v>5</v>
      </c>
      <c r="K50" s="138" t="s">
        <v>71</v>
      </c>
      <c r="L50" s="139"/>
    </row>
    <row r="51" s="92" customFormat="1" ht="16" spans="2:12">
      <c r="B51" s="136"/>
      <c r="C51" s="107" t="str">
        <f ca="1" t="shared" si="0"/>
        <v/>
      </c>
      <c r="D51" s="108"/>
      <c r="E51" s="113" t="str">
        <f ca="1" t="shared" si="1"/>
        <v/>
      </c>
      <c r="F51" s="132"/>
      <c r="G51" s="132"/>
      <c r="H51" s="132"/>
      <c r="I51" s="132"/>
      <c r="J51" s="137" t="str">
        <f>IFERROR(LOOKUP(1,0/((故事点速查表!$A$2:$A$28=G51)*(故事点速查表!$B$2:$B$28=H51)*(故事点速查表!$C$2:$C$28=I51)),故事点速查表!$D$2:$D$28),"")</f>
        <v/>
      </c>
      <c r="K51" s="138"/>
      <c r="L51" s="139"/>
    </row>
    <row r="52" s="92" customFormat="1" ht="16" spans="2:12">
      <c r="B52" s="136"/>
      <c r="C52" s="107" t="str">
        <f ca="1" t="shared" ref="C52:C104" si="2">IF(B52="","",IF(B52&gt;OFFSET(B52,-1,0,1,1),IF(OFFSET(C52,-1,0,1,1)="","1",OFFSET(C52,-1,0,1,1))&amp;REPT(".1",B52-MAX(OFFSET(B52,-1,0,1,1),1)),IF(ISERROR(FIND(".",OFFSET(C52,-1,0,1,1))),REPT("1.",B52-1)&amp;IFERROR(VALUE(OFFSET(C52,-1,0,1,1))+1,"1"),IF(B52=1,"",IFERROR(LEFT(OFFSET(C52,-1,0,1,1),FIND("^",SUBSTITUTE(OFFSET(C52,-1,0,1,1),".","^",B52-1))),""))&amp;VALUE(TRIM(MID(SUBSTITUTE(OFFSET(C52,-1,0,1,1),".",REPT(" ",LEN(OFFSET(C52,-1,0,1,1)))),(B52-1)*LEN(OFFSET(C52,-1,0,1,1))+1,LEN(OFFSET(C52,-1,0,1,1)))))+1)))</f>
        <v/>
      </c>
      <c r="D52" s="108"/>
      <c r="E52" s="113" t="str">
        <f ca="1" t="shared" si="1"/>
        <v/>
      </c>
      <c r="F52" s="132"/>
      <c r="G52" s="132"/>
      <c r="H52" s="132"/>
      <c r="I52" s="132"/>
      <c r="J52" s="137" t="str">
        <f>IFERROR(LOOKUP(1,0/((故事点速查表!$A$2:$A$28=G52)*(故事点速查表!$B$2:$B$28=H52)*(故事点速查表!$C$2:$C$28=I52)),故事点速查表!$D$2:$D$28),"")</f>
        <v/>
      </c>
      <c r="K52" s="138"/>
      <c r="L52" s="139"/>
    </row>
    <row r="53" s="92" customFormat="1" ht="16" spans="2:12">
      <c r="B53" s="136"/>
      <c r="C53" s="107" t="str">
        <f ca="1" t="shared" si="2"/>
        <v/>
      </c>
      <c r="D53" s="108"/>
      <c r="E53" s="113" t="str">
        <f ca="1" t="shared" si="1"/>
        <v/>
      </c>
      <c r="F53" s="132"/>
      <c r="G53" s="132"/>
      <c r="H53" s="132"/>
      <c r="I53" s="132"/>
      <c r="J53" s="137" t="str">
        <f>IFERROR(LOOKUP(1,0/((故事点速查表!$A$2:$A$28=G53)*(故事点速查表!$B$2:$B$28=H53)*(故事点速查表!$C$2:$C$28=I53)),故事点速查表!$D$2:$D$28),"")</f>
        <v/>
      </c>
      <c r="K53" s="138"/>
      <c r="L53" s="139"/>
    </row>
    <row r="54" s="92" customFormat="1" ht="16" spans="2:12">
      <c r="B54" s="136"/>
      <c r="C54" s="107" t="str">
        <f ca="1" t="shared" si="2"/>
        <v/>
      </c>
      <c r="D54" s="108"/>
      <c r="E54" s="113" t="str">
        <f ca="1" t="shared" si="1"/>
        <v/>
      </c>
      <c r="F54" s="132"/>
      <c r="G54" s="132"/>
      <c r="H54" s="132"/>
      <c r="I54" s="132"/>
      <c r="J54" s="137" t="str">
        <f>IFERROR(LOOKUP(1,0/((故事点速查表!$A$2:$A$28=G54)*(故事点速查表!$B$2:$B$28=H54)*(故事点速查表!$C$2:$C$28=I54)),故事点速查表!$D$2:$D$28),"")</f>
        <v/>
      </c>
      <c r="K54" s="138"/>
      <c r="L54" s="139"/>
    </row>
    <row r="55" s="92" customFormat="1" ht="16" spans="2:12">
      <c r="B55" s="136"/>
      <c r="C55" s="107" t="str">
        <f ca="1" t="shared" si="2"/>
        <v/>
      </c>
      <c r="D55" s="108"/>
      <c r="E55" s="113" t="str">
        <f ca="1" t="shared" si="1"/>
        <v/>
      </c>
      <c r="F55" s="132"/>
      <c r="G55" s="132"/>
      <c r="H55" s="132"/>
      <c r="I55" s="132"/>
      <c r="J55" s="137" t="str">
        <f>IFERROR(LOOKUP(1,0/((故事点速查表!$A$2:$A$28=G55)*(故事点速查表!$B$2:$B$28=H55)*(故事点速查表!$C$2:$C$28=I55)),故事点速查表!$D$2:$D$28),"")</f>
        <v/>
      </c>
      <c r="K55" s="138"/>
      <c r="L55" s="139"/>
    </row>
    <row r="56" s="92" customFormat="1" ht="16" spans="2:12">
      <c r="B56" s="136"/>
      <c r="C56" s="107" t="str">
        <f ca="1" t="shared" si="2"/>
        <v/>
      </c>
      <c r="D56" s="108"/>
      <c r="E56" s="113" t="str">
        <f ca="1" t="shared" si="1"/>
        <v/>
      </c>
      <c r="F56" s="132"/>
      <c r="G56" s="132"/>
      <c r="H56" s="132"/>
      <c r="I56" s="132"/>
      <c r="J56" s="137" t="str">
        <f>IFERROR(LOOKUP(1,0/((故事点速查表!$A$2:$A$28=G56)*(故事点速查表!$B$2:$B$28=H56)*(故事点速查表!$C$2:$C$28=I56)),故事点速查表!$D$2:$D$28),"")</f>
        <v/>
      </c>
      <c r="K56" s="138"/>
      <c r="L56" s="139"/>
    </row>
    <row r="57" s="92" customFormat="1" ht="16" spans="2:12">
      <c r="B57" s="136"/>
      <c r="C57" s="107" t="str">
        <f ca="1" t="shared" si="2"/>
        <v/>
      </c>
      <c r="D57" s="108"/>
      <c r="E57" s="113" t="str">
        <f ca="1" t="shared" si="1"/>
        <v/>
      </c>
      <c r="F57" s="132"/>
      <c r="G57" s="132"/>
      <c r="H57" s="132"/>
      <c r="I57" s="132"/>
      <c r="J57" s="137" t="str">
        <f>IFERROR(LOOKUP(1,0/((故事点速查表!$A$2:$A$28=G57)*(故事点速查表!$B$2:$B$28=H57)*(故事点速查表!$C$2:$C$28=I57)),故事点速查表!$D$2:$D$28),"")</f>
        <v/>
      </c>
      <c r="K57" s="138"/>
      <c r="L57" s="139"/>
    </row>
    <row r="58" s="92" customFormat="1" ht="16" spans="2:12">
      <c r="B58" s="136"/>
      <c r="C58" s="107" t="str">
        <f ca="1" t="shared" si="2"/>
        <v/>
      </c>
      <c r="D58" s="108"/>
      <c r="E58" s="113" t="str">
        <f ca="1" t="shared" si="1"/>
        <v/>
      </c>
      <c r="F58" s="132"/>
      <c r="G58" s="132"/>
      <c r="H58" s="132"/>
      <c r="I58" s="132"/>
      <c r="J58" s="137" t="str">
        <f>IFERROR(LOOKUP(1,0/((故事点速查表!$A$2:$A$28=G58)*(故事点速查表!$B$2:$B$28=H58)*(故事点速查表!$C$2:$C$28=I58)),故事点速查表!$D$2:$D$28),"")</f>
        <v/>
      </c>
      <c r="K58" s="138"/>
      <c r="L58" s="139"/>
    </row>
    <row r="59" s="92" customFormat="1" ht="16" spans="2:12">
      <c r="B59" s="136"/>
      <c r="C59" s="107" t="str">
        <f ca="1" t="shared" si="2"/>
        <v/>
      </c>
      <c r="D59" s="108"/>
      <c r="E59" s="113" t="str">
        <f ca="1" t="shared" si="1"/>
        <v/>
      </c>
      <c r="F59" s="132"/>
      <c r="G59" s="132"/>
      <c r="H59" s="132"/>
      <c r="I59" s="132"/>
      <c r="J59" s="137" t="str">
        <f>IFERROR(LOOKUP(1,0/((故事点速查表!$A$2:$A$28=G59)*(故事点速查表!$B$2:$B$28=H59)*(故事点速查表!$C$2:$C$28=I59)),故事点速查表!$D$2:$D$28),"")</f>
        <v/>
      </c>
      <c r="K59" s="138"/>
      <c r="L59" s="139"/>
    </row>
    <row r="60" s="92" customFormat="1" ht="16" spans="2:12">
      <c r="B60" s="136"/>
      <c r="C60" s="107" t="str">
        <f ca="1" t="shared" si="2"/>
        <v/>
      </c>
      <c r="D60" s="108"/>
      <c r="E60" s="113" t="str">
        <f ca="1" t="shared" si="1"/>
        <v/>
      </c>
      <c r="F60" s="132"/>
      <c r="G60" s="132"/>
      <c r="H60" s="132"/>
      <c r="I60" s="132"/>
      <c r="J60" s="137" t="str">
        <f>IFERROR(LOOKUP(1,0/((故事点速查表!$A$2:$A$28=G60)*(故事点速查表!$B$2:$B$28=H60)*(故事点速查表!$C$2:$C$28=I60)),故事点速查表!$D$2:$D$28),"")</f>
        <v/>
      </c>
      <c r="K60" s="138"/>
      <c r="L60" s="139"/>
    </row>
    <row r="61" s="92" customFormat="1" ht="16" spans="2:12">
      <c r="B61" s="136"/>
      <c r="C61" s="107" t="str">
        <f ca="1" t="shared" si="2"/>
        <v/>
      </c>
      <c r="D61" s="108"/>
      <c r="E61" s="113" t="str">
        <f ca="1" t="shared" si="1"/>
        <v/>
      </c>
      <c r="F61" s="132"/>
      <c r="G61" s="132"/>
      <c r="H61" s="132"/>
      <c r="I61" s="132"/>
      <c r="J61" s="137" t="str">
        <f>IFERROR(LOOKUP(1,0/((故事点速查表!$A$2:$A$28=G61)*(故事点速查表!$B$2:$B$28=H61)*(故事点速查表!$C$2:$C$28=I61)),故事点速查表!$D$2:$D$28),"")</f>
        <v/>
      </c>
      <c r="K61" s="138"/>
      <c r="L61" s="139"/>
    </row>
    <row r="62" s="92" customFormat="1" ht="16" spans="2:12">
      <c r="B62" s="136"/>
      <c r="C62" s="107" t="str">
        <f ca="1" t="shared" si="2"/>
        <v/>
      </c>
      <c r="D62" s="108"/>
      <c r="E62" s="113" t="str">
        <f ca="1" t="shared" si="1"/>
        <v/>
      </c>
      <c r="F62" s="132"/>
      <c r="G62" s="132"/>
      <c r="H62" s="132"/>
      <c r="I62" s="132"/>
      <c r="J62" s="137" t="str">
        <f>IFERROR(LOOKUP(1,0/((故事点速查表!$A$2:$A$28=G62)*(故事点速查表!$B$2:$B$28=H62)*(故事点速查表!$C$2:$C$28=I62)),故事点速查表!$D$2:$D$28),"")</f>
        <v/>
      </c>
      <c r="K62" s="138"/>
      <c r="L62" s="139"/>
    </row>
    <row r="63" s="92" customFormat="1" ht="16" spans="2:12">
      <c r="B63" s="136"/>
      <c r="C63" s="107" t="str">
        <f ca="1" t="shared" si="2"/>
        <v/>
      </c>
      <c r="D63" s="108"/>
      <c r="E63" s="113" t="str">
        <f ca="1" t="shared" si="1"/>
        <v/>
      </c>
      <c r="F63" s="132"/>
      <c r="G63" s="132"/>
      <c r="H63" s="132"/>
      <c r="I63" s="132"/>
      <c r="J63" s="137" t="str">
        <f>IFERROR(LOOKUP(1,0/((故事点速查表!$A$2:$A$28=G63)*(故事点速查表!$B$2:$B$28=H63)*(故事点速查表!$C$2:$C$28=I63)),故事点速查表!$D$2:$D$28),"")</f>
        <v/>
      </c>
      <c r="K63" s="138"/>
      <c r="L63" s="139"/>
    </row>
    <row r="64" s="92" customFormat="1" ht="16" spans="2:12">
      <c r="B64" s="136"/>
      <c r="C64" s="107" t="str">
        <f ca="1" t="shared" si="2"/>
        <v/>
      </c>
      <c r="D64" s="108"/>
      <c r="E64" s="113" t="str">
        <f ca="1" t="shared" si="1"/>
        <v/>
      </c>
      <c r="F64" s="132"/>
      <c r="G64" s="132"/>
      <c r="H64" s="132"/>
      <c r="I64" s="132"/>
      <c r="J64" s="137" t="str">
        <f>IFERROR(LOOKUP(1,0/((故事点速查表!$A$2:$A$28=G64)*(故事点速查表!$B$2:$B$28=H64)*(故事点速查表!$C$2:$C$28=I64)),故事点速查表!$D$2:$D$28),"")</f>
        <v/>
      </c>
      <c r="K64" s="138"/>
      <c r="L64" s="139"/>
    </row>
    <row r="65" s="92" customFormat="1" ht="16" spans="2:12">
      <c r="B65" s="136"/>
      <c r="C65" s="107" t="str">
        <f ca="1" t="shared" si="2"/>
        <v/>
      </c>
      <c r="D65" s="108"/>
      <c r="E65" s="113" t="str">
        <f ca="1" t="shared" si="1"/>
        <v/>
      </c>
      <c r="F65" s="132"/>
      <c r="G65" s="132"/>
      <c r="H65" s="132"/>
      <c r="I65" s="132"/>
      <c r="J65" s="137" t="str">
        <f>IFERROR(LOOKUP(1,0/((故事点速查表!$A$2:$A$28=G65)*(故事点速查表!$B$2:$B$28=H65)*(故事点速查表!$C$2:$C$28=I65)),故事点速查表!$D$2:$D$28),"")</f>
        <v/>
      </c>
      <c r="K65" s="138"/>
      <c r="L65" s="139"/>
    </row>
    <row r="66" s="92" customFormat="1" ht="16" spans="2:12">
      <c r="B66" s="136"/>
      <c r="C66" s="107" t="str">
        <f ca="1" t="shared" si="2"/>
        <v/>
      </c>
      <c r="D66" s="108"/>
      <c r="E66" s="113" t="str">
        <f ca="1" t="shared" si="1"/>
        <v/>
      </c>
      <c r="F66" s="132"/>
      <c r="G66" s="132"/>
      <c r="H66" s="132"/>
      <c r="I66" s="132"/>
      <c r="J66" s="137" t="str">
        <f>IFERROR(LOOKUP(1,0/((故事点速查表!$A$2:$A$28=G66)*(故事点速查表!$B$2:$B$28=H66)*(故事点速查表!$C$2:$C$28=I66)),故事点速查表!$D$2:$D$28),"")</f>
        <v/>
      </c>
      <c r="K66" s="138"/>
      <c r="L66" s="139"/>
    </row>
    <row r="67" s="92" customFormat="1" ht="16" spans="2:12">
      <c r="B67" s="136"/>
      <c r="C67" s="107" t="str">
        <f ca="1" t="shared" si="2"/>
        <v/>
      </c>
      <c r="D67" s="108"/>
      <c r="E67" s="113" t="str">
        <f ca="1" t="shared" si="1"/>
        <v/>
      </c>
      <c r="F67" s="132"/>
      <c r="G67" s="132"/>
      <c r="H67" s="132"/>
      <c r="I67" s="132"/>
      <c r="J67" s="137" t="str">
        <f>IFERROR(LOOKUP(1,0/((故事点速查表!$A$2:$A$28=G67)*(故事点速查表!$B$2:$B$28=H67)*(故事点速查表!$C$2:$C$28=I67)),故事点速查表!$D$2:$D$28),"")</f>
        <v/>
      </c>
      <c r="K67" s="138"/>
      <c r="L67" s="139"/>
    </row>
    <row r="68" s="92" customFormat="1" ht="16" spans="2:12">
      <c r="B68" s="136"/>
      <c r="C68" s="107" t="str">
        <f ca="1" t="shared" si="2"/>
        <v/>
      </c>
      <c r="D68" s="108"/>
      <c r="E68" s="113" t="str">
        <f ca="1" t="shared" si="1"/>
        <v/>
      </c>
      <c r="F68" s="132"/>
      <c r="G68" s="132"/>
      <c r="H68" s="132"/>
      <c r="I68" s="132"/>
      <c r="J68" s="137" t="str">
        <f>IFERROR(LOOKUP(1,0/((故事点速查表!$A$2:$A$28=G68)*(故事点速查表!$B$2:$B$28=H68)*(故事点速查表!$C$2:$C$28=I68)),故事点速查表!$D$2:$D$28),"")</f>
        <v/>
      </c>
      <c r="K68" s="138"/>
      <c r="L68" s="139"/>
    </row>
    <row r="69" s="92" customFormat="1" ht="16" spans="2:12">
      <c r="B69" s="136"/>
      <c r="C69" s="107" t="str">
        <f ca="1" t="shared" si="2"/>
        <v/>
      </c>
      <c r="D69" s="108"/>
      <c r="E69" s="113" t="str">
        <f ca="1" t="shared" si="1"/>
        <v/>
      </c>
      <c r="F69" s="132"/>
      <c r="G69" s="132"/>
      <c r="H69" s="132"/>
      <c r="I69" s="132"/>
      <c r="J69" s="137" t="str">
        <f>IFERROR(LOOKUP(1,0/((故事点速查表!$A$2:$A$28=G69)*(故事点速查表!$B$2:$B$28=H69)*(故事点速查表!$C$2:$C$28=I69)),故事点速查表!$D$2:$D$28),"")</f>
        <v/>
      </c>
      <c r="K69" s="138"/>
      <c r="L69" s="139"/>
    </row>
    <row r="70" s="92" customFormat="1" ht="16" spans="2:12">
      <c r="B70" s="136"/>
      <c r="C70" s="107" t="str">
        <f ca="1" t="shared" si="2"/>
        <v/>
      </c>
      <c r="D70" s="108"/>
      <c r="E70" s="113" t="str">
        <f ca="1" t="shared" ref="E70:E133" si="3">IF(C70&lt;&gt;"",IF($L$2&lt;&gt;"",$L$2&amp;"-"&amp;C70,C70),"")</f>
        <v/>
      </c>
      <c r="F70" s="132"/>
      <c r="G70" s="132"/>
      <c r="H70" s="132"/>
      <c r="I70" s="132"/>
      <c r="J70" s="137" t="str">
        <f>IFERROR(LOOKUP(1,0/((故事点速查表!$A$2:$A$28=G70)*(故事点速查表!$B$2:$B$28=H70)*(故事点速查表!$C$2:$C$28=I70)),故事点速查表!$D$2:$D$28),"")</f>
        <v/>
      </c>
      <c r="K70" s="138"/>
      <c r="L70" s="139"/>
    </row>
    <row r="71" s="92" customFormat="1" ht="16" spans="2:12">
      <c r="B71" s="136"/>
      <c r="C71" s="107" t="str">
        <f ca="1" t="shared" si="2"/>
        <v/>
      </c>
      <c r="D71" s="108"/>
      <c r="E71" s="113" t="str">
        <f ca="1" t="shared" si="3"/>
        <v/>
      </c>
      <c r="F71" s="132"/>
      <c r="G71" s="132"/>
      <c r="H71" s="132"/>
      <c r="I71" s="132"/>
      <c r="J71" s="137" t="str">
        <f>IFERROR(LOOKUP(1,0/((故事点速查表!$A$2:$A$28=G71)*(故事点速查表!$B$2:$B$28=H71)*(故事点速查表!$C$2:$C$28=I71)),故事点速查表!$D$2:$D$28),"")</f>
        <v/>
      </c>
      <c r="K71" s="138"/>
      <c r="L71" s="139"/>
    </row>
    <row r="72" s="92" customFormat="1" ht="16" spans="2:12">
      <c r="B72" s="136"/>
      <c r="C72" s="107" t="str">
        <f ca="1" t="shared" si="2"/>
        <v/>
      </c>
      <c r="D72" s="108"/>
      <c r="E72" s="113" t="str">
        <f ca="1" t="shared" si="3"/>
        <v/>
      </c>
      <c r="F72" s="132"/>
      <c r="G72" s="132"/>
      <c r="H72" s="132"/>
      <c r="I72" s="132"/>
      <c r="J72" s="137" t="str">
        <f>IFERROR(LOOKUP(1,0/((故事点速查表!$A$2:$A$28=G72)*(故事点速查表!$B$2:$B$28=H72)*(故事点速查表!$C$2:$C$28=I72)),故事点速查表!$D$2:$D$28),"")</f>
        <v/>
      </c>
      <c r="K72" s="138"/>
      <c r="L72" s="139"/>
    </row>
    <row r="73" s="92" customFormat="1" ht="16" spans="2:12">
      <c r="B73" s="136"/>
      <c r="C73" s="107" t="str">
        <f ca="1" t="shared" si="2"/>
        <v/>
      </c>
      <c r="D73" s="108"/>
      <c r="E73" s="113" t="str">
        <f ca="1" t="shared" si="3"/>
        <v/>
      </c>
      <c r="F73" s="132"/>
      <c r="G73" s="132"/>
      <c r="H73" s="132"/>
      <c r="I73" s="132"/>
      <c r="J73" s="137" t="str">
        <f>IFERROR(LOOKUP(1,0/((故事点速查表!$A$2:$A$28=G73)*(故事点速查表!$B$2:$B$28=H73)*(故事点速查表!$C$2:$C$28=I73)),故事点速查表!$D$2:$D$28),"")</f>
        <v/>
      </c>
      <c r="K73" s="138"/>
      <c r="L73" s="139"/>
    </row>
    <row r="74" s="92" customFormat="1" ht="16" spans="2:12">
      <c r="B74" s="136"/>
      <c r="C74" s="107" t="str">
        <f ca="1" t="shared" si="2"/>
        <v/>
      </c>
      <c r="D74" s="108"/>
      <c r="E74" s="113" t="str">
        <f ca="1" t="shared" si="3"/>
        <v/>
      </c>
      <c r="F74" s="132"/>
      <c r="G74" s="132"/>
      <c r="H74" s="132"/>
      <c r="I74" s="132"/>
      <c r="J74" s="137" t="str">
        <f>IFERROR(LOOKUP(1,0/((故事点速查表!$A$2:$A$28=G74)*(故事点速查表!$B$2:$B$28=H74)*(故事点速查表!$C$2:$C$28=I74)),故事点速查表!$D$2:$D$28),"")</f>
        <v/>
      </c>
      <c r="K74" s="138"/>
      <c r="L74" s="139"/>
    </row>
    <row r="75" s="92" customFormat="1" ht="16" spans="2:12">
      <c r="B75" s="136"/>
      <c r="C75" s="107" t="str">
        <f ca="1" t="shared" si="2"/>
        <v/>
      </c>
      <c r="D75" s="108"/>
      <c r="E75" s="113" t="str">
        <f ca="1" t="shared" si="3"/>
        <v/>
      </c>
      <c r="F75" s="132"/>
      <c r="G75" s="132"/>
      <c r="H75" s="132"/>
      <c r="I75" s="132"/>
      <c r="J75" s="137" t="str">
        <f>IFERROR(LOOKUP(1,0/((故事点速查表!$A$2:$A$28=G75)*(故事点速查表!$B$2:$B$28=H75)*(故事点速查表!$C$2:$C$28=I75)),故事点速查表!$D$2:$D$28),"")</f>
        <v/>
      </c>
      <c r="K75" s="138"/>
      <c r="L75" s="139"/>
    </row>
    <row r="76" s="92" customFormat="1" ht="16" spans="2:12">
      <c r="B76" s="136"/>
      <c r="C76" s="107" t="str">
        <f ca="1" t="shared" si="2"/>
        <v/>
      </c>
      <c r="D76" s="108"/>
      <c r="E76" s="113" t="str">
        <f ca="1" t="shared" si="3"/>
        <v/>
      </c>
      <c r="F76" s="132"/>
      <c r="G76" s="132"/>
      <c r="H76" s="132"/>
      <c r="I76" s="132"/>
      <c r="J76" s="137" t="str">
        <f>IFERROR(LOOKUP(1,0/((故事点速查表!$A$2:$A$28=G76)*(故事点速查表!$B$2:$B$28=H76)*(故事点速查表!$C$2:$C$28=I76)),故事点速查表!$D$2:$D$28),"")</f>
        <v/>
      </c>
      <c r="K76" s="138"/>
      <c r="L76" s="139"/>
    </row>
    <row r="77" s="92" customFormat="1" ht="16" spans="2:12">
      <c r="B77" s="136"/>
      <c r="C77" s="107" t="str">
        <f ca="1" t="shared" si="2"/>
        <v/>
      </c>
      <c r="D77" s="108"/>
      <c r="E77" s="113" t="str">
        <f ca="1" t="shared" si="3"/>
        <v/>
      </c>
      <c r="F77" s="132"/>
      <c r="G77" s="132"/>
      <c r="H77" s="132"/>
      <c r="I77" s="132"/>
      <c r="J77" s="137" t="str">
        <f>IFERROR(LOOKUP(1,0/((故事点速查表!$A$2:$A$28=G77)*(故事点速查表!$B$2:$B$28=H77)*(故事点速查表!$C$2:$C$28=I77)),故事点速查表!$D$2:$D$28),"")</f>
        <v/>
      </c>
      <c r="K77" s="138"/>
      <c r="L77" s="139"/>
    </row>
    <row r="78" s="92" customFormat="1" ht="16" spans="2:12">
      <c r="B78" s="136"/>
      <c r="C78" s="107" t="str">
        <f ca="1" t="shared" si="2"/>
        <v/>
      </c>
      <c r="D78" s="108"/>
      <c r="E78" s="113" t="str">
        <f ca="1" t="shared" si="3"/>
        <v/>
      </c>
      <c r="F78" s="132"/>
      <c r="G78" s="132"/>
      <c r="H78" s="132"/>
      <c r="I78" s="132"/>
      <c r="J78" s="137" t="str">
        <f>IFERROR(LOOKUP(1,0/((故事点速查表!$A$2:$A$28=G78)*(故事点速查表!$B$2:$B$28=H78)*(故事点速查表!$C$2:$C$28=I78)),故事点速查表!$D$2:$D$28),"")</f>
        <v/>
      </c>
      <c r="K78" s="138"/>
      <c r="L78" s="139"/>
    </row>
    <row r="79" s="92" customFormat="1" ht="16" spans="2:12">
      <c r="B79" s="136"/>
      <c r="C79" s="107" t="str">
        <f ca="1" t="shared" si="2"/>
        <v/>
      </c>
      <c r="D79" s="108"/>
      <c r="E79" s="113" t="str">
        <f ca="1" t="shared" si="3"/>
        <v/>
      </c>
      <c r="F79" s="132"/>
      <c r="G79" s="132"/>
      <c r="H79" s="132"/>
      <c r="I79" s="132"/>
      <c r="J79" s="137" t="str">
        <f>IFERROR(LOOKUP(1,0/((故事点速查表!$A$2:$A$28=G79)*(故事点速查表!$B$2:$B$28=H79)*(故事点速查表!$C$2:$C$28=I79)),故事点速查表!$D$2:$D$28),"")</f>
        <v/>
      </c>
      <c r="K79" s="138"/>
      <c r="L79" s="139"/>
    </row>
    <row r="80" s="92" customFormat="1" ht="16" spans="2:12">
      <c r="B80" s="136"/>
      <c r="C80" s="107" t="str">
        <f ca="1" t="shared" si="2"/>
        <v/>
      </c>
      <c r="D80" s="108"/>
      <c r="E80" s="113" t="str">
        <f ca="1" t="shared" si="3"/>
        <v/>
      </c>
      <c r="F80" s="132"/>
      <c r="G80" s="132"/>
      <c r="H80" s="132"/>
      <c r="I80" s="132"/>
      <c r="J80" s="137" t="str">
        <f>IFERROR(LOOKUP(1,0/((故事点速查表!$A$2:$A$28=G80)*(故事点速查表!$B$2:$B$28=H80)*(故事点速查表!$C$2:$C$28=I80)),故事点速查表!$D$2:$D$28),"")</f>
        <v/>
      </c>
      <c r="K80" s="138"/>
      <c r="L80" s="139"/>
    </row>
    <row r="81" s="92" customFormat="1" ht="16" spans="2:12">
      <c r="B81" s="136"/>
      <c r="C81" s="107" t="str">
        <f ca="1" t="shared" si="2"/>
        <v/>
      </c>
      <c r="D81" s="108"/>
      <c r="E81" s="113" t="str">
        <f ca="1" t="shared" si="3"/>
        <v/>
      </c>
      <c r="F81" s="132"/>
      <c r="G81" s="132"/>
      <c r="H81" s="132"/>
      <c r="I81" s="132"/>
      <c r="J81" s="137" t="str">
        <f>IFERROR(LOOKUP(1,0/((故事点速查表!$A$2:$A$28=G81)*(故事点速查表!$B$2:$B$28=H81)*(故事点速查表!$C$2:$C$28=I81)),故事点速查表!$D$2:$D$28),"")</f>
        <v/>
      </c>
      <c r="K81" s="138"/>
      <c r="L81" s="139"/>
    </row>
    <row r="82" s="92" customFormat="1" ht="16" spans="2:12">
      <c r="B82" s="136"/>
      <c r="C82" s="107" t="str">
        <f ca="1" t="shared" si="2"/>
        <v/>
      </c>
      <c r="D82" s="108"/>
      <c r="E82" s="113" t="str">
        <f ca="1" t="shared" si="3"/>
        <v/>
      </c>
      <c r="F82" s="132"/>
      <c r="G82" s="132"/>
      <c r="H82" s="132"/>
      <c r="I82" s="132"/>
      <c r="J82" s="137" t="str">
        <f>IFERROR(LOOKUP(1,0/((故事点速查表!$A$2:$A$28=G82)*(故事点速查表!$B$2:$B$28=H82)*(故事点速查表!$C$2:$C$28=I82)),故事点速查表!$D$2:$D$28),"")</f>
        <v/>
      </c>
      <c r="K82" s="138"/>
      <c r="L82" s="139"/>
    </row>
    <row r="83" s="92" customFormat="1" ht="16" spans="2:12">
      <c r="B83" s="136"/>
      <c r="C83" s="107" t="str">
        <f ca="1" t="shared" si="2"/>
        <v/>
      </c>
      <c r="D83" s="108"/>
      <c r="E83" s="113" t="str">
        <f ca="1" t="shared" si="3"/>
        <v/>
      </c>
      <c r="F83" s="132"/>
      <c r="G83" s="132"/>
      <c r="H83" s="132"/>
      <c r="I83" s="132"/>
      <c r="J83" s="137" t="str">
        <f>IFERROR(LOOKUP(1,0/((故事点速查表!$A$2:$A$28=G83)*(故事点速查表!$B$2:$B$28=H83)*(故事点速查表!$C$2:$C$28=I83)),故事点速查表!$D$2:$D$28),"")</f>
        <v/>
      </c>
      <c r="K83" s="138"/>
      <c r="L83" s="139"/>
    </row>
    <row r="84" s="92" customFormat="1" ht="16" spans="2:12">
      <c r="B84" s="136"/>
      <c r="C84" s="107" t="str">
        <f ca="1" t="shared" si="2"/>
        <v/>
      </c>
      <c r="D84" s="108"/>
      <c r="E84" s="113" t="str">
        <f ca="1" t="shared" si="3"/>
        <v/>
      </c>
      <c r="F84" s="132"/>
      <c r="G84" s="132"/>
      <c r="H84" s="132"/>
      <c r="I84" s="132"/>
      <c r="J84" s="137" t="str">
        <f>IFERROR(LOOKUP(1,0/((故事点速查表!$A$2:$A$28=G84)*(故事点速查表!$B$2:$B$28=H84)*(故事点速查表!$C$2:$C$28=I84)),故事点速查表!$D$2:$D$28),"")</f>
        <v/>
      </c>
      <c r="K84" s="138"/>
      <c r="L84" s="139"/>
    </row>
    <row r="85" s="92" customFormat="1" ht="16" spans="2:12">
      <c r="B85" s="136"/>
      <c r="C85" s="107" t="str">
        <f ca="1" t="shared" si="2"/>
        <v/>
      </c>
      <c r="D85" s="108"/>
      <c r="E85" s="113" t="str">
        <f ca="1" t="shared" si="3"/>
        <v/>
      </c>
      <c r="F85" s="132"/>
      <c r="G85" s="132"/>
      <c r="H85" s="132"/>
      <c r="I85" s="132"/>
      <c r="J85" s="137" t="str">
        <f>IFERROR(LOOKUP(1,0/((故事点速查表!$A$2:$A$28=G85)*(故事点速查表!$B$2:$B$28=H85)*(故事点速查表!$C$2:$C$28=I85)),故事点速查表!$D$2:$D$28),"")</f>
        <v/>
      </c>
      <c r="K85" s="138"/>
      <c r="L85" s="139"/>
    </row>
    <row r="86" s="92" customFormat="1" ht="16" spans="2:12">
      <c r="B86" s="136"/>
      <c r="C86" s="107" t="str">
        <f ca="1" t="shared" si="2"/>
        <v/>
      </c>
      <c r="D86" s="108"/>
      <c r="E86" s="113" t="str">
        <f ca="1" t="shared" si="3"/>
        <v/>
      </c>
      <c r="F86" s="132"/>
      <c r="G86" s="132"/>
      <c r="H86" s="132"/>
      <c r="I86" s="132"/>
      <c r="J86" s="137" t="str">
        <f>IFERROR(LOOKUP(1,0/((故事点速查表!$A$2:$A$28=G86)*(故事点速查表!$B$2:$B$28=H86)*(故事点速查表!$C$2:$C$28=I86)),故事点速查表!$D$2:$D$28),"")</f>
        <v/>
      </c>
      <c r="K86" s="138"/>
      <c r="L86" s="139"/>
    </row>
    <row r="87" s="92" customFormat="1" ht="16" spans="2:12">
      <c r="B87" s="136"/>
      <c r="C87" s="107" t="str">
        <f ca="1" t="shared" si="2"/>
        <v/>
      </c>
      <c r="D87" s="108"/>
      <c r="E87" s="113" t="str">
        <f ca="1" t="shared" si="3"/>
        <v/>
      </c>
      <c r="F87" s="132"/>
      <c r="G87" s="132"/>
      <c r="H87" s="132"/>
      <c r="I87" s="132"/>
      <c r="J87" s="137" t="str">
        <f>IFERROR(LOOKUP(1,0/((故事点速查表!$A$2:$A$28=G87)*(故事点速查表!$B$2:$B$28=H87)*(故事点速查表!$C$2:$C$28=I87)),故事点速查表!$D$2:$D$28),"")</f>
        <v/>
      </c>
      <c r="K87" s="138"/>
      <c r="L87" s="139"/>
    </row>
    <row r="88" s="92" customFormat="1" ht="16" spans="2:12">
      <c r="B88" s="136"/>
      <c r="C88" s="107" t="str">
        <f ca="1" t="shared" si="2"/>
        <v/>
      </c>
      <c r="D88" s="108"/>
      <c r="E88" s="113" t="str">
        <f ca="1" t="shared" si="3"/>
        <v/>
      </c>
      <c r="F88" s="132"/>
      <c r="G88" s="132"/>
      <c r="H88" s="132"/>
      <c r="I88" s="132"/>
      <c r="J88" s="137" t="str">
        <f>IFERROR(LOOKUP(1,0/((故事点速查表!$A$2:$A$28=G88)*(故事点速查表!$B$2:$B$28=H88)*(故事点速查表!$C$2:$C$28=I88)),故事点速查表!$D$2:$D$28),"")</f>
        <v/>
      </c>
      <c r="K88" s="138"/>
      <c r="L88" s="139"/>
    </row>
    <row r="89" s="92" customFormat="1" ht="16" spans="2:12">
      <c r="B89" s="136"/>
      <c r="C89" s="107" t="str">
        <f ca="1" t="shared" si="2"/>
        <v/>
      </c>
      <c r="D89" s="108"/>
      <c r="E89" s="113" t="str">
        <f ca="1" t="shared" si="3"/>
        <v/>
      </c>
      <c r="F89" s="132"/>
      <c r="G89" s="132"/>
      <c r="H89" s="132"/>
      <c r="I89" s="132"/>
      <c r="J89" s="137" t="str">
        <f>IFERROR(LOOKUP(1,0/((故事点速查表!$A$2:$A$28=G89)*(故事点速查表!$B$2:$B$28=H89)*(故事点速查表!$C$2:$C$28=I89)),故事点速查表!$D$2:$D$28),"")</f>
        <v/>
      </c>
      <c r="K89" s="138"/>
      <c r="L89" s="139"/>
    </row>
    <row r="90" s="92" customFormat="1" ht="16" spans="2:12">
      <c r="B90" s="136"/>
      <c r="C90" s="107" t="str">
        <f ca="1" t="shared" si="2"/>
        <v/>
      </c>
      <c r="D90" s="108"/>
      <c r="E90" s="113" t="str">
        <f ca="1" t="shared" si="3"/>
        <v/>
      </c>
      <c r="F90" s="132"/>
      <c r="G90" s="132"/>
      <c r="H90" s="132"/>
      <c r="I90" s="132"/>
      <c r="J90" s="137" t="str">
        <f>IFERROR(LOOKUP(1,0/((故事点速查表!$A$2:$A$28=G90)*(故事点速查表!$B$2:$B$28=H90)*(故事点速查表!$C$2:$C$28=I90)),故事点速查表!$D$2:$D$28),"")</f>
        <v/>
      </c>
      <c r="K90" s="138"/>
      <c r="L90" s="139"/>
    </row>
    <row r="91" s="92" customFormat="1" ht="16" spans="2:12">
      <c r="B91" s="136"/>
      <c r="C91" s="107" t="str">
        <f ca="1" t="shared" si="2"/>
        <v/>
      </c>
      <c r="D91" s="108"/>
      <c r="E91" s="113" t="str">
        <f ca="1" t="shared" si="3"/>
        <v/>
      </c>
      <c r="F91" s="132"/>
      <c r="G91" s="132"/>
      <c r="H91" s="132"/>
      <c r="I91" s="132"/>
      <c r="J91" s="137" t="str">
        <f>IFERROR(LOOKUP(1,0/((故事点速查表!$A$2:$A$28=G91)*(故事点速查表!$B$2:$B$28=H91)*(故事点速查表!$C$2:$C$28=I91)),故事点速查表!$D$2:$D$28),"")</f>
        <v/>
      </c>
      <c r="K91" s="138"/>
      <c r="L91" s="139"/>
    </row>
    <row r="92" s="92" customFormat="1" ht="16" spans="2:12">
      <c r="B92" s="136"/>
      <c r="C92" s="107" t="str">
        <f ca="1" t="shared" si="2"/>
        <v/>
      </c>
      <c r="D92" s="108"/>
      <c r="E92" s="113" t="str">
        <f ca="1" t="shared" si="3"/>
        <v/>
      </c>
      <c r="F92" s="132"/>
      <c r="G92" s="132"/>
      <c r="H92" s="132"/>
      <c r="I92" s="132"/>
      <c r="J92" s="137" t="str">
        <f>IFERROR(LOOKUP(1,0/((故事点速查表!$A$2:$A$28=G92)*(故事点速查表!$B$2:$B$28=H92)*(故事点速查表!$C$2:$C$28=I92)),故事点速查表!$D$2:$D$28),"")</f>
        <v/>
      </c>
      <c r="K92" s="138"/>
      <c r="L92" s="139"/>
    </row>
    <row r="93" s="92" customFormat="1" ht="16" spans="2:12">
      <c r="B93" s="136"/>
      <c r="C93" s="107" t="str">
        <f ca="1" t="shared" si="2"/>
        <v/>
      </c>
      <c r="D93" s="108"/>
      <c r="E93" s="113" t="str">
        <f ca="1" t="shared" si="3"/>
        <v/>
      </c>
      <c r="F93" s="132"/>
      <c r="G93" s="132"/>
      <c r="H93" s="132"/>
      <c r="I93" s="132"/>
      <c r="J93" s="137" t="str">
        <f>IFERROR(LOOKUP(1,0/((故事点速查表!$A$2:$A$28=G93)*(故事点速查表!$B$2:$B$28=H93)*(故事点速查表!$C$2:$C$28=I93)),故事点速查表!$D$2:$D$28),"")</f>
        <v/>
      </c>
      <c r="K93" s="138"/>
      <c r="L93" s="139"/>
    </row>
    <row r="94" s="92" customFormat="1" ht="16" spans="2:12">
      <c r="B94" s="136"/>
      <c r="C94" s="107" t="str">
        <f ca="1" t="shared" si="2"/>
        <v/>
      </c>
      <c r="D94" s="108"/>
      <c r="E94" s="113" t="str">
        <f ca="1" t="shared" si="3"/>
        <v/>
      </c>
      <c r="F94" s="132"/>
      <c r="G94" s="132"/>
      <c r="H94" s="132"/>
      <c r="I94" s="132"/>
      <c r="J94" s="137" t="str">
        <f>IFERROR(LOOKUP(1,0/((故事点速查表!$A$2:$A$28=G94)*(故事点速查表!$B$2:$B$28=H94)*(故事点速查表!$C$2:$C$28=I94)),故事点速查表!$D$2:$D$28),"")</f>
        <v/>
      </c>
      <c r="K94" s="138"/>
      <c r="L94" s="139"/>
    </row>
    <row r="95" s="92" customFormat="1" ht="16" spans="2:12">
      <c r="B95" s="136"/>
      <c r="C95" s="107" t="str">
        <f ca="1" t="shared" si="2"/>
        <v/>
      </c>
      <c r="D95" s="108"/>
      <c r="E95" s="113" t="str">
        <f ca="1" t="shared" si="3"/>
        <v/>
      </c>
      <c r="F95" s="132"/>
      <c r="G95" s="132"/>
      <c r="H95" s="132"/>
      <c r="I95" s="132"/>
      <c r="J95" s="137" t="str">
        <f>IFERROR(LOOKUP(1,0/((故事点速查表!$A$2:$A$28=G95)*(故事点速查表!$B$2:$B$28=H95)*(故事点速查表!$C$2:$C$28=I95)),故事点速查表!$D$2:$D$28),"")</f>
        <v/>
      </c>
      <c r="K95" s="138"/>
      <c r="L95" s="139"/>
    </row>
    <row r="96" s="92" customFormat="1" ht="16" spans="2:12">
      <c r="B96" s="136"/>
      <c r="C96" s="107" t="str">
        <f ca="1" t="shared" si="2"/>
        <v/>
      </c>
      <c r="D96" s="108"/>
      <c r="E96" s="113" t="str">
        <f ca="1" t="shared" si="3"/>
        <v/>
      </c>
      <c r="F96" s="132"/>
      <c r="G96" s="132"/>
      <c r="H96" s="132"/>
      <c r="I96" s="132"/>
      <c r="J96" s="137" t="str">
        <f>IFERROR(LOOKUP(1,0/((故事点速查表!$A$2:$A$28=G96)*(故事点速查表!$B$2:$B$28=H96)*(故事点速查表!$C$2:$C$28=I96)),故事点速查表!$D$2:$D$28),"")</f>
        <v/>
      </c>
      <c r="K96" s="138"/>
      <c r="L96" s="139"/>
    </row>
    <row r="97" s="92" customFormat="1" ht="16" spans="2:12">
      <c r="B97" s="136"/>
      <c r="C97" s="107" t="str">
        <f ca="1" t="shared" si="2"/>
        <v/>
      </c>
      <c r="D97" s="108"/>
      <c r="E97" s="113" t="str">
        <f ca="1" t="shared" si="3"/>
        <v/>
      </c>
      <c r="F97" s="132"/>
      <c r="G97" s="132"/>
      <c r="H97" s="132"/>
      <c r="I97" s="132"/>
      <c r="J97" s="137" t="str">
        <f>IFERROR(LOOKUP(1,0/((故事点速查表!$A$2:$A$28=G97)*(故事点速查表!$B$2:$B$28=H97)*(故事点速查表!$C$2:$C$28=I97)),故事点速查表!$D$2:$D$28),"")</f>
        <v/>
      </c>
      <c r="K97" s="138"/>
      <c r="L97" s="139"/>
    </row>
    <row r="98" s="92" customFormat="1" ht="16" spans="2:12">
      <c r="B98" s="136"/>
      <c r="C98" s="107" t="str">
        <f ca="1" t="shared" si="2"/>
        <v/>
      </c>
      <c r="D98" s="108"/>
      <c r="E98" s="113" t="str">
        <f ca="1" t="shared" si="3"/>
        <v/>
      </c>
      <c r="F98" s="132"/>
      <c r="G98" s="132"/>
      <c r="H98" s="132"/>
      <c r="I98" s="132"/>
      <c r="J98" s="137" t="str">
        <f>IFERROR(LOOKUP(1,0/((故事点速查表!$A$2:$A$28=G98)*(故事点速查表!$B$2:$B$28=H98)*(故事点速查表!$C$2:$C$28=I98)),故事点速查表!$D$2:$D$28),"")</f>
        <v/>
      </c>
      <c r="K98" s="138"/>
      <c r="L98" s="139"/>
    </row>
    <row r="99" s="92" customFormat="1" ht="16" spans="2:12">
      <c r="B99" s="136"/>
      <c r="C99" s="107" t="str">
        <f ca="1" t="shared" si="2"/>
        <v/>
      </c>
      <c r="D99" s="108"/>
      <c r="E99" s="113" t="str">
        <f ca="1" t="shared" si="3"/>
        <v/>
      </c>
      <c r="F99" s="132"/>
      <c r="G99" s="132"/>
      <c r="H99" s="132"/>
      <c r="I99" s="132"/>
      <c r="J99" s="137" t="str">
        <f>IFERROR(LOOKUP(1,0/((故事点速查表!$A$2:$A$28=G99)*(故事点速查表!$B$2:$B$28=H99)*(故事点速查表!$C$2:$C$28=I99)),故事点速查表!$D$2:$D$28),"")</f>
        <v/>
      </c>
      <c r="K99" s="138"/>
      <c r="L99" s="139"/>
    </row>
    <row r="100" s="92" customFormat="1" ht="16" spans="2:12">
      <c r="B100" s="136"/>
      <c r="C100" s="107" t="str">
        <f ca="1" t="shared" si="2"/>
        <v/>
      </c>
      <c r="D100" s="108"/>
      <c r="E100" s="113" t="str">
        <f ca="1" t="shared" si="3"/>
        <v/>
      </c>
      <c r="F100" s="132"/>
      <c r="G100" s="132"/>
      <c r="H100" s="132"/>
      <c r="I100" s="132"/>
      <c r="J100" s="137" t="str">
        <f>IFERROR(LOOKUP(1,0/((故事点速查表!$A$2:$A$28=G100)*(故事点速查表!$B$2:$B$28=H100)*(故事点速查表!$C$2:$C$28=I100)),故事点速查表!$D$2:$D$28),"")</f>
        <v/>
      </c>
      <c r="K100" s="138"/>
      <c r="L100" s="139"/>
    </row>
    <row r="101" s="92" customFormat="1" ht="16" spans="2:12">
      <c r="B101" s="136"/>
      <c r="C101" s="107" t="str">
        <f ca="1" t="shared" si="2"/>
        <v/>
      </c>
      <c r="D101" s="108"/>
      <c r="E101" s="113" t="str">
        <f ca="1" t="shared" si="3"/>
        <v/>
      </c>
      <c r="F101" s="132"/>
      <c r="G101" s="132"/>
      <c r="H101" s="132"/>
      <c r="I101" s="132"/>
      <c r="J101" s="137" t="str">
        <f>IFERROR(LOOKUP(1,0/((故事点速查表!$A$2:$A$28=G101)*(故事点速查表!$B$2:$B$28=H101)*(故事点速查表!$C$2:$C$28=I101)),故事点速查表!$D$2:$D$28),"")</f>
        <v/>
      </c>
      <c r="K101" s="138"/>
      <c r="L101" s="139"/>
    </row>
    <row r="102" s="92" customFormat="1" ht="16" spans="2:12">
      <c r="B102" s="136"/>
      <c r="C102" s="107" t="str">
        <f ca="1" t="shared" si="2"/>
        <v/>
      </c>
      <c r="D102" s="108"/>
      <c r="E102" s="113" t="str">
        <f ca="1" t="shared" si="3"/>
        <v/>
      </c>
      <c r="F102" s="132"/>
      <c r="G102" s="132"/>
      <c r="H102" s="132"/>
      <c r="I102" s="132"/>
      <c r="J102" s="137" t="str">
        <f>IFERROR(LOOKUP(1,0/((故事点速查表!$A$2:$A$28=G102)*(故事点速查表!$B$2:$B$28=H102)*(故事点速查表!$C$2:$C$28=I102)),故事点速查表!$D$2:$D$28),"")</f>
        <v/>
      </c>
      <c r="K102" s="138"/>
      <c r="L102" s="139"/>
    </row>
    <row r="103" s="92" customFormat="1" ht="16" spans="2:12">
      <c r="B103" s="136"/>
      <c r="C103" s="107" t="str">
        <f ca="1" t="shared" si="2"/>
        <v/>
      </c>
      <c r="D103" s="108"/>
      <c r="E103" s="113" t="str">
        <f ca="1" t="shared" si="3"/>
        <v/>
      </c>
      <c r="F103" s="132"/>
      <c r="G103" s="132"/>
      <c r="H103" s="132"/>
      <c r="I103" s="132"/>
      <c r="J103" s="137" t="str">
        <f>IFERROR(LOOKUP(1,0/((故事点速查表!$A$2:$A$28=G103)*(故事点速查表!$B$2:$B$28=H103)*(故事点速查表!$C$2:$C$28=I103)),故事点速查表!$D$2:$D$28),"")</f>
        <v/>
      </c>
      <c r="K103" s="138"/>
      <c r="L103" s="139"/>
    </row>
    <row r="104" s="92" customFormat="1" ht="16" spans="2:12">
      <c r="B104" s="136"/>
      <c r="C104" s="107" t="str">
        <f ca="1" t="shared" si="2"/>
        <v/>
      </c>
      <c r="D104" s="108"/>
      <c r="E104" s="113" t="str">
        <f ca="1" t="shared" si="3"/>
        <v/>
      </c>
      <c r="F104" s="132"/>
      <c r="G104" s="132"/>
      <c r="H104" s="132"/>
      <c r="I104" s="132"/>
      <c r="J104" s="137" t="str">
        <f>IFERROR(LOOKUP(1,0/((故事点速查表!$A$2:$A$28=G104)*(故事点速查表!$B$2:$B$28=H104)*(故事点速查表!$C$2:$C$28=I104)),故事点速查表!$D$2:$D$28),"")</f>
        <v/>
      </c>
      <c r="K104" s="138"/>
      <c r="L104" s="139"/>
    </row>
    <row r="105" ht="16" spans="2:12">
      <c r="B105" s="136"/>
      <c r="C105" s="107" t="str">
        <f ca="1" t="shared" ref="C105:C168" si="4">IF(B105="","",IF(B105&gt;OFFSET(B105,-1,0,1,1),IF(OFFSET(C105,-1,0,1,1)="","1",OFFSET(C105,-1,0,1,1))&amp;REPT(".1",B105-MAX(OFFSET(B105,-1,0,1,1),1)),IF(ISERROR(FIND(".",OFFSET(C105,-1,0,1,1))),REPT("1.",B105-1)&amp;IFERROR(VALUE(OFFSET(C105,-1,0,1,1))+1,"1"),IF(B105=1,"",IFERROR(LEFT(OFFSET(C105,-1,0,1,1),FIND("^",SUBSTITUTE(OFFSET(C105,-1,0,1,1),".","^",B105-1))),""))&amp;VALUE(TRIM(MID(SUBSTITUTE(OFFSET(C105,-1,0,1,1),".",REPT(" ",LEN(OFFSET(C105,-1,0,1,1)))),(B105-1)*LEN(OFFSET(C105,-1,0,1,1))+1,LEN(OFFSET(C105,-1,0,1,1)))))+1)))</f>
        <v/>
      </c>
      <c r="D105" s="108"/>
      <c r="E105" s="113" t="str">
        <f ca="1" t="shared" si="3"/>
        <v/>
      </c>
      <c r="F105" s="132"/>
      <c r="G105" s="132"/>
      <c r="H105" s="132"/>
      <c r="I105" s="132"/>
      <c r="J105" s="137" t="str">
        <f>IFERROR(LOOKUP(1,0/((故事点速查表!$A$2:$A$28=G105)*(故事点速查表!$B$2:$B$28=H105)*(故事点速查表!$C$2:$C$28=I105)),故事点速查表!$D$2:$D$28),"")</f>
        <v/>
      </c>
      <c r="K105" s="138"/>
      <c r="L105" s="139"/>
    </row>
    <row r="106" ht="16" spans="2:12">
      <c r="B106" s="136"/>
      <c r="C106" s="107" t="str">
        <f ca="1" t="shared" si="4"/>
        <v/>
      </c>
      <c r="D106" s="108"/>
      <c r="E106" s="113" t="str">
        <f ca="1" t="shared" si="3"/>
        <v/>
      </c>
      <c r="F106" s="132"/>
      <c r="G106" s="132"/>
      <c r="H106" s="132"/>
      <c r="I106" s="132"/>
      <c r="J106" s="137" t="str">
        <f>IFERROR(LOOKUP(1,0/((故事点速查表!$A$2:$A$28=G106)*(故事点速查表!$B$2:$B$28=H106)*(故事点速查表!$C$2:$C$28=I106)),故事点速查表!$D$2:$D$28),"")</f>
        <v/>
      </c>
      <c r="K106" s="138"/>
      <c r="L106" s="139"/>
    </row>
    <row r="107" ht="16" spans="2:12">
      <c r="B107" s="136"/>
      <c r="C107" s="107" t="str">
        <f ca="1" t="shared" si="4"/>
        <v/>
      </c>
      <c r="D107" s="108"/>
      <c r="E107" s="113" t="str">
        <f ca="1" t="shared" si="3"/>
        <v/>
      </c>
      <c r="F107" s="132"/>
      <c r="G107" s="132"/>
      <c r="H107" s="132"/>
      <c r="I107" s="132"/>
      <c r="J107" s="137" t="str">
        <f>IFERROR(LOOKUP(1,0/((故事点速查表!$A$2:$A$28=G107)*(故事点速查表!$B$2:$B$28=H107)*(故事点速查表!$C$2:$C$28=I107)),故事点速查表!$D$2:$D$28),"")</f>
        <v/>
      </c>
      <c r="K107" s="138"/>
      <c r="L107" s="139"/>
    </row>
    <row r="108" ht="16" spans="2:12">
      <c r="B108" s="136"/>
      <c r="C108" s="107" t="str">
        <f ca="1" t="shared" si="4"/>
        <v/>
      </c>
      <c r="D108" s="108"/>
      <c r="E108" s="113" t="str">
        <f ca="1" t="shared" si="3"/>
        <v/>
      </c>
      <c r="F108" s="132"/>
      <c r="G108" s="132"/>
      <c r="H108" s="132"/>
      <c r="I108" s="132"/>
      <c r="J108" s="137" t="str">
        <f>IFERROR(LOOKUP(1,0/((故事点速查表!$A$2:$A$28=G108)*(故事点速查表!$B$2:$B$28=H108)*(故事点速查表!$C$2:$C$28=I108)),故事点速查表!$D$2:$D$28),"")</f>
        <v/>
      </c>
      <c r="K108" s="138"/>
      <c r="L108" s="139"/>
    </row>
    <row r="109" ht="16" spans="2:12">
      <c r="B109" s="136"/>
      <c r="C109" s="107" t="str">
        <f ca="1" t="shared" si="4"/>
        <v/>
      </c>
      <c r="D109" s="108"/>
      <c r="E109" s="113" t="str">
        <f ca="1" t="shared" si="3"/>
        <v/>
      </c>
      <c r="F109" s="132"/>
      <c r="G109" s="132"/>
      <c r="H109" s="132"/>
      <c r="I109" s="132"/>
      <c r="J109" s="137" t="str">
        <f>IFERROR(LOOKUP(1,0/((故事点速查表!$A$2:$A$28=G109)*(故事点速查表!$B$2:$B$28=H109)*(故事点速查表!$C$2:$C$28=I109)),故事点速查表!$D$2:$D$28),"")</f>
        <v/>
      </c>
      <c r="K109" s="138"/>
      <c r="L109" s="139"/>
    </row>
    <row r="110" ht="16" spans="2:12">
      <c r="B110" s="136"/>
      <c r="C110" s="107" t="str">
        <f ca="1" t="shared" si="4"/>
        <v/>
      </c>
      <c r="D110" s="108"/>
      <c r="E110" s="113" t="str">
        <f ca="1" t="shared" si="3"/>
        <v/>
      </c>
      <c r="F110" s="132"/>
      <c r="G110" s="132"/>
      <c r="H110" s="132"/>
      <c r="I110" s="132"/>
      <c r="J110" s="137" t="str">
        <f>IFERROR(LOOKUP(1,0/((故事点速查表!$A$2:$A$28=G110)*(故事点速查表!$B$2:$B$28=H110)*(故事点速查表!$C$2:$C$28=I110)),故事点速查表!$D$2:$D$28),"")</f>
        <v/>
      </c>
      <c r="K110" s="138"/>
      <c r="L110" s="139"/>
    </row>
    <row r="111" ht="16" spans="2:12">
      <c r="B111" s="136"/>
      <c r="C111" s="107" t="str">
        <f ca="1" t="shared" si="4"/>
        <v/>
      </c>
      <c r="D111" s="108"/>
      <c r="E111" s="113" t="str">
        <f ca="1" t="shared" si="3"/>
        <v/>
      </c>
      <c r="F111" s="132"/>
      <c r="G111" s="132"/>
      <c r="H111" s="132"/>
      <c r="I111" s="132"/>
      <c r="J111" s="137" t="str">
        <f>IFERROR(LOOKUP(1,0/((故事点速查表!$A$2:$A$28=G111)*(故事点速查表!$B$2:$B$28=H111)*(故事点速查表!$C$2:$C$28=I111)),故事点速查表!$D$2:$D$28),"")</f>
        <v/>
      </c>
      <c r="K111" s="138"/>
      <c r="L111" s="139"/>
    </row>
    <row r="112" ht="16" spans="2:12">
      <c r="B112" s="136"/>
      <c r="C112" s="107" t="str">
        <f ca="1" t="shared" si="4"/>
        <v/>
      </c>
      <c r="D112" s="108"/>
      <c r="E112" s="113" t="str">
        <f ca="1" t="shared" si="3"/>
        <v/>
      </c>
      <c r="F112" s="132"/>
      <c r="G112" s="132"/>
      <c r="H112" s="132"/>
      <c r="I112" s="132"/>
      <c r="J112" s="137" t="str">
        <f>IFERROR(LOOKUP(1,0/((故事点速查表!$A$2:$A$28=G112)*(故事点速查表!$B$2:$B$28=H112)*(故事点速查表!$C$2:$C$28=I112)),故事点速查表!$D$2:$D$28),"")</f>
        <v/>
      </c>
      <c r="K112" s="138"/>
      <c r="L112" s="139"/>
    </row>
    <row r="113" ht="16" spans="2:12">
      <c r="B113" s="136"/>
      <c r="C113" s="107" t="str">
        <f ca="1" t="shared" si="4"/>
        <v/>
      </c>
      <c r="D113" s="108"/>
      <c r="E113" s="113" t="str">
        <f ca="1" t="shared" si="3"/>
        <v/>
      </c>
      <c r="F113" s="132"/>
      <c r="G113" s="132"/>
      <c r="H113" s="132"/>
      <c r="I113" s="132"/>
      <c r="J113" s="137" t="str">
        <f>IFERROR(LOOKUP(1,0/((故事点速查表!$A$2:$A$28=G113)*(故事点速查表!$B$2:$B$28=H113)*(故事点速查表!$C$2:$C$28=I113)),故事点速查表!$D$2:$D$28),"")</f>
        <v/>
      </c>
      <c r="K113" s="138"/>
      <c r="L113" s="139"/>
    </row>
    <row r="114" ht="16" spans="2:12">
      <c r="B114" s="136"/>
      <c r="C114" s="107" t="str">
        <f ca="1" t="shared" si="4"/>
        <v/>
      </c>
      <c r="D114" s="108"/>
      <c r="E114" s="113" t="str">
        <f ca="1" t="shared" si="3"/>
        <v/>
      </c>
      <c r="F114" s="132"/>
      <c r="G114" s="132"/>
      <c r="H114" s="132"/>
      <c r="I114" s="132"/>
      <c r="J114" s="137" t="str">
        <f>IFERROR(LOOKUP(1,0/((故事点速查表!$A$2:$A$28=G114)*(故事点速查表!$B$2:$B$28=H114)*(故事点速查表!$C$2:$C$28=I114)),故事点速查表!$D$2:$D$28),"")</f>
        <v/>
      </c>
      <c r="K114" s="138"/>
      <c r="L114" s="139"/>
    </row>
    <row r="115" ht="16" spans="2:12">
      <c r="B115" s="136"/>
      <c r="C115" s="107" t="str">
        <f ca="1" t="shared" si="4"/>
        <v/>
      </c>
      <c r="D115" s="108"/>
      <c r="E115" s="113" t="str">
        <f ca="1" t="shared" si="3"/>
        <v/>
      </c>
      <c r="F115" s="132"/>
      <c r="G115" s="132"/>
      <c r="H115" s="132"/>
      <c r="I115" s="132"/>
      <c r="J115" s="137" t="str">
        <f>IFERROR(LOOKUP(1,0/((故事点速查表!$A$2:$A$28=G115)*(故事点速查表!$B$2:$B$28=H115)*(故事点速查表!$C$2:$C$28=I115)),故事点速查表!$D$2:$D$28),"")</f>
        <v/>
      </c>
      <c r="K115" s="138"/>
      <c r="L115" s="139"/>
    </row>
    <row r="116" ht="16" spans="2:12">
      <c r="B116" s="136"/>
      <c r="C116" s="107" t="str">
        <f ca="1" t="shared" si="4"/>
        <v/>
      </c>
      <c r="D116" s="108"/>
      <c r="E116" s="113" t="str">
        <f ca="1" t="shared" si="3"/>
        <v/>
      </c>
      <c r="F116" s="132"/>
      <c r="G116" s="132"/>
      <c r="H116" s="132"/>
      <c r="I116" s="132"/>
      <c r="J116" s="137" t="str">
        <f>IFERROR(LOOKUP(1,0/((故事点速查表!$A$2:$A$28=G116)*(故事点速查表!$B$2:$B$28=H116)*(故事点速查表!$C$2:$C$28=I116)),故事点速查表!$D$2:$D$28),"")</f>
        <v/>
      </c>
      <c r="K116" s="138"/>
      <c r="L116" s="139"/>
    </row>
    <row r="117" ht="16" spans="2:12">
      <c r="B117" s="136"/>
      <c r="C117" s="107" t="str">
        <f ca="1" t="shared" si="4"/>
        <v/>
      </c>
      <c r="D117" s="108"/>
      <c r="E117" s="113" t="str">
        <f ca="1" t="shared" si="3"/>
        <v/>
      </c>
      <c r="F117" s="132"/>
      <c r="G117" s="132"/>
      <c r="H117" s="132"/>
      <c r="I117" s="132"/>
      <c r="J117" s="137" t="str">
        <f>IFERROR(LOOKUP(1,0/((故事点速查表!$A$2:$A$28=G117)*(故事点速查表!$B$2:$B$28=H117)*(故事点速查表!$C$2:$C$28=I117)),故事点速查表!$D$2:$D$28),"")</f>
        <v/>
      </c>
      <c r="K117" s="138"/>
      <c r="L117" s="139"/>
    </row>
    <row r="118" ht="16" spans="2:12">
      <c r="B118" s="136"/>
      <c r="C118" s="107" t="str">
        <f ca="1" t="shared" si="4"/>
        <v/>
      </c>
      <c r="D118" s="108"/>
      <c r="E118" s="113" t="str">
        <f ca="1" t="shared" si="3"/>
        <v/>
      </c>
      <c r="F118" s="132"/>
      <c r="G118" s="132"/>
      <c r="H118" s="132"/>
      <c r="I118" s="132"/>
      <c r="J118" s="137" t="str">
        <f>IFERROR(LOOKUP(1,0/((故事点速查表!$A$2:$A$28=G118)*(故事点速查表!$B$2:$B$28=H118)*(故事点速查表!$C$2:$C$28=I118)),故事点速查表!$D$2:$D$28),"")</f>
        <v/>
      </c>
      <c r="K118" s="138"/>
      <c r="L118" s="139"/>
    </row>
    <row r="119" ht="16" spans="2:12">
      <c r="B119" s="136"/>
      <c r="C119" s="107" t="str">
        <f ca="1" t="shared" si="4"/>
        <v/>
      </c>
      <c r="D119" s="108"/>
      <c r="E119" s="113" t="str">
        <f ca="1" t="shared" si="3"/>
        <v/>
      </c>
      <c r="F119" s="132"/>
      <c r="G119" s="132"/>
      <c r="H119" s="132"/>
      <c r="I119" s="132"/>
      <c r="J119" s="137" t="str">
        <f>IFERROR(LOOKUP(1,0/((故事点速查表!$A$2:$A$28=G119)*(故事点速查表!$B$2:$B$28=H119)*(故事点速查表!$C$2:$C$28=I119)),故事点速查表!$D$2:$D$28),"")</f>
        <v/>
      </c>
      <c r="K119" s="138"/>
      <c r="L119" s="139"/>
    </row>
    <row r="120" ht="16" spans="2:12">
      <c r="B120" s="136"/>
      <c r="C120" s="107" t="str">
        <f ca="1" t="shared" si="4"/>
        <v/>
      </c>
      <c r="D120" s="108"/>
      <c r="E120" s="113" t="str">
        <f ca="1" t="shared" si="3"/>
        <v/>
      </c>
      <c r="F120" s="132"/>
      <c r="G120" s="132"/>
      <c r="H120" s="132"/>
      <c r="I120" s="132"/>
      <c r="J120" s="137" t="str">
        <f>IFERROR(LOOKUP(1,0/((故事点速查表!$A$2:$A$28=G120)*(故事点速查表!$B$2:$B$28=H120)*(故事点速查表!$C$2:$C$28=I120)),故事点速查表!$D$2:$D$28),"")</f>
        <v/>
      </c>
      <c r="K120" s="138"/>
      <c r="L120" s="139"/>
    </row>
    <row r="121" ht="16" spans="2:12">
      <c r="B121" s="136"/>
      <c r="C121" s="107" t="str">
        <f ca="1" t="shared" si="4"/>
        <v/>
      </c>
      <c r="D121" s="108"/>
      <c r="E121" s="113" t="str">
        <f ca="1" t="shared" si="3"/>
        <v/>
      </c>
      <c r="F121" s="132"/>
      <c r="G121" s="132"/>
      <c r="H121" s="132"/>
      <c r="I121" s="132"/>
      <c r="J121" s="137" t="str">
        <f>IFERROR(LOOKUP(1,0/((故事点速查表!$A$2:$A$28=G121)*(故事点速查表!$B$2:$B$28=H121)*(故事点速查表!$C$2:$C$28=I121)),故事点速查表!$D$2:$D$28),"")</f>
        <v/>
      </c>
      <c r="K121" s="138"/>
      <c r="L121" s="139"/>
    </row>
    <row r="122" ht="16" spans="2:12">
      <c r="B122" s="136"/>
      <c r="C122" s="107" t="str">
        <f ca="1" t="shared" si="4"/>
        <v/>
      </c>
      <c r="D122" s="108"/>
      <c r="E122" s="113" t="str">
        <f ca="1" t="shared" si="3"/>
        <v/>
      </c>
      <c r="F122" s="132"/>
      <c r="G122" s="132"/>
      <c r="H122" s="132"/>
      <c r="I122" s="132"/>
      <c r="J122" s="137" t="str">
        <f>IFERROR(LOOKUP(1,0/((故事点速查表!$A$2:$A$28=G122)*(故事点速查表!$B$2:$B$28=H122)*(故事点速查表!$C$2:$C$28=I122)),故事点速查表!$D$2:$D$28),"")</f>
        <v/>
      </c>
      <c r="K122" s="138"/>
      <c r="L122" s="139"/>
    </row>
    <row r="123" ht="16" spans="2:12">
      <c r="B123" s="136"/>
      <c r="C123" s="107" t="str">
        <f ca="1" t="shared" si="4"/>
        <v/>
      </c>
      <c r="D123" s="108"/>
      <c r="E123" s="113" t="str">
        <f ca="1" t="shared" si="3"/>
        <v/>
      </c>
      <c r="F123" s="132"/>
      <c r="G123" s="132"/>
      <c r="H123" s="132"/>
      <c r="I123" s="132"/>
      <c r="J123" s="137" t="str">
        <f>IFERROR(LOOKUP(1,0/((故事点速查表!$A$2:$A$28=G123)*(故事点速查表!$B$2:$B$28=H123)*(故事点速查表!$C$2:$C$28=I123)),故事点速查表!$D$2:$D$28),"")</f>
        <v/>
      </c>
      <c r="K123" s="138"/>
      <c r="L123" s="139"/>
    </row>
    <row r="124" ht="16" spans="2:12">
      <c r="B124" s="136"/>
      <c r="C124" s="107" t="str">
        <f ca="1" t="shared" si="4"/>
        <v/>
      </c>
      <c r="D124" s="108"/>
      <c r="E124" s="113" t="str">
        <f ca="1" t="shared" si="3"/>
        <v/>
      </c>
      <c r="F124" s="132"/>
      <c r="G124" s="132"/>
      <c r="H124" s="132"/>
      <c r="I124" s="132"/>
      <c r="J124" s="137" t="str">
        <f>IFERROR(LOOKUP(1,0/((故事点速查表!$A$2:$A$28=G124)*(故事点速查表!$B$2:$B$28=H124)*(故事点速查表!$C$2:$C$28=I124)),故事点速查表!$D$2:$D$28),"")</f>
        <v/>
      </c>
      <c r="K124" s="138"/>
      <c r="L124" s="139"/>
    </row>
    <row r="125" ht="16" spans="2:12">
      <c r="B125" s="136"/>
      <c r="C125" s="107" t="str">
        <f ca="1" t="shared" si="4"/>
        <v/>
      </c>
      <c r="D125" s="108"/>
      <c r="E125" s="113" t="str">
        <f ca="1" t="shared" si="3"/>
        <v/>
      </c>
      <c r="F125" s="132"/>
      <c r="G125" s="132"/>
      <c r="H125" s="132"/>
      <c r="I125" s="132"/>
      <c r="J125" s="137" t="str">
        <f>IFERROR(LOOKUP(1,0/((故事点速查表!$A$2:$A$28=G125)*(故事点速查表!$B$2:$B$28=H125)*(故事点速查表!$C$2:$C$28=I125)),故事点速查表!$D$2:$D$28),"")</f>
        <v/>
      </c>
      <c r="K125" s="138"/>
      <c r="L125" s="139"/>
    </row>
    <row r="126" ht="16" spans="2:12">
      <c r="B126" s="136"/>
      <c r="C126" s="107" t="str">
        <f ca="1" t="shared" si="4"/>
        <v/>
      </c>
      <c r="D126" s="108"/>
      <c r="E126" s="113" t="str">
        <f ca="1" t="shared" si="3"/>
        <v/>
      </c>
      <c r="F126" s="132"/>
      <c r="G126" s="132"/>
      <c r="H126" s="132"/>
      <c r="I126" s="132"/>
      <c r="J126" s="137" t="str">
        <f>IFERROR(LOOKUP(1,0/((故事点速查表!$A$2:$A$28=G126)*(故事点速查表!$B$2:$B$28=H126)*(故事点速查表!$C$2:$C$28=I126)),故事点速查表!$D$2:$D$28),"")</f>
        <v/>
      </c>
      <c r="K126" s="138"/>
      <c r="L126" s="139"/>
    </row>
    <row r="127" ht="16" spans="2:12">
      <c r="B127" s="136"/>
      <c r="C127" s="107" t="str">
        <f ca="1" t="shared" si="4"/>
        <v/>
      </c>
      <c r="D127" s="108"/>
      <c r="E127" s="113" t="str">
        <f ca="1" t="shared" si="3"/>
        <v/>
      </c>
      <c r="F127" s="132"/>
      <c r="G127" s="132"/>
      <c r="H127" s="132"/>
      <c r="I127" s="132"/>
      <c r="J127" s="137" t="str">
        <f>IFERROR(LOOKUP(1,0/((故事点速查表!$A$2:$A$28=G127)*(故事点速查表!$B$2:$B$28=H127)*(故事点速查表!$C$2:$C$28=I127)),故事点速查表!$D$2:$D$28),"")</f>
        <v/>
      </c>
      <c r="K127" s="138"/>
      <c r="L127" s="139"/>
    </row>
    <row r="128" ht="16" spans="2:12">
      <c r="B128" s="136"/>
      <c r="C128" s="107" t="str">
        <f ca="1" t="shared" si="4"/>
        <v/>
      </c>
      <c r="D128" s="108"/>
      <c r="E128" s="113" t="str">
        <f ca="1" t="shared" si="3"/>
        <v/>
      </c>
      <c r="F128" s="132"/>
      <c r="G128" s="132"/>
      <c r="H128" s="132"/>
      <c r="I128" s="132"/>
      <c r="J128" s="137" t="str">
        <f>IFERROR(LOOKUP(1,0/((故事点速查表!$A$2:$A$28=G128)*(故事点速查表!$B$2:$B$28=H128)*(故事点速查表!$C$2:$C$28=I128)),故事点速查表!$D$2:$D$28),"")</f>
        <v/>
      </c>
      <c r="K128" s="138"/>
      <c r="L128" s="139"/>
    </row>
    <row r="129" ht="16" spans="2:12">
      <c r="B129" s="136"/>
      <c r="C129" s="107" t="str">
        <f ca="1" t="shared" si="4"/>
        <v/>
      </c>
      <c r="D129" s="108"/>
      <c r="E129" s="113" t="str">
        <f ca="1" t="shared" si="3"/>
        <v/>
      </c>
      <c r="F129" s="132"/>
      <c r="G129" s="132"/>
      <c r="H129" s="132"/>
      <c r="I129" s="132"/>
      <c r="J129" s="137" t="str">
        <f>IFERROR(LOOKUP(1,0/((故事点速查表!$A$2:$A$28=G129)*(故事点速查表!$B$2:$B$28=H129)*(故事点速查表!$C$2:$C$28=I129)),故事点速查表!$D$2:$D$28),"")</f>
        <v/>
      </c>
      <c r="K129" s="138"/>
      <c r="L129" s="139"/>
    </row>
    <row r="130" ht="16" spans="2:12">
      <c r="B130" s="136"/>
      <c r="C130" s="107" t="str">
        <f ca="1" t="shared" si="4"/>
        <v/>
      </c>
      <c r="D130" s="108"/>
      <c r="E130" s="113" t="str">
        <f ca="1" t="shared" si="3"/>
        <v/>
      </c>
      <c r="F130" s="132"/>
      <c r="G130" s="132"/>
      <c r="H130" s="132"/>
      <c r="I130" s="132"/>
      <c r="J130" s="137" t="str">
        <f>IFERROR(LOOKUP(1,0/((故事点速查表!$A$2:$A$28=G130)*(故事点速查表!$B$2:$B$28=H130)*(故事点速查表!$C$2:$C$28=I130)),故事点速查表!$D$2:$D$28),"")</f>
        <v/>
      </c>
      <c r="K130" s="138"/>
      <c r="L130" s="139"/>
    </row>
    <row r="131" ht="16" spans="2:12">
      <c r="B131" s="136"/>
      <c r="C131" s="107" t="str">
        <f ca="1" t="shared" si="4"/>
        <v/>
      </c>
      <c r="D131" s="108"/>
      <c r="E131" s="113" t="str">
        <f ca="1" t="shared" si="3"/>
        <v/>
      </c>
      <c r="F131" s="132"/>
      <c r="G131" s="132"/>
      <c r="H131" s="132"/>
      <c r="I131" s="132"/>
      <c r="J131" s="137" t="str">
        <f>IFERROR(LOOKUP(1,0/((故事点速查表!$A$2:$A$28=G131)*(故事点速查表!$B$2:$B$28=H131)*(故事点速查表!$C$2:$C$28=I131)),故事点速查表!$D$2:$D$28),"")</f>
        <v/>
      </c>
      <c r="K131" s="138"/>
      <c r="L131" s="139"/>
    </row>
    <row r="132" ht="16" spans="2:12">
      <c r="B132" s="136"/>
      <c r="C132" s="107" t="str">
        <f ca="1" t="shared" si="4"/>
        <v/>
      </c>
      <c r="D132" s="108"/>
      <c r="E132" s="113" t="str">
        <f ca="1" t="shared" si="3"/>
        <v/>
      </c>
      <c r="F132" s="132"/>
      <c r="G132" s="132"/>
      <c r="H132" s="132"/>
      <c r="I132" s="132"/>
      <c r="J132" s="137" t="str">
        <f>IFERROR(LOOKUP(1,0/((故事点速查表!$A$2:$A$28=G132)*(故事点速查表!$B$2:$B$28=H132)*(故事点速查表!$C$2:$C$28=I132)),故事点速查表!$D$2:$D$28),"")</f>
        <v/>
      </c>
      <c r="K132" s="138"/>
      <c r="L132" s="139"/>
    </row>
    <row r="133" ht="16" spans="2:12">
      <c r="B133" s="136"/>
      <c r="C133" s="107" t="str">
        <f ca="1" t="shared" si="4"/>
        <v/>
      </c>
      <c r="D133" s="108"/>
      <c r="E133" s="113" t="str">
        <f ca="1" t="shared" si="3"/>
        <v/>
      </c>
      <c r="F133" s="132"/>
      <c r="G133" s="132"/>
      <c r="H133" s="132"/>
      <c r="I133" s="132"/>
      <c r="J133" s="137" t="str">
        <f>IFERROR(LOOKUP(1,0/((故事点速查表!$A$2:$A$28=G133)*(故事点速查表!$B$2:$B$28=H133)*(故事点速查表!$C$2:$C$28=I133)),故事点速查表!$D$2:$D$28),"")</f>
        <v/>
      </c>
      <c r="K133" s="138"/>
      <c r="L133" s="139"/>
    </row>
    <row r="134" ht="16" spans="2:12">
      <c r="B134" s="136"/>
      <c r="C134" s="107" t="str">
        <f ca="1" t="shared" si="4"/>
        <v/>
      </c>
      <c r="D134" s="108"/>
      <c r="E134" s="113" t="str">
        <f ca="1" t="shared" ref="E134:E197" si="5">IF(C134&lt;&gt;"",IF($L$2&lt;&gt;"",$L$2&amp;"-"&amp;C134,C134),"")</f>
        <v/>
      </c>
      <c r="F134" s="132"/>
      <c r="G134" s="132"/>
      <c r="H134" s="132"/>
      <c r="I134" s="132"/>
      <c r="J134" s="137" t="str">
        <f>IFERROR(LOOKUP(1,0/((故事点速查表!$A$2:$A$28=G134)*(故事点速查表!$B$2:$B$28=H134)*(故事点速查表!$C$2:$C$28=I134)),故事点速查表!$D$2:$D$28),"")</f>
        <v/>
      </c>
      <c r="K134" s="138"/>
      <c r="L134" s="139"/>
    </row>
    <row r="135" ht="16" spans="2:12">
      <c r="B135" s="136"/>
      <c r="C135" s="107" t="str">
        <f ca="1" t="shared" si="4"/>
        <v/>
      </c>
      <c r="D135" s="108"/>
      <c r="E135" s="113" t="str">
        <f ca="1" t="shared" si="5"/>
        <v/>
      </c>
      <c r="F135" s="132"/>
      <c r="G135" s="132"/>
      <c r="H135" s="132"/>
      <c r="I135" s="132"/>
      <c r="J135" s="137" t="str">
        <f>IFERROR(LOOKUP(1,0/((故事点速查表!$A$2:$A$28=G135)*(故事点速查表!$B$2:$B$28=H135)*(故事点速查表!$C$2:$C$28=I135)),故事点速查表!$D$2:$D$28),"")</f>
        <v/>
      </c>
      <c r="K135" s="138"/>
      <c r="L135" s="139"/>
    </row>
    <row r="136" ht="16" spans="2:12">
      <c r="B136" s="136"/>
      <c r="C136" s="107" t="str">
        <f ca="1" t="shared" si="4"/>
        <v/>
      </c>
      <c r="D136" s="108"/>
      <c r="E136" s="113" t="str">
        <f ca="1" t="shared" si="5"/>
        <v/>
      </c>
      <c r="F136" s="132"/>
      <c r="G136" s="132"/>
      <c r="H136" s="132"/>
      <c r="I136" s="132"/>
      <c r="J136" s="137" t="str">
        <f>IFERROR(LOOKUP(1,0/((故事点速查表!$A$2:$A$28=G136)*(故事点速查表!$B$2:$B$28=H136)*(故事点速查表!$C$2:$C$28=I136)),故事点速查表!$D$2:$D$28),"")</f>
        <v/>
      </c>
      <c r="K136" s="138"/>
      <c r="L136" s="139"/>
    </row>
    <row r="137" ht="16" spans="2:12">
      <c r="B137" s="136"/>
      <c r="C137" s="107" t="str">
        <f ca="1" t="shared" si="4"/>
        <v/>
      </c>
      <c r="D137" s="108"/>
      <c r="E137" s="113" t="str">
        <f ca="1" t="shared" si="5"/>
        <v/>
      </c>
      <c r="F137" s="132"/>
      <c r="G137" s="132"/>
      <c r="H137" s="132"/>
      <c r="I137" s="132"/>
      <c r="J137" s="137" t="str">
        <f>IFERROR(LOOKUP(1,0/((故事点速查表!$A$2:$A$28=G137)*(故事点速查表!$B$2:$B$28=H137)*(故事点速查表!$C$2:$C$28=I137)),故事点速查表!$D$2:$D$28),"")</f>
        <v/>
      </c>
      <c r="K137" s="138"/>
      <c r="L137" s="139"/>
    </row>
    <row r="138" ht="16" spans="2:12">
      <c r="B138" s="136"/>
      <c r="C138" s="107" t="str">
        <f ca="1" t="shared" si="4"/>
        <v/>
      </c>
      <c r="D138" s="108"/>
      <c r="E138" s="113" t="str">
        <f ca="1" t="shared" si="5"/>
        <v/>
      </c>
      <c r="F138" s="132"/>
      <c r="G138" s="132"/>
      <c r="H138" s="132"/>
      <c r="I138" s="132"/>
      <c r="J138" s="137" t="str">
        <f>IFERROR(LOOKUP(1,0/((故事点速查表!$A$2:$A$28=G138)*(故事点速查表!$B$2:$B$28=H138)*(故事点速查表!$C$2:$C$28=I138)),故事点速查表!$D$2:$D$28),"")</f>
        <v/>
      </c>
      <c r="K138" s="138"/>
      <c r="L138" s="139"/>
    </row>
    <row r="139" ht="16" spans="2:12">
      <c r="B139" s="136"/>
      <c r="C139" s="107" t="str">
        <f ca="1" t="shared" si="4"/>
        <v/>
      </c>
      <c r="D139" s="108"/>
      <c r="E139" s="113" t="str">
        <f ca="1" t="shared" si="5"/>
        <v/>
      </c>
      <c r="F139" s="132"/>
      <c r="G139" s="132"/>
      <c r="H139" s="132"/>
      <c r="I139" s="132"/>
      <c r="J139" s="137" t="str">
        <f>IFERROR(LOOKUP(1,0/((故事点速查表!$A$2:$A$28=G139)*(故事点速查表!$B$2:$B$28=H139)*(故事点速查表!$C$2:$C$28=I139)),故事点速查表!$D$2:$D$28),"")</f>
        <v/>
      </c>
      <c r="K139" s="138"/>
      <c r="L139" s="139"/>
    </row>
    <row r="140" ht="16" spans="2:12">
      <c r="B140" s="136"/>
      <c r="C140" s="107" t="str">
        <f ca="1" t="shared" si="4"/>
        <v/>
      </c>
      <c r="D140" s="108"/>
      <c r="E140" s="113" t="str">
        <f ca="1" t="shared" si="5"/>
        <v/>
      </c>
      <c r="F140" s="132"/>
      <c r="G140" s="132"/>
      <c r="H140" s="132"/>
      <c r="I140" s="132"/>
      <c r="J140" s="137" t="str">
        <f>IFERROR(LOOKUP(1,0/((故事点速查表!$A$2:$A$28=G140)*(故事点速查表!$B$2:$B$28=H140)*(故事点速查表!$C$2:$C$28=I140)),故事点速查表!$D$2:$D$28),"")</f>
        <v/>
      </c>
      <c r="K140" s="138"/>
      <c r="L140" s="139"/>
    </row>
    <row r="141" ht="16" spans="2:12">
      <c r="B141" s="136"/>
      <c r="C141" s="107" t="str">
        <f ca="1" t="shared" si="4"/>
        <v/>
      </c>
      <c r="D141" s="108"/>
      <c r="E141" s="113" t="str">
        <f ca="1" t="shared" si="5"/>
        <v/>
      </c>
      <c r="F141" s="132"/>
      <c r="G141" s="132"/>
      <c r="H141" s="132"/>
      <c r="I141" s="132"/>
      <c r="J141" s="137" t="str">
        <f>IFERROR(LOOKUP(1,0/((故事点速查表!$A$2:$A$28=G141)*(故事点速查表!$B$2:$B$28=H141)*(故事点速查表!$C$2:$C$28=I141)),故事点速查表!$D$2:$D$28),"")</f>
        <v/>
      </c>
      <c r="K141" s="138"/>
      <c r="L141" s="139"/>
    </row>
    <row r="142" ht="16" spans="2:12">
      <c r="B142" s="136"/>
      <c r="C142" s="107" t="str">
        <f ca="1" t="shared" si="4"/>
        <v/>
      </c>
      <c r="D142" s="108"/>
      <c r="E142" s="113" t="str">
        <f ca="1" t="shared" si="5"/>
        <v/>
      </c>
      <c r="F142" s="132"/>
      <c r="G142" s="132"/>
      <c r="H142" s="132"/>
      <c r="I142" s="132"/>
      <c r="J142" s="137" t="str">
        <f>IFERROR(LOOKUP(1,0/((故事点速查表!$A$2:$A$28=G142)*(故事点速查表!$B$2:$B$28=H142)*(故事点速查表!$C$2:$C$28=I142)),故事点速查表!$D$2:$D$28),"")</f>
        <v/>
      </c>
      <c r="K142" s="138"/>
      <c r="L142" s="139"/>
    </row>
    <row r="143" ht="16" spans="2:12">
      <c r="B143" s="136"/>
      <c r="C143" s="107" t="str">
        <f ca="1" t="shared" si="4"/>
        <v/>
      </c>
      <c r="D143" s="108"/>
      <c r="E143" s="113" t="str">
        <f ca="1" t="shared" si="5"/>
        <v/>
      </c>
      <c r="F143" s="132"/>
      <c r="G143" s="132"/>
      <c r="H143" s="132"/>
      <c r="I143" s="132"/>
      <c r="J143" s="137" t="str">
        <f>IFERROR(LOOKUP(1,0/((故事点速查表!$A$2:$A$28=G143)*(故事点速查表!$B$2:$B$28=H143)*(故事点速查表!$C$2:$C$28=I143)),故事点速查表!$D$2:$D$28),"")</f>
        <v/>
      </c>
      <c r="K143" s="138"/>
      <c r="L143" s="139"/>
    </row>
    <row r="144" ht="16" spans="2:12">
      <c r="B144" s="136"/>
      <c r="C144" s="107" t="str">
        <f ca="1" t="shared" si="4"/>
        <v/>
      </c>
      <c r="D144" s="108"/>
      <c r="E144" s="113" t="str">
        <f ca="1" t="shared" si="5"/>
        <v/>
      </c>
      <c r="F144" s="132"/>
      <c r="G144" s="132"/>
      <c r="H144" s="132"/>
      <c r="I144" s="132"/>
      <c r="J144" s="137" t="str">
        <f>IFERROR(LOOKUP(1,0/((故事点速查表!$A$2:$A$28=G144)*(故事点速查表!$B$2:$B$28=H144)*(故事点速查表!$C$2:$C$28=I144)),故事点速查表!$D$2:$D$28),"")</f>
        <v/>
      </c>
      <c r="K144" s="138"/>
      <c r="L144" s="139"/>
    </row>
    <row r="145" ht="16" spans="2:12">
      <c r="B145" s="136"/>
      <c r="C145" s="107" t="str">
        <f ca="1" t="shared" si="4"/>
        <v/>
      </c>
      <c r="D145" s="108"/>
      <c r="E145" s="113" t="str">
        <f ca="1" t="shared" si="5"/>
        <v/>
      </c>
      <c r="F145" s="132"/>
      <c r="G145" s="132"/>
      <c r="H145" s="132"/>
      <c r="I145" s="132"/>
      <c r="J145" s="137" t="str">
        <f>IFERROR(LOOKUP(1,0/((故事点速查表!$A$2:$A$28=G145)*(故事点速查表!$B$2:$B$28=H145)*(故事点速查表!$C$2:$C$28=I145)),故事点速查表!$D$2:$D$28),"")</f>
        <v/>
      </c>
      <c r="K145" s="138"/>
      <c r="L145" s="139"/>
    </row>
    <row r="146" ht="16" spans="2:12">
      <c r="B146" s="136"/>
      <c r="C146" s="107" t="str">
        <f ca="1" t="shared" si="4"/>
        <v/>
      </c>
      <c r="D146" s="108"/>
      <c r="E146" s="113" t="str">
        <f ca="1" t="shared" si="5"/>
        <v/>
      </c>
      <c r="F146" s="132"/>
      <c r="G146" s="132"/>
      <c r="H146" s="132"/>
      <c r="I146" s="132"/>
      <c r="J146" s="137" t="str">
        <f>IFERROR(LOOKUP(1,0/((故事点速查表!$A$2:$A$28=G146)*(故事点速查表!$B$2:$B$28=H146)*(故事点速查表!$C$2:$C$28=I146)),故事点速查表!$D$2:$D$28),"")</f>
        <v/>
      </c>
      <c r="K146" s="138"/>
      <c r="L146" s="139"/>
    </row>
    <row r="147" ht="16" spans="2:12">
      <c r="B147" s="136"/>
      <c r="C147" s="107" t="str">
        <f ca="1" t="shared" si="4"/>
        <v/>
      </c>
      <c r="D147" s="108"/>
      <c r="E147" s="113" t="str">
        <f ca="1" t="shared" si="5"/>
        <v/>
      </c>
      <c r="F147" s="132"/>
      <c r="G147" s="132"/>
      <c r="H147" s="132"/>
      <c r="I147" s="132"/>
      <c r="J147" s="137" t="str">
        <f>IFERROR(LOOKUP(1,0/((故事点速查表!$A$2:$A$28=G147)*(故事点速查表!$B$2:$B$28=H147)*(故事点速查表!$C$2:$C$28=I147)),故事点速查表!$D$2:$D$28),"")</f>
        <v/>
      </c>
      <c r="K147" s="138"/>
      <c r="L147" s="139"/>
    </row>
    <row r="148" ht="16" spans="2:12">
      <c r="B148" s="136"/>
      <c r="C148" s="107" t="str">
        <f ca="1" t="shared" si="4"/>
        <v/>
      </c>
      <c r="D148" s="108"/>
      <c r="E148" s="113" t="str">
        <f ca="1" t="shared" si="5"/>
        <v/>
      </c>
      <c r="F148" s="132"/>
      <c r="G148" s="132"/>
      <c r="H148" s="132"/>
      <c r="I148" s="132"/>
      <c r="J148" s="137" t="str">
        <f>IFERROR(LOOKUP(1,0/((故事点速查表!$A$2:$A$28=G148)*(故事点速查表!$B$2:$B$28=H148)*(故事点速查表!$C$2:$C$28=I148)),故事点速查表!$D$2:$D$28),"")</f>
        <v/>
      </c>
      <c r="K148" s="138"/>
      <c r="L148" s="139"/>
    </row>
    <row r="149" ht="16" spans="2:12">
      <c r="B149" s="136"/>
      <c r="C149" s="107" t="str">
        <f ca="1" t="shared" si="4"/>
        <v/>
      </c>
      <c r="D149" s="108"/>
      <c r="E149" s="113" t="str">
        <f ca="1" t="shared" si="5"/>
        <v/>
      </c>
      <c r="F149" s="132"/>
      <c r="G149" s="132"/>
      <c r="H149" s="132"/>
      <c r="I149" s="132"/>
      <c r="J149" s="137" t="str">
        <f>IFERROR(LOOKUP(1,0/((故事点速查表!$A$2:$A$28=G149)*(故事点速查表!$B$2:$B$28=H149)*(故事点速查表!$C$2:$C$28=I149)),故事点速查表!$D$2:$D$28),"")</f>
        <v/>
      </c>
      <c r="K149" s="138"/>
      <c r="L149" s="139"/>
    </row>
    <row r="150" ht="16" spans="2:12">
      <c r="B150" s="136"/>
      <c r="C150" s="107" t="str">
        <f ca="1" t="shared" si="4"/>
        <v/>
      </c>
      <c r="D150" s="108"/>
      <c r="E150" s="113" t="str">
        <f ca="1" t="shared" si="5"/>
        <v/>
      </c>
      <c r="F150" s="132"/>
      <c r="G150" s="132"/>
      <c r="H150" s="132"/>
      <c r="I150" s="132"/>
      <c r="J150" s="137" t="str">
        <f>IFERROR(LOOKUP(1,0/((故事点速查表!$A$2:$A$28=G150)*(故事点速查表!$B$2:$B$28=H150)*(故事点速查表!$C$2:$C$28=I150)),故事点速查表!$D$2:$D$28),"")</f>
        <v/>
      </c>
      <c r="K150" s="138"/>
      <c r="L150" s="139"/>
    </row>
    <row r="151" ht="16" spans="2:12">
      <c r="B151" s="136"/>
      <c r="C151" s="107" t="str">
        <f ca="1" t="shared" si="4"/>
        <v/>
      </c>
      <c r="D151" s="108"/>
      <c r="E151" s="113" t="str">
        <f ca="1" t="shared" si="5"/>
        <v/>
      </c>
      <c r="F151" s="132"/>
      <c r="G151" s="132"/>
      <c r="H151" s="132"/>
      <c r="I151" s="132"/>
      <c r="J151" s="137" t="str">
        <f>IFERROR(LOOKUP(1,0/((故事点速查表!$A$2:$A$28=G151)*(故事点速查表!$B$2:$B$28=H151)*(故事点速查表!$C$2:$C$28=I151)),故事点速查表!$D$2:$D$28),"")</f>
        <v/>
      </c>
      <c r="K151" s="138"/>
      <c r="L151" s="139"/>
    </row>
    <row r="152" ht="16" spans="2:12">
      <c r="B152" s="136"/>
      <c r="C152" s="107" t="str">
        <f ca="1" t="shared" si="4"/>
        <v/>
      </c>
      <c r="D152" s="108"/>
      <c r="E152" s="113" t="str">
        <f ca="1" t="shared" si="5"/>
        <v/>
      </c>
      <c r="F152" s="132"/>
      <c r="G152" s="132"/>
      <c r="H152" s="132"/>
      <c r="I152" s="132"/>
      <c r="J152" s="137" t="str">
        <f>IFERROR(LOOKUP(1,0/((故事点速查表!$A$2:$A$28=G152)*(故事点速查表!$B$2:$B$28=H152)*(故事点速查表!$C$2:$C$28=I152)),故事点速查表!$D$2:$D$28),"")</f>
        <v/>
      </c>
      <c r="K152" s="138"/>
      <c r="L152" s="139"/>
    </row>
    <row r="153" ht="16" spans="2:12">
      <c r="B153" s="136"/>
      <c r="C153" s="107" t="str">
        <f ca="1" t="shared" si="4"/>
        <v/>
      </c>
      <c r="D153" s="108"/>
      <c r="E153" s="113" t="str">
        <f ca="1" t="shared" si="5"/>
        <v/>
      </c>
      <c r="F153" s="132"/>
      <c r="G153" s="132"/>
      <c r="H153" s="132"/>
      <c r="I153" s="132"/>
      <c r="J153" s="137" t="str">
        <f>IFERROR(LOOKUP(1,0/((故事点速查表!$A$2:$A$28=G153)*(故事点速查表!$B$2:$B$28=H153)*(故事点速查表!$C$2:$C$28=I153)),故事点速查表!$D$2:$D$28),"")</f>
        <v/>
      </c>
      <c r="K153" s="138"/>
      <c r="L153" s="139"/>
    </row>
    <row r="154" ht="16" spans="2:12">
      <c r="B154" s="136"/>
      <c r="C154" s="107" t="str">
        <f ca="1" t="shared" si="4"/>
        <v/>
      </c>
      <c r="D154" s="108"/>
      <c r="E154" s="113" t="str">
        <f ca="1" t="shared" si="5"/>
        <v/>
      </c>
      <c r="F154" s="132"/>
      <c r="G154" s="132"/>
      <c r="H154" s="132"/>
      <c r="I154" s="132"/>
      <c r="J154" s="137" t="str">
        <f>IFERROR(LOOKUP(1,0/((故事点速查表!$A$2:$A$28=G154)*(故事点速查表!$B$2:$B$28=H154)*(故事点速查表!$C$2:$C$28=I154)),故事点速查表!$D$2:$D$28),"")</f>
        <v/>
      </c>
      <c r="K154" s="138"/>
      <c r="L154" s="139"/>
    </row>
    <row r="155" ht="16" spans="2:12">
      <c r="B155" s="136"/>
      <c r="C155" s="107" t="str">
        <f ca="1" t="shared" si="4"/>
        <v/>
      </c>
      <c r="D155" s="108"/>
      <c r="E155" s="113" t="str">
        <f ca="1" t="shared" si="5"/>
        <v/>
      </c>
      <c r="F155" s="132"/>
      <c r="G155" s="132"/>
      <c r="H155" s="132"/>
      <c r="I155" s="132"/>
      <c r="J155" s="137" t="str">
        <f>IFERROR(LOOKUP(1,0/((故事点速查表!$A$2:$A$28=G155)*(故事点速查表!$B$2:$B$28=H155)*(故事点速查表!$C$2:$C$28=I155)),故事点速查表!$D$2:$D$28),"")</f>
        <v/>
      </c>
      <c r="K155" s="138"/>
      <c r="L155" s="139"/>
    </row>
    <row r="156" ht="16" spans="2:12">
      <c r="B156" s="136"/>
      <c r="C156" s="107" t="str">
        <f ca="1" t="shared" si="4"/>
        <v/>
      </c>
      <c r="D156" s="108"/>
      <c r="E156" s="113" t="str">
        <f ca="1" t="shared" si="5"/>
        <v/>
      </c>
      <c r="F156" s="132"/>
      <c r="G156" s="132"/>
      <c r="H156" s="132"/>
      <c r="I156" s="132"/>
      <c r="J156" s="137" t="str">
        <f>IFERROR(LOOKUP(1,0/((故事点速查表!$A$2:$A$28=G156)*(故事点速查表!$B$2:$B$28=H156)*(故事点速查表!$C$2:$C$28=I156)),故事点速查表!$D$2:$D$28),"")</f>
        <v/>
      </c>
      <c r="K156" s="138"/>
      <c r="L156" s="139"/>
    </row>
    <row r="157" ht="16" spans="2:12">
      <c r="B157" s="136"/>
      <c r="C157" s="107" t="str">
        <f ca="1" t="shared" si="4"/>
        <v/>
      </c>
      <c r="D157" s="108"/>
      <c r="E157" s="113" t="str">
        <f ca="1" t="shared" si="5"/>
        <v/>
      </c>
      <c r="F157" s="132"/>
      <c r="G157" s="132"/>
      <c r="H157" s="132"/>
      <c r="I157" s="132"/>
      <c r="J157" s="137" t="str">
        <f>IFERROR(LOOKUP(1,0/((故事点速查表!$A$2:$A$28=G157)*(故事点速查表!$B$2:$B$28=H157)*(故事点速查表!$C$2:$C$28=I157)),故事点速查表!$D$2:$D$28),"")</f>
        <v/>
      </c>
      <c r="K157" s="138"/>
      <c r="L157" s="139"/>
    </row>
    <row r="158" ht="16" spans="2:12">
      <c r="B158" s="136"/>
      <c r="C158" s="107" t="str">
        <f ca="1" t="shared" si="4"/>
        <v/>
      </c>
      <c r="D158" s="108"/>
      <c r="E158" s="113" t="str">
        <f ca="1" t="shared" si="5"/>
        <v/>
      </c>
      <c r="F158" s="132"/>
      <c r="G158" s="132"/>
      <c r="H158" s="132"/>
      <c r="I158" s="132"/>
      <c r="J158" s="137" t="str">
        <f>IFERROR(LOOKUP(1,0/((故事点速查表!$A$2:$A$28=G158)*(故事点速查表!$B$2:$B$28=H158)*(故事点速查表!$C$2:$C$28=I158)),故事点速查表!$D$2:$D$28),"")</f>
        <v/>
      </c>
      <c r="K158" s="138"/>
      <c r="L158" s="139"/>
    </row>
    <row r="159" ht="16" spans="2:12">
      <c r="B159" s="136"/>
      <c r="C159" s="107" t="str">
        <f ca="1" t="shared" si="4"/>
        <v/>
      </c>
      <c r="D159" s="108"/>
      <c r="E159" s="113" t="str">
        <f ca="1" t="shared" si="5"/>
        <v/>
      </c>
      <c r="F159" s="132"/>
      <c r="G159" s="132"/>
      <c r="H159" s="132"/>
      <c r="I159" s="132"/>
      <c r="J159" s="137" t="str">
        <f>IFERROR(LOOKUP(1,0/((故事点速查表!$A$2:$A$28=G159)*(故事点速查表!$B$2:$B$28=H159)*(故事点速查表!$C$2:$C$28=I159)),故事点速查表!$D$2:$D$28),"")</f>
        <v/>
      </c>
      <c r="K159" s="138"/>
      <c r="L159" s="139"/>
    </row>
    <row r="160" ht="16" spans="2:12">
      <c r="B160" s="136"/>
      <c r="C160" s="107" t="str">
        <f ca="1" t="shared" si="4"/>
        <v/>
      </c>
      <c r="D160" s="108"/>
      <c r="E160" s="113" t="str">
        <f ca="1" t="shared" si="5"/>
        <v/>
      </c>
      <c r="F160" s="132"/>
      <c r="G160" s="132"/>
      <c r="H160" s="132"/>
      <c r="I160" s="132"/>
      <c r="J160" s="137" t="str">
        <f>IFERROR(LOOKUP(1,0/((故事点速查表!$A$2:$A$28=G160)*(故事点速查表!$B$2:$B$28=H160)*(故事点速查表!$C$2:$C$28=I160)),故事点速查表!$D$2:$D$28),"")</f>
        <v/>
      </c>
      <c r="K160" s="138"/>
      <c r="L160" s="139"/>
    </row>
    <row r="161" ht="16" spans="2:12">
      <c r="B161" s="136"/>
      <c r="C161" s="107" t="str">
        <f ca="1" t="shared" si="4"/>
        <v/>
      </c>
      <c r="D161" s="108"/>
      <c r="E161" s="113" t="str">
        <f ca="1" t="shared" si="5"/>
        <v/>
      </c>
      <c r="F161" s="132"/>
      <c r="G161" s="132"/>
      <c r="H161" s="132"/>
      <c r="I161" s="132"/>
      <c r="J161" s="137" t="str">
        <f>IFERROR(LOOKUP(1,0/((故事点速查表!$A$2:$A$28=G161)*(故事点速查表!$B$2:$B$28=H161)*(故事点速查表!$C$2:$C$28=I161)),故事点速查表!$D$2:$D$28),"")</f>
        <v/>
      </c>
      <c r="K161" s="138"/>
      <c r="L161" s="139"/>
    </row>
    <row r="162" ht="16" spans="2:12">
      <c r="B162" s="136"/>
      <c r="C162" s="107" t="str">
        <f ca="1" t="shared" si="4"/>
        <v/>
      </c>
      <c r="D162" s="108"/>
      <c r="E162" s="113" t="str">
        <f ca="1" t="shared" si="5"/>
        <v/>
      </c>
      <c r="F162" s="132"/>
      <c r="G162" s="132"/>
      <c r="H162" s="132"/>
      <c r="I162" s="132"/>
      <c r="J162" s="137" t="str">
        <f>IFERROR(LOOKUP(1,0/((故事点速查表!$A$2:$A$28=G162)*(故事点速查表!$B$2:$B$28=H162)*(故事点速查表!$C$2:$C$28=I162)),故事点速查表!$D$2:$D$28),"")</f>
        <v/>
      </c>
      <c r="K162" s="138"/>
      <c r="L162" s="139"/>
    </row>
    <row r="163" ht="16" spans="2:12">
      <c r="B163" s="136"/>
      <c r="C163" s="107" t="str">
        <f ca="1" t="shared" si="4"/>
        <v/>
      </c>
      <c r="D163" s="108"/>
      <c r="E163" s="113" t="str">
        <f ca="1" t="shared" si="5"/>
        <v/>
      </c>
      <c r="F163" s="132"/>
      <c r="G163" s="132"/>
      <c r="H163" s="132"/>
      <c r="I163" s="132"/>
      <c r="J163" s="137" t="str">
        <f>IFERROR(LOOKUP(1,0/((故事点速查表!$A$2:$A$28=G163)*(故事点速查表!$B$2:$B$28=H163)*(故事点速查表!$C$2:$C$28=I163)),故事点速查表!$D$2:$D$28),"")</f>
        <v/>
      </c>
      <c r="K163" s="138"/>
      <c r="L163" s="139"/>
    </row>
    <row r="164" ht="16" spans="2:12">
      <c r="B164" s="136"/>
      <c r="C164" s="107" t="str">
        <f ca="1" t="shared" si="4"/>
        <v/>
      </c>
      <c r="D164" s="108"/>
      <c r="E164" s="113" t="str">
        <f ca="1" t="shared" si="5"/>
        <v/>
      </c>
      <c r="F164" s="132"/>
      <c r="G164" s="132"/>
      <c r="H164" s="132"/>
      <c r="I164" s="132"/>
      <c r="J164" s="137" t="str">
        <f>IFERROR(LOOKUP(1,0/((故事点速查表!$A$2:$A$28=G164)*(故事点速查表!$B$2:$B$28=H164)*(故事点速查表!$C$2:$C$28=I164)),故事点速查表!$D$2:$D$28),"")</f>
        <v/>
      </c>
      <c r="K164" s="138"/>
      <c r="L164" s="139"/>
    </row>
    <row r="165" ht="16" spans="2:12">
      <c r="B165" s="136"/>
      <c r="C165" s="107" t="str">
        <f ca="1" t="shared" si="4"/>
        <v/>
      </c>
      <c r="D165" s="108"/>
      <c r="E165" s="113" t="str">
        <f ca="1" t="shared" si="5"/>
        <v/>
      </c>
      <c r="F165" s="132"/>
      <c r="G165" s="132"/>
      <c r="H165" s="132"/>
      <c r="I165" s="132"/>
      <c r="J165" s="137" t="str">
        <f>IFERROR(LOOKUP(1,0/((故事点速查表!$A$2:$A$28=G165)*(故事点速查表!$B$2:$B$28=H165)*(故事点速查表!$C$2:$C$28=I165)),故事点速查表!$D$2:$D$28),"")</f>
        <v/>
      </c>
      <c r="K165" s="138"/>
      <c r="L165" s="139"/>
    </row>
    <row r="166" ht="16" spans="2:12">
      <c r="B166" s="136"/>
      <c r="C166" s="107" t="str">
        <f ca="1" t="shared" si="4"/>
        <v/>
      </c>
      <c r="D166" s="108"/>
      <c r="E166" s="113" t="str">
        <f ca="1" t="shared" si="5"/>
        <v/>
      </c>
      <c r="F166" s="132"/>
      <c r="G166" s="132"/>
      <c r="H166" s="132"/>
      <c r="I166" s="132"/>
      <c r="J166" s="137" t="str">
        <f>IFERROR(LOOKUP(1,0/((故事点速查表!$A$2:$A$28=G166)*(故事点速查表!$B$2:$B$28=H166)*(故事点速查表!$C$2:$C$28=I166)),故事点速查表!$D$2:$D$28),"")</f>
        <v/>
      </c>
      <c r="K166" s="138"/>
      <c r="L166" s="139"/>
    </row>
    <row r="167" ht="16" spans="2:12">
      <c r="B167" s="136"/>
      <c r="C167" s="107" t="str">
        <f ca="1" t="shared" si="4"/>
        <v/>
      </c>
      <c r="D167" s="108"/>
      <c r="E167" s="113" t="str">
        <f ca="1" t="shared" si="5"/>
        <v/>
      </c>
      <c r="F167" s="132"/>
      <c r="G167" s="132"/>
      <c r="H167" s="132"/>
      <c r="I167" s="132"/>
      <c r="J167" s="137" t="str">
        <f>IFERROR(LOOKUP(1,0/((故事点速查表!$A$2:$A$28=G167)*(故事点速查表!$B$2:$B$28=H167)*(故事点速查表!$C$2:$C$28=I167)),故事点速查表!$D$2:$D$28),"")</f>
        <v/>
      </c>
      <c r="K167" s="138"/>
      <c r="L167" s="139"/>
    </row>
    <row r="168" ht="16" spans="2:12">
      <c r="B168" s="136"/>
      <c r="C168" s="107" t="str">
        <f ca="1" t="shared" si="4"/>
        <v/>
      </c>
      <c r="D168" s="108"/>
      <c r="E168" s="113" t="str">
        <f ca="1" t="shared" si="5"/>
        <v/>
      </c>
      <c r="F168" s="132"/>
      <c r="G168" s="132"/>
      <c r="H168" s="132"/>
      <c r="I168" s="132"/>
      <c r="J168" s="137" t="str">
        <f>IFERROR(LOOKUP(1,0/((故事点速查表!$A$2:$A$28=G168)*(故事点速查表!$B$2:$B$28=H168)*(故事点速查表!$C$2:$C$28=I168)),故事点速查表!$D$2:$D$28),"")</f>
        <v/>
      </c>
      <c r="K168" s="138"/>
      <c r="L168" s="139"/>
    </row>
    <row r="169" ht="16" spans="2:12">
      <c r="B169" s="136"/>
      <c r="C169" s="107" t="str">
        <f ca="1" t="shared" ref="C169:C232" si="6">IF(B169="","",IF(B169&gt;OFFSET(B169,-1,0,1,1),IF(OFFSET(C169,-1,0,1,1)="","1",OFFSET(C169,-1,0,1,1))&amp;REPT(".1",B169-MAX(OFFSET(B169,-1,0,1,1),1)),IF(ISERROR(FIND(".",OFFSET(C169,-1,0,1,1))),REPT("1.",B169-1)&amp;IFERROR(VALUE(OFFSET(C169,-1,0,1,1))+1,"1"),IF(B169=1,"",IFERROR(LEFT(OFFSET(C169,-1,0,1,1),FIND("^",SUBSTITUTE(OFFSET(C169,-1,0,1,1),".","^",B169-1))),""))&amp;VALUE(TRIM(MID(SUBSTITUTE(OFFSET(C169,-1,0,1,1),".",REPT(" ",LEN(OFFSET(C169,-1,0,1,1)))),(B169-1)*LEN(OFFSET(C169,-1,0,1,1))+1,LEN(OFFSET(C169,-1,0,1,1)))))+1)))</f>
        <v/>
      </c>
      <c r="D169" s="108"/>
      <c r="E169" s="113" t="str">
        <f ca="1" t="shared" si="5"/>
        <v/>
      </c>
      <c r="F169" s="132"/>
      <c r="G169" s="132"/>
      <c r="H169" s="132"/>
      <c r="I169" s="132"/>
      <c r="J169" s="137" t="str">
        <f>IFERROR(LOOKUP(1,0/((故事点速查表!$A$2:$A$28=G169)*(故事点速查表!$B$2:$B$28=H169)*(故事点速查表!$C$2:$C$28=I169)),故事点速查表!$D$2:$D$28),"")</f>
        <v/>
      </c>
      <c r="K169" s="138"/>
      <c r="L169" s="139"/>
    </row>
    <row r="170" ht="16" spans="2:12">
      <c r="B170" s="136"/>
      <c r="C170" s="107" t="str">
        <f ca="1" t="shared" si="6"/>
        <v/>
      </c>
      <c r="D170" s="108"/>
      <c r="E170" s="113" t="str">
        <f ca="1" t="shared" si="5"/>
        <v/>
      </c>
      <c r="F170" s="132"/>
      <c r="G170" s="132"/>
      <c r="H170" s="132"/>
      <c r="I170" s="132"/>
      <c r="J170" s="137" t="str">
        <f>IFERROR(LOOKUP(1,0/((故事点速查表!$A$2:$A$28=G170)*(故事点速查表!$B$2:$B$28=H170)*(故事点速查表!$C$2:$C$28=I170)),故事点速查表!$D$2:$D$28),"")</f>
        <v/>
      </c>
      <c r="K170" s="138"/>
      <c r="L170" s="139"/>
    </row>
    <row r="171" ht="16" spans="2:12">
      <c r="B171" s="136"/>
      <c r="C171" s="107" t="str">
        <f ca="1" t="shared" si="6"/>
        <v/>
      </c>
      <c r="D171" s="108"/>
      <c r="E171" s="113" t="str">
        <f ca="1" t="shared" si="5"/>
        <v/>
      </c>
      <c r="F171" s="132"/>
      <c r="G171" s="132"/>
      <c r="H171" s="132"/>
      <c r="I171" s="132"/>
      <c r="J171" s="137" t="str">
        <f>IFERROR(LOOKUP(1,0/((故事点速查表!$A$2:$A$28=G171)*(故事点速查表!$B$2:$B$28=H171)*(故事点速查表!$C$2:$C$28=I171)),故事点速查表!$D$2:$D$28),"")</f>
        <v/>
      </c>
      <c r="K171" s="138"/>
      <c r="L171" s="139"/>
    </row>
    <row r="172" ht="16" spans="2:12">
      <c r="B172" s="136"/>
      <c r="C172" s="107" t="str">
        <f ca="1" t="shared" si="6"/>
        <v/>
      </c>
      <c r="D172" s="108"/>
      <c r="E172" s="113" t="str">
        <f ca="1" t="shared" si="5"/>
        <v/>
      </c>
      <c r="F172" s="132"/>
      <c r="G172" s="132"/>
      <c r="H172" s="132"/>
      <c r="I172" s="132"/>
      <c r="J172" s="137" t="str">
        <f>IFERROR(LOOKUP(1,0/((故事点速查表!$A$2:$A$28=G172)*(故事点速查表!$B$2:$B$28=H172)*(故事点速查表!$C$2:$C$28=I172)),故事点速查表!$D$2:$D$28),"")</f>
        <v/>
      </c>
      <c r="K172" s="138"/>
      <c r="L172" s="139"/>
    </row>
    <row r="173" ht="16" spans="2:12">
      <c r="B173" s="136"/>
      <c r="C173" s="107" t="str">
        <f ca="1" t="shared" si="6"/>
        <v/>
      </c>
      <c r="D173" s="108"/>
      <c r="E173" s="113" t="str">
        <f ca="1" t="shared" si="5"/>
        <v/>
      </c>
      <c r="F173" s="132"/>
      <c r="G173" s="132"/>
      <c r="H173" s="132"/>
      <c r="I173" s="132"/>
      <c r="J173" s="137" t="str">
        <f>IFERROR(LOOKUP(1,0/((故事点速查表!$A$2:$A$28=G173)*(故事点速查表!$B$2:$B$28=H173)*(故事点速查表!$C$2:$C$28=I173)),故事点速查表!$D$2:$D$28),"")</f>
        <v/>
      </c>
      <c r="K173" s="138"/>
      <c r="L173" s="139"/>
    </row>
    <row r="174" ht="16" spans="2:12">
      <c r="B174" s="136"/>
      <c r="C174" s="107" t="str">
        <f ca="1" t="shared" si="6"/>
        <v/>
      </c>
      <c r="D174" s="108"/>
      <c r="E174" s="113" t="str">
        <f ca="1" t="shared" si="5"/>
        <v/>
      </c>
      <c r="F174" s="132"/>
      <c r="G174" s="132"/>
      <c r="H174" s="132"/>
      <c r="I174" s="132"/>
      <c r="J174" s="137" t="str">
        <f>IFERROR(LOOKUP(1,0/((故事点速查表!$A$2:$A$28=G174)*(故事点速查表!$B$2:$B$28=H174)*(故事点速查表!$C$2:$C$28=I174)),故事点速查表!$D$2:$D$28),"")</f>
        <v/>
      </c>
      <c r="K174" s="138"/>
      <c r="L174" s="139"/>
    </row>
    <row r="175" ht="16" spans="2:12">
      <c r="B175" s="136"/>
      <c r="C175" s="107" t="str">
        <f ca="1" t="shared" si="6"/>
        <v/>
      </c>
      <c r="D175" s="108"/>
      <c r="E175" s="113" t="str">
        <f ca="1" t="shared" si="5"/>
        <v/>
      </c>
      <c r="F175" s="132"/>
      <c r="G175" s="132"/>
      <c r="H175" s="132"/>
      <c r="I175" s="132"/>
      <c r="J175" s="137" t="str">
        <f>IFERROR(LOOKUP(1,0/((故事点速查表!$A$2:$A$28=G175)*(故事点速查表!$B$2:$B$28=H175)*(故事点速查表!$C$2:$C$28=I175)),故事点速查表!$D$2:$D$28),"")</f>
        <v/>
      </c>
      <c r="K175" s="138"/>
      <c r="L175" s="139"/>
    </row>
    <row r="176" ht="16" spans="2:12">
      <c r="B176" s="136"/>
      <c r="C176" s="107" t="str">
        <f ca="1" t="shared" si="6"/>
        <v/>
      </c>
      <c r="D176" s="108"/>
      <c r="E176" s="113" t="str">
        <f ca="1" t="shared" si="5"/>
        <v/>
      </c>
      <c r="F176" s="132"/>
      <c r="G176" s="132"/>
      <c r="H176" s="132"/>
      <c r="I176" s="132"/>
      <c r="J176" s="137" t="str">
        <f>IFERROR(LOOKUP(1,0/((故事点速查表!$A$2:$A$28=G176)*(故事点速查表!$B$2:$B$28=H176)*(故事点速查表!$C$2:$C$28=I176)),故事点速查表!$D$2:$D$28),"")</f>
        <v/>
      </c>
      <c r="K176" s="138"/>
      <c r="L176" s="139"/>
    </row>
    <row r="177" ht="16" spans="2:12">
      <c r="B177" s="136"/>
      <c r="C177" s="107" t="str">
        <f ca="1" t="shared" si="6"/>
        <v/>
      </c>
      <c r="D177" s="108"/>
      <c r="E177" s="113" t="str">
        <f ca="1" t="shared" si="5"/>
        <v/>
      </c>
      <c r="F177" s="132"/>
      <c r="G177" s="132"/>
      <c r="H177" s="132"/>
      <c r="I177" s="132"/>
      <c r="J177" s="137" t="str">
        <f>IFERROR(LOOKUP(1,0/((故事点速查表!$A$2:$A$28=G177)*(故事点速查表!$B$2:$B$28=H177)*(故事点速查表!$C$2:$C$28=I177)),故事点速查表!$D$2:$D$28),"")</f>
        <v/>
      </c>
      <c r="K177" s="138"/>
      <c r="L177" s="139"/>
    </row>
    <row r="178" ht="16" spans="2:12">
      <c r="B178" s="136"/>
      <c r="C178" s="107" t="str">
        <f ca="1" t="shared" si="6"/>
        <v/>
      </c>
      <c r="D178" s="108"/>
      <c r="E178" s="113" t="str">
        <f ca="1" t="shared" si="5"/>
        <v/>
      </c>
      <c r="F178" s="132"/>
      <c r="G178" s="132"/>
      <c r="H178" s="132"/>
      <c r="I178" s="132"/>
      <c r="J178" s="137" t="str">
        <f>IFERROR(LOOKUP(1,0/((故事点速查表!$A$2:$A$28=G178)*(故事点速查表!$B$2:$B$28=H178)*(故事点速查表!$C$2:$C$28=I178)),故事点速查表!$D$2:$D$28),"")</f>
        <v/>
      </c>
      <c r="K178" s="138"/>
      <c r="L178" s="139"/>
    </row>
    <row r="179" ht="16" spans="2:12">
      <c r="B179" s="136"/>
      <c r="C179" s="107" t="str">
        <f ca="1" t="shared" si="6"/>
        <v/>
      </c>
      <c r="D179" s="108"/>
      <c r="E179" s="113" t="str">
        <f ca="1" t="shared" si="5"/>
        <v/>
      </c>
      <c r="F179" s="132"/>
      <c r="G179" s="132"/>
      <c r="H179" s="132"/>
      <c r="I179" s="132"/>
      <c r="J179" s="137" t="str">
        <f>IFERROR(LOOKUP(1,0/((故事点速查表!$A$2:$A$28=G179)*(故事点速查表!$B$2:$B$28=H179)*(故事点速查表!$C$2:$C$28=I179)),故事点速查表!$D$2:$D$28),"")</f>
        <v/>
      </c>
      <c r="K179" s="138"/>
      <c r="L179" s="139"/>
    </row>
    <row r="180" ht="16" spans="2:12">
      <c r="B180" s="136"/>
      <c r="C180" s="107" t="str">
        <f ca="1" t="shared" si="6"/>
        <v/>
      </c>
      <c r="D180" s="108"/>
      <c r="E180" s="113" t="str">
        <f ca="1" t="shared" si="5"/>
        <v/>
      </c>
      <c r="F180" s="132"/>
      <c r="G180" s="132"/>
      <c r="H180" s="132"/>
      <c r="I180" s="132"/>
      <c r="J180" s="137" t="str">
        <f>IFERROR(LOOKUP(1,0/((故事点速查表!$A$2:$A$28=G180)*(故事点速查表!$B$2:$B$28=H180)*(故事点速查表!$C$2:$C$28=I180)),故事点速查表!$D$2:$D$28),"")</f>
        <v/>
      </c>
      <c r="K180" s="138"/>
      <c r="L180" s="139"/>
    </row>
    <row r="181" ht="16" spans="2:12">
      <c r="B181" s="136"/>
      <c r="C181" s="107" t="str">
        <f ca="1" t="shared" si="6"/>
        <v/>
      </c>
      <c r="D181" s="108"/>
      <c r="E181" s="113" t="str">
        <f ca="1" t="shared" si="5"/>
        <v/>
      </c>
      <c r="F181" s="132"/>
      <c r="G181" s="132"/>
      <c r="H181" s="132"/>
      <c r="I181" s="132"/>
      <c r="J181" s="137" t="str">
        <f>IFERROR(LOOKUP(1,0/((故事点速查表!$A$2:$A$28=G181)*(故事点速查表!$B$2:$B$28=H181)*(故事点速查表!$C$2:$C$28=I181)),故事点速查表!$D$2:$D$28),"")</f>
        <v/>
      </c>
      <c r="K181" s="138"/>
      <c r="L181" s="139"/>
    </row>
    <row r="182" ht="16" spans="2:12">
      <c r="B182" s="136"/>
      <c r="C182" s="107" t="str">
        <f ca="1" t="shared" si="6"/>
        <v/>
      </c>
      <c r="D182" s="108"/>
      <c r="E182" s="113" t="str">
        <f ca="1" t="shared" si="5"/>
        <v/>
      </c>
      <c r="F182" s="132"/>
      <c r="G182" s="132"/>
      <c r="H182" s="132"/>
      <c r="I182" s="132"/>
      <c r="J182" s="137" t="str">
        <f>IFERROR(LOOKUP(1,0/((故事点速查表!$A$2:$A$28=G182)*(故事点速查表!$B$2:$B$28=H182)*(故事点速查表!$C$2:$C$28=I182)),故事点速查表!$D$2:$D$28),"")</f>
        <v/>
      </c>
      <c r="K182" s="138"/>
      <c r="L182" s="139"/>
    </row>
    <row r="183" ht="16" spans="2:12">
      <c r="B183" s="136"/>
      <c r="C183" s="107" t="str">
        <f ca="1" t="shared" si="6"/>
        <v/>
      </c>
      <c r="D183" s="108"/>
      <c r="E183" s="113" t="str">
        <f ca="1" t="shared" si="5"/>
        <v/>
      </c>
      <c r="F183" s="132"/>
      <c r="G183" s="132"/>
      <c r="H183" s="132"/>
      <c r="I183" s="132"/>
      <c r="J183" s="137" t="str">
        <f>IFERROR(LOOKUP(1,0/((故事点速查表!$A$2:$A$28=G183)*(故事点速查表!$B$2:$B$28=H183)*(故事点速查表!$C$2:$C$28=I183)),故事点速查表!$D$2:$D$28),"")</f>
        <v/>
      </c>
      <c r="K183" s="138"/>
      <c r="L183" s="139"/>
    </row>
    <row r="184" ht="16" spans="2:12">
      <c r="B184" s="136"/>
      <c r="C184" s="107" t="str">
        <f ca="1" t="shared" si="6"/>
        <v/>
      </c>
      <c r="D184" s="108"/>
      <c r="E184" s="113" t="str">
        <f ca="1" t="shared" si="5"/>
        <v/>
      </c>
      <c r="F184" s="132"/>
      <c r="G184" s="132"/>
      <c r="H184" s="132"/>
      <c r="I184" s="132"/>
      <c r="J184" s="137" t="str">
        <f>IFERROR(LOOKUP(1,0/((故事点速查表!$A$2:$A$28=G184)*(故事点速查表!$B$2:$B$28=H184)*(故事点速查表!$C$2:$C$28=I184)),故事点速查表!$D$2:$D$28),"")</f>
        <v/>
      </c>
      <c r="K184" s="138"/>
      <c r="L184" s="139"/>
    </row>
    <row r="185" ht="16" spans="2:12">
      <c r="B185" s="136"/>
      <c r="C185" s="107" t="str">
        <f ca="1" t="shared" si="6"/>
        <v/>
      </c>
      <c r="D185" s="108"/>
      <c r="E185" s="113" t="str">
        <f ca="1" t="shared" si="5"/>
        <v/>
      </c>
      <c r="F185" s="132"/>
      <c r="G185" s="132"/>
      <c r="H185" s="132"/>
      <c r="I185" s="132"/>
      <c r="J185" s="137" t="str">
        <f>IFERROR(LOOKUP(1,0/((故事点速查表!$A$2:$A$28=G185)*(故事点速查表!$B$2:$B$28=H185)*(故事点速查表!$C$2:$C$28=I185)),故事点速查表!$D$2:$D$28),"")</f>
        <v/>
      </c>
      <c r="K185" s="138"/>
      <c r="L185" s="139"/>
    </row>
    <row r="186" ht="16" spans="2:12">
      <c r="B186" s="136"/>
      <c r="C186" s="107" t="str">
        <f ca="1" t="shared" si="6"/>
        <v/>
      </c>
      <c r="D186" s="108"/>
      <c r="E186" s="113" t="str">
        <f ca="1" t="shared" si="5"/>
        <v/>
      </c>
      <c r="F186" s="132"/>
      <c r="G186" s="132"/>
      <c r="H186" s="132"/>
      <c r="I186" s="132"/>
      <c r="J186" s="137" t="str">
        <f>IFERROR(LOOKUP(1,0/((故事点速查表!$A$2:$A$28=G186)*(故事点速查表!$B$2:$B$28=H186)*(故事点速查表!$C$2:$C$28=I186)),故事点速查表!$D$2:$D$28),"")</f>
        <v/>
      </c>
      <c r="K186" s="138"/>
      <c r="L186" s="139"/>
    </row>
    <row r="187" ht="16" spans="2:12">
      <c r="B187" s="136"/>
      <c r="C187" s="107" t="str">
        <f ca="1" t="shared" si="6"/>
        <v/>
      </c>
      <c r="D187" s="108"/>
      <c r="E187" s="113" t="str">
        <f ca="1" t="shared" si="5"/>
        <v/>
      </c>
      <c r="F187" s="132"/>
      <c r="G187" s="132"/>
      <c r="H187" s="132"/>
      <c r="I187" s="132"/>
      <c r="J187" s="137" t="str">
        <f>IFERROR(LOOKUP(1,0/((故事点速查表!$A$2:$A$28=G187)*(故事点速查表!$B$2:$B$28=H187)*(故事点速查表!$C$2:$C$28=I187)),故事点速查表!$D$2:$D$28),"")</f>
        <v/>
      </c>
      <c r="K187" s="138"/>
      <c r="L187" s="139"/>
    </row>
    <row r="188" ht="16" spans="2:12">
      <c r="B188" s="136"/>
      <c r="C188" s="107" t="str">
        <f ca="1" t="shared" si="6"/>
        <v/>
      </c>
      <c r="D188" s="108"/>
      <c r="E188" s="113" t="str">
        <f ca="1" t="shared" si="5"/>
        <v/>
      </c>
      <c r="F188" s="132"/>
      <c r="G188" s="132"/>
      <c r="H188" s="132"/>
      <c r="I188" s="132"/>
      <c r="J188" s="137" t="str">
        <f>IFERROR(LOOKUP(1,0/((故事点速查表!$A$2:$A$28=G188)*(故事点速查表!$B$2:$B$28=H188)*(故事点速查表!$C$2:$C$28=I188)),故事点速查表!$D$2:$D$28),"")</f>
        <v/>
      </c>
      <c r="K188" s="138"/>
      <c r="L188" s="139"/>
    </row>
    <row r="189" ht="16" spans="2:12">
      <c r="B189" s="136"/>
      <c r="C189" s="107" t="str">
        <f ca="1" t="shared" si="6"/>
        <v/>
      </c>
      <c r="D189" s="108"/>
      <c r="E189" s="113" t="str">
        <f ca="1" t="shared" si="5"/>
        <v/>
      </c>
      <c r="F189" s="132"/>
      <c r="G189" s="132"/>
      <c r="H189" s="132"/>
      <c r="I189" s="132"/>
      <c r="J189" s="137" t="str">
        <f>IFERROR(LOOKUP(1,0/((故事点速查表!$A$2:$A$28=G189)*(故事点速查表!$B$2:$B$28=H189)*(故事点速查表!$C$2:$C$28=I189)),故事点速查表!$D$2:$D$28),"")</f>
        <v/>
      </c>
      <c r="K189" s="138"/>
      <c r="L189" s="139"/>
    </row>
    <row r="190" ht="16" spans="2:12">
      <c r="B190" s="136"/>
      <c r="C190" s="107" t="str">
        <f ca="1" t="shared" si="6"/>
        <v/>
      </c>
      <c r="D190" s="108"/>
      <c r="E190" s="113" t="str">
        <f ca="1" t="shared" si="5"/>
        <v/>
      </c>
      <c r="F190" s="132"/>
      <c r="G190" s="132"/>
      <c r="H190" s="132"/>
      <c r="I190" s="132"/>
      <c r="J190" s="137" t="str">
        <f>IFERROR(LOOKUP(1,0/((故事点速查表!$A$2:$A$28=G190)*(故事点速查表!$B$2:$B$28=H190)*(故事点速查表!$C$2:$C$28=I190)),故事点速查表!$D$2:$D$28),"")</f>
        <v/>
      </c>
      <c r="K190" s="138"/>
      <c r="L190" s="139"/>
    </row>
    <row r="191" ht="16" spans="2:12">
      <c r="B191" s="136"/>
      <c r="C191" s="107" t="str">
        <f ca="1" t="shared" si="6"/>
        <v/>
      </c>
      <c r="D191" s="108"/>
      <c r="E191" s="113" t="str">
        <f ca="1" t="shared" si="5"/>
        <v/>
      </c>
      <c r="F191" s="132"/>
      <c r="G191" s="132"/>
      <c r="H191" s="132"/>
      <c r="I191" s="132"/>
      <c r="J191" s="137" t="str">
        <f>IFERROR(LOOKUP(1,0/((故事点速查表!$A$2:$A$28=G191)*(故事点速查表!$B$2:$B$28=H191)*(故事点速查表!$C$2:$C$28=I191)),故事点速查表!$D$2:$D$28),"")</f>
        <v/>
      </c>
      <c r="K191" s="138"/>
      <c r="L191" s="139"/>
    </row>
    <row r="192" ht="16" spans="2:12">
      <c r="B192" s="136"/>
      <c r="C192" s="107" t="str">
        <f ca="1" t="shared" si="6"/>
        <v/>
      </c>
      <c r="D192" s="108"/>
      <c r="E192" s="113" t="str">
        <f ca="1" t="shared" si="5"/>
        <v/>
      </c>
      <c r="F192" s="132"/>
      <c r="G192" s="132"/>
      <c r="H192" s="132"/>
      <c r="I192" s="132"/>
      <c r="J192" s="137" t="str">
        <f>IFERROR(LOOKUP(1,0/((故事点速查表!$A$2:$A$28=G192)*(故事点速查表!$B$2:$B$28=H192)*(故事点速查表!$C$2:$C$28=I192)),故事点速查表!$D$2:$D$28),"")</f>
        <v/>
      </c>
      <c r="K192" s="138"/>
      <c r="L192" s="139"/>
    </row>
    <row r="193" ht="16" spans="2:12">
      <c r="B193" s="136"/>
      <c r="C193" s="107" t="str">
        <f ca="1" t="shared" si="6"/>
        <v/>
      </c>
      <c r="D193" s="108"/>
      <c r="E193" s="113" t="str">
        <f ca="1" t="shared" si="5"/>
        <v/>
      </c>
      <c r="F193" s="132"/>
      <c r="G193" s="132"/>
      <c r="H193" s="132"/>
      <c r="I193" s="132"/>
      <c r="J193" s="137" t="str">
        <f>IFERROR(LOOKUP(1,0/((故事点速查表!$A$2:$A$28=G193)*(故事点速查表!$B$2:$B$28=H193)*(故事点速查表!$C$2:$C$28=I193)),故事点速查表!$D$2:$D$28),"")</f>
        <v/>
      </c>
      <c r="K193" s="138"/>
      <c r="L193" s="139"/>
    </row>
    <row r="194" ht="16" spans="2:12">
      <c r="B194" s="136"/>
      <c r="C194" s="107" t="str">
        <f ca="1" t="shared" si="6"/>
        <v/>
      </c>
      <c r="D194" s="108"/>
      <c r="E194" s="113" t="str">
        <f ca="1" t="shared" si="5"/>
        <v/>
      </c>
      <c r="F194" s="132"/>
      <c r="G194" s="132"/>
      <c r="H194" s="132"/>
      <c r="I194" s="132"/>
      <c r="J194" s="137" t="str">
        <f>IFERROR(LOOKUP(1,0/((故事点速查表!$A$2:$A$28=G194)*(故事点速查表!$B$2:$B$28=H194)*(故事点速查表!$C$2:$C$28=I194)),故事点速查表!$D$2:$D$28),"")</f>
        <v/>
      </c>
      <c r="K194" s="138"/>
      <c r="L194" s="139"/>
    </row>
    <row r="195" ht="16" spans="2:12">
      <c r="B195" s="136"/>
      <c r="C195" s="107" t="str">
        <f ca="1" t="shared" si="6"/>
        <v/>
      </c>
      <c r="D195" s="108"/>
      <c r="E195" s="113" t="str">
        <f ca="1" t="shared" si="5"/>
        <v/>
      </c>
      <c r="F195" s="132"/>
      <c r="G195" s="132"/>
      <c r="H195" s="132"/>
      <c r="I195" s="132"/>
      <c r="J195" s="137" t="str">
        <f>IFERROR(LOOKUP(1,0/((故事点速查表!$A$2:$A$28=G195)*(故事点速查表!$B$2:$B$28=H195)*(故事点速查表!$C$2:$C$28=I195)),故事点速查表!$D$2:$D$28),"")</f>
        <v/>
      </c>
      <c r="K195" s="138"/>
      <c r="L195" s="139"/>
    </row>
    <row r="196" ht="16" spans="2:12">
      <c r="B196" s="136"/>
      <c r="C196" s="107" t="str">
        <f ca="1" t="shared" si="6"/>
        <v/>
      </c>
      <c r="D196" s="108"/>
      <c r="E196" s="113" t="str">
        <f ca="1" t="shared" si="5"/>
        <v/>
      </c>
      <c r="F196" s="132"/>
      <c r="G196" s="132"/>
      <c r="H196" s="132"/>
      <c r="I196" s="132"/>
      <c r="J196" s="137" t="str">
        <f>IFERROR(LOOKUP(1,0/((故事点速查表!$A$2:$A$28=G196)*(故事点速查表!$B$2:$B$28=H196)*(故事点速查表!$C$2:$C$28=I196)),故事点速查表!$D$2:$D$28),"")</f>
        <v/>
      </c>
      <c r="K196" s="138"/>
      <c r="L196" s="139"/>
    </row>
    <row r="197" ht="16" spans="2:12">
      <c r="B197" s="136"/>
      <c r="C197" s="107" t="str">
        <f ca="1" t="shared" si="6"/>
        <v/>
      </c>
      <c r="D197" s="108"/>
      <c r="E197" s="113" t="str">
        <f ca="1" t="shared" si="5"/>
        <v/>
      </c>
      <c r="F197" s="132"/>
      <c r="G197" s="132"/>
      <c r="H197" s="132"/>
      <c r="I197" s="132"/>
      <c r="J197" s="137" t="str">
        <f>IFERROR(LOOKUP(1,0/((故事点速查表!$A$2:$A$28=G197)*(故事点速查表!$B$2:$B$28=H197)*(故事点速查表!$C$2:$C$28=I197)),故事点速查表!$D$2:$D$28),"")</f>
        <v/>
      </c>
      <c r="K197" s="138"/>
      <c r="L197" s="139"/>
    </row>
    <row r="198" ht="16" spans="2:12">
      <c r="B198" s="136"/>
      <c r="C198" s="107" t="str">
        <f ca="1" t="shared" si="6"/>
        <v/>
      </c>
      <c r="D198" s="108"/>
      <c r="E198" s="113" t="str">
        <f ca="1" t="shared" ref="E198:E261" si="7">IF(C198&lt;&gt;"",IF($L$2&lt;&gt;"",$L$2&amp;"-"&amp;C198,C198),"")</f>
        <v/>
      </c>
      <c r="F198" s="132"/>
      <c r="G198" s="132"/>
      <c r="H198" s="132"/>
      <c r="I198" s="132"/>
      <c r="J198" s="137" t="str">
        <f>IFERROR(LOOKUP(1,0/((故事点速查表!$A$2:$A$28=G198)*(故事点速查表!$B$2:$B$28=H198)*(故事点速查表!$C$2:$C$28=I198)),故事点速查表!$D$2:$D$28),"")</f>
        <v/>
      </c>
      <c r="K198" s="138"/>
      <c r="L198" s="139"/>
    </row>
    <row r="199" ht="16" spans="2:12">
      <c r="B199" s="136"/>
      <c r="C199" s="107" t="str">
        <f ca="1" t="shared" si="6"/>
        <v/>
      </c>
      <c r="D199" s="108"/>
      <c r="E199" s="113" t="str">
        <f ca="1" t="shared" si="7"/>
        <v/>
      </c>
      <c r="F199" s="132"/>
      <c r="G199" s="132"/>
      <c r="H199" s="132"/>
      <c r="I199" s="132"/>
      <c r="J199" s="137" t="str">
        <f>IFERROR(LOOKUP(1,0/((故事点速查表!$A$2:$A$28=G199)*(故事点速查表!$B$2:$B$28=H199)*(故事点速查表!$C$2:$C$28=I199)),故事点速查表!$D$2:$D$28),"")</f>
        <v/>
      </c>
      <c r="K199" s="138"/>
      <c r="L199" s="139"/>
    </row>
    <row r="200" ht="16" spans="2:12">
      <c r="B200" s="136"/>
      <c r="C200" s="107" t="str">
        <f ca="1" t="shared" si="6"/>
        <v/>
      </c>
      <c r="D200" s="108"/>
      <c r="E200" s="113" t="str">
        <f ca="1" t="shared" si="7"/>
        <v/>
      </c>
      <c r="F200" s="132"/>
      <c r="G200" s="132"/>
      <c r="H200" s="132"/>
      <c r="I200" s="132"/>
      <c r="J200" s="137" t="str">
        <f>IFERROR(LOOKUP(1,0/((故事点速查表!$A$2:$A$28=G200)*(故事点速查表!$B$2:$B$28=H200)*(故事点速查表!$C$2:$C$28=I200)),故事点速查表!$D$2:$D$28),"")</f>
        <v/>
      </c>
      <c r="K200" s="138"/>
      <c r="L200" s="139"/>
    </row>
    <row r="201" ht="16" spans="2:12">
      <c r="B201" s="136"/>
      <c r="C201" s="107" t="str">
        <f ca="1" t="shared" si="6"/>
        <v/>
      </c>
      <c r="D201" s="108"/>
      <c r="E201" s="113" t="str">
        <f ca="1" t="shared" si="7"/>
        <v/>
      </c>
      <c r="F201" s="132"/>
      <c r="G201" s="132"/>
      <c r="H201" s="132"/>
      <c r="I201" s="132"/>
      <c r="J201" s="137" t="str">
        <f>IFERROR(LOOKUP(1,0/((故事点速查表!$A$2:$A$28=G201)*(故事点速查表!$B$2:$B$28=H201)*(故事点速查表!$C$2:$C$28=I201)),故事点速查表!$D$2:$D$28),"")</f>
        <v/>
      </c>
      <c r="K201" s="138"/>
      <c r="L201" s="139"/>
    </row>
    <row r="202" ht="16" spans="2:12">
      <c r="B202" s="136"/>
      <c r="C202" s="107" t="str">
        <f ca="1" t="shared" si="6"/>
        <v/>
      </c>
      <c r="D202" s="108"/>
      <c r="E202" s="113" t="str">
        <f ca="1" t="shared" si="7"/>
        <v/>
      </c>
      <c r="F202" s="132"/>
      <c r="G202" s="132"/>
      <c r="H202" s="132"/>
      <c r="I202" s="132"/>
      <c r="J202" s="137" t="str">
        <f>IFERROR(LOOKUP(1,0/((故事点速查表!$A$2:$A$28=G202)*(故事点速查表!$B$2:$B$28=H202)*(故事点速查表!$C$2:$C$28=I202)),故事点速查表!$D$2:$D$28),"")</f>
        <v/>
      </c>
      <c r="K202" s="138"/>
      <c r="L202" s="139"/>
    </row>
    <row r="203" ht="16" spans="2:12">
      <c r="B203" s="136"/>
      <c r="C203" s="107" t="str">
        <f ca="1" t="shared" si="6"/>
        <v/>
      </c>
      <c r="D203" s="108"/>
      <c r="E203" s="113" t="str">
        <f ca="1" t="shared" si="7"/>
        <v/>
      </c>
      <c r="F203" s="132"/>
      <c r="G203" s="132"/>
      <c r="H203" s="132"/>
      <c r="I203" s="132"/>
      <c r="J203" s="137" t="str">
        <f>IFERROR(LOOKUP(1,0/((故事点速查表!$A$2:$A$28=G203)*(故事点速查表!$B$2:$B$28=H203)*(故事点速查表!$C$2:$C$28=I203)),故事点速查表!$D$2:$D$28),"")</f>
        <v/>
      </c>
      <c r="K203" s="138"/>
      <c r="L203" s="139"/>
    </row>
    <row r="204" ht="16" spans="2:12">
      <c r="B204" s="136"/>
      <c r="C204" s="107" t="str">
        <f ca="1" t="shared" si="6"/>
        <v/>
      </c>
      <c r="D204" s="108"/>
      <c r="E204" s="113" t="str">
        <f ca="1" t="shared" si="7"/>
        <v/>
      </c>
      <c r="F204" s="132"/>
      <c r="G204" s="132"/>
      <c r="H204" s="132"/>
      <c r="I204" s="132"/>
      <c r="J204" s="137" t="str">
        <f>IFERROR(LOOKUP(1,0/((故事点速查表!$A$2:$A$28=G204)*(故事点速查表!$B$2:$B$28=H204)*(故事点速查表!$C$2:$C$28=I204)),故事点速查表!$D$2:$D$28),"")</f>
        <v/>
      </c>
      <c r="K204" s="138"/>
      <c r="L204" s="139"/>
    </row>
    <row r="205" ht="16" spans="2:12">
      <c r="B205" s="136"/>
      <c r="C205" s="107" t="str">
        <f ca="1" t="shared" si="6"/>
        <v/>
      </c>
      <c r="D205" s="108"/>
      <c r="E205" s="113" t="str">
        <f ca="1" t="shared" si="7"/>
        <v/>
      </c>
      <c r="F205" s="132"/>
      <c r="G205" s="132"/>
      <c r="H205" s="132"/>
      <c r="I205" s="132"/>
      <c r="J205" s="137" t="str">
        <f>IFERROR(LOOKUP(1,0/((故事点速查表!$A$2:$A$28=G205)*(故事点速查表!$B$2:$B$28=H205)*(故事点速查表!$C$2:$C$28=I205)),故事点速查表!$D$2:$D$28),"")</f>
        <v/>
      </c>
      <c r="K205" s="138"/>
      <c r="L205" s="139"/>
    </row>
    <row r="206" ht="16" spans="2:12">
      <c r="B206" s="136"/>
      <c r="C206" s="107" t="str">
        <f ca="1" t="shared" si="6"/>
        <v/>
      </c>
      <c r="D206" s="108"/>
      <c r="E206" s="113" t="str">
        <f ca="1" t="shared" si="7"/>
        <v/>
      </c>
      <c r="F206" s="132"/>
      <c r="G206" s="132"/>
      <c r="H206" s="132"/>
      <c r="I206" s="132"/>
      <c r="J206" s="137" t="str">
        <f>IFERROR(LOOKUP(1,0/((故事点速查表!$A$2:$A$28=G206)*(故事点速查表!$B$2:$B$28=H206)*(故事点速查表!$C$2:$C$28=I206)),故事点速查表!$D$2:$D$28),"")</f>
        <v/>
      </c>
      <c r="K206" s="138"/>
      <c r="L206" s="139"/>
    </row>
    <row r="207" ht="16" spans="2:12">
      <c r="B207" s="136"/>
      <c r="C207" s="107" t="str">
        <f ca="1" t="shared" si="6"/>
        <v/>
      </c>
      <c r="D207" s="108"/>
      <c r="E207" s="113" t="str">
        <f ca="1" t="shared" si="7"/>
        <v/>
      </c>
      <c r="F207" s="132"/>
      <c r="G207" s="132"/>
      <c r="H207" s="132"/>
      <c r="I207" s="132"/>
      <c r="J207" s="137" t="str">
        <f>IFERROR(LOOKUP(1,0/((故事点速查表!$A$2:$A$28=G207)*(故事点速查表!$B$2:$B$28=H207)*(故事点速查表!$C$2:$C$28=I207)),故事点速查表!$D$2:$D$28),"")</f>
        <v/>
      </c>
      <c r="K207" s="138"/>
      <c r="L207" s="139"/>
    </row>
    <row r="208" ht="16" spans="2:12">
      <c r="B208" s="136"/>
      <c r="C208" s="107" t="str">
        <f ca="1" t="shared" si="6"/>
        <v/>
      </c>
      <c r="D208" s="108"/>
      <c r="E208" s="113" t="str">
        <f ca="1" t="shared" si="7"/>
        <v/>
      </c>
      <c r="F208" s="132"/>
      <c r="G208" s="132"/>
      <c r="H208" s="132"/>
      <c r="I208" s="132"/>
      <c r="J208" s="137" t="str">
        <f>IFERROR(LOOKUP(1,0/((故事点速查表!$A$2:$A$28=G208)*(故事点速查表!$B$2:$B$28=H208)*(故事点速查表!$C$2:$C$28=I208)),故事点速查表!$D$2:$D$28),"")</f>
        <v/>
      </c>
      <c r="K208" s="138"/>
      <c r="L208" s="139"/>
    </row>
    <row r="209" ht="16" spans="2:12">
      <c r="B209" s="136"/>
      <c r="C209" s="107" t="str">
        <f ca="1" t="shared" si="6"/>
        <v/>
      </c>
      <c r="D209" s="108"/>
      <c r="E209" s="113" t="str">
        <f ca="1" t="shared" si="7"/>
        <v/>
      </c>
      <c r="F209" s="132"/>
      <c r="G209" s="132"/>
      <c r="H209" s="132"/>
      <c r="I209" s="132"/>
      <c r="J209" s="137" t="str">
        <f>IFERROR(LOOKUP(1,0/((故事点速查表!$A$2:$A$28=G209)*(故事点速查表!$B$2:$B$28=H209)*(故事点速查表!$C$2:$C$28=I209)),故事点速查表!$D$2:$D$28),"")</f>
        <v/>
      </c>
      <c r="K209" s="138"/>
      <c r="L209" s="139"/>
    </row>
    <row r="210" ht="16" spans="2:12">
      <c r="B210" s="136"/>
      <c r="C210" s="107" t="str">
        <f ca="1" t="shared" si="6"/>
        <v/>
      </c>
      <c r="D210" s="108"/>
      <c r="E210" s="113" t="str">
        <f ca="1" t="shared" si="7"/>
        <v/>
      </c>
      <c r="F210" s="132"/>
      <c r="G210" s="132"/>
      <c r="H210" s="132"/>
      <c r="I210" s="132"/>
      <c r="J210" s="137" t="str">
        <f>IFERROR(LOOKUP(1,0/((故事点速查表!$A$2:$A$28=G210)*(故事点速查表!$B$2:$B$28=H210)*(故事点速查表!$C$2:$C$28=I210)),故事点速查表!$D$2:$D$28),"")</f>
        <v/>
      </c>
      <c r="K210" s="138"/>
      <c r="L210" s="139"/>
    </row>
    <row r="211" ht="16" spans="2:12">
      <c r="B211" s="136"/>
      <c r="C211" s="107" t="str">
        <f ca="1" t="shared" si="6"/>
        <v/>
      </c>
      <c r="D211" s="108"/>
      <c r="E211" s="113" t="str">
        <f ca="1" t="shared" si="7"/>
        <v/>
      </c>
      <c r="F211" s="132"/>
      <c r="G211" s="132"/>
      <c r="H211" s="132"/>
      <c r="I211" s="132"/>
      <c r="J211" s="137" t="str">
        <f>IFERROR(LOOKUP(1,0/((故事点速查表!$A$2:$A$28=G211)*(故事点速查表!$B$2:$B$28=H211)*(故事点速查表!$C$2:$C$28=I211)),故事点速查表!$D$2:$D$28),"")</f>
        <v/>
      </c>
      <c r="K211" s="138"/>
      <c r="L211" s="139"/>
    </row>
    <row r="212" ht="16" spans="2:12">
      <c r="B212" s="136"/>
      <c r="C212" s="107" t="str">
        <f ca="1" t="shared" si="6"/>
        <v/>
      </c>
      <c r="D212" s="108"/>
      <c r="E212" s="113" t="str">
        <f ca="1" t="shared" si="7"/>
        <v/>
      </c>
      <c r="F212" s="132"/>
      <c r="G212" s="132"/>
      <c r="H212" s="132"/>
      <c r="I212" s="132"/>
      <c r="J212" s="137" t="str">
        <f>IFERROR(LOOKUP(1,0/((故事点速查表!$A$2:$A$28=G212)*(故事点速查表!$B$2:$B$28=H212)*(故事点速查表!$C$2:$C$28=I212)),故事点速查表!$D$2:$D$28),"")</f>
        <v/>
      </c>
      <c r="K212" s="138"/>
      <c r="L212" s="139"/>
    </row>
    <row r="213" ht="16" spans="2:12">
      <c r="B213" s="136"/>
      <c r="C213" s="107" t="str">
        <f ca="1" t="shared" si="6"/>
        <v/>
      </c>
      <c r="D213" s="108"/>
      <c r="E213" s="113" t="str">
        <f ca="1" t="shared" si="7"/>
        <v/>
      </c>
      <c r="F213" s="132"/>
      <c r="G213" s="132"/>
      <c r="H213" s="132"/>
      <c r="I213" s="132"/>
      <c r="J213" s="137" t="str">
        <f>IFERROR(LOOKUP(1,0/((故事点速查表!$A$2:$A$28=G213)*(故事点速查表!$B$2:$B$28=H213)*(故事点速查表!$C$2:$C$28=I213)),故事点速查表!$D$2:$D$28),"")</f>
        <v/>
      </c>
      <c r="K213" s="138"/>
      <c r="L213" s="139"/>
    </row>
    <row r="214" ht="16" spans="2:12">
      <c r="B214" s="136"/>
      <c r="C214" s="107" t="str">
        <f ca="1" t="shared" si="6"/>
        <v/>
      </c>
      <c r="D214" s="108"/>
      <c r="E214" s="113" t="str">
        <f ca="1" t="shared" si="7"/>
        <v/>
      </c>
      <c r="F214" s="132"/>
      <c r="G214" s="132"/>
      <c r="H214" s="132"/>
      <c r="I214" s="132"/>
      <c r="J214" s="137" t="str">
        <f>IFERROR(LOOKUP(1,0/((故事点速查表!$A$2:$A$28=G214)*(故事点速查表!$B$2:$B$28=H214)*(故事点速查表!$C$2:$C$28=I214)),故事点速查表!$D$2:$D$28),"")</f>
        <v/>
      </c>
      <c r="K214" s="138"/>
      <c r="L214" s="139"/>
    </row>
    <row r="215" ht="16" spans="2:12">
      <c r="B215" s="136"/>
      <c r="C215" s="107" t="str">
        <f ca="1" t="shared" si="6"/>
        <v/>
      </c>
      <c r="D215" s="108"/>
      <c r="E215" s="113" t="str">
        <f ca="1" t="shared" si="7"/>
        <v/>
      </c>
      <c r="F215" s="132"/>
      <c r="G215" s="132"/>
      <c r="H215" s="132"/>
      <c r="I215" s="132"/>
      <c r="J215" s="137" t="str">
        <f>IFERROR(LOOKUP(1,0/((故事点速查表!$A$2:$A$28=G215)*(故事点速查表!$B$2:$B$28=H215)*(故事点速查表!$C$2:$C$28=I215)),故事点速查表!$D$2:$D$28),"")</f>
        <v/>
      </c>
      <c r="K215" s="138"/>
      <c r="L215" s="139"/>
    </row>
    <row r="216" ht="16" spans="2:12">
      <c r="B216" s="136"/>
      <c r="C216" s="107" t="str">
        <f ca="1" t="shared" si="6"/>
        <v/>
      </c>
      <c r="D216" s="108"/>
      <c r="E216" s="113" t="str">
        <f ca="1" t="shared" si="7"/>
        <v/>
      </c>
      <c r="F216" s="132"/>
      <c r="G216" s="132"/>
      <c r="H216" s="132"/>
      <c r="I216" s="132"/>
      <c r="J216" s="137" t="str">
        <f>IFERROR(LOOKUP(1,0/((故事点速查表!$A$2:$A$28=G216)*(故事点速查表!$B$2:$B$28=H216)*(故事点速查表!$C$2:$C$28=I216)),故事点速查表!$D$2:$D$28),"")</f>
        <v/>
      </c>
      <c r="K216" s="138"/>
      <c r="L216" s="139"/>
    </row>
    <row r="217" ht="16" spans="2:12">
      <c r="B217" s="136"/>
      <c r="C217" s="107" t="str">
        <f ca="1" t="shared" si="6"/>
        <v/>
      </c>
      <c r="D217" s="108"/>
      <c r="E217" s="113" t="str">
        <f ca="1" t="shared" si="7"/>
        <v/>
      </c>
      <c r="F217" s="132"/>
      <c r="G217" s="132"/>
      <c r="H217" s="132"/>
      <c r="I217" s="132"/>
      <c r="J217" s="137" t="str">
        <f>IFERROR(LOOKUP(1,0/((故事点速查表!$A$2:$A$28=G217)*(故事点速查表!$B$2:$B$28=H217)*(故事点速查表!$C$2:$C$28=I217)),故事点速查表!$D$2:$D$28),"")</f>
        <v/>
      </c>
      <c r="K217" s="138"/>
      <c r="L217" s="139"/>
    </row>
    <row r="218" ht="16" spans="2:12">
      <c r="B218" s="136"/>
      <c r="C218" s="107" t="str">
        <f ca="1" t="shared" si="6"/>
        <v/>
      </c>
      <c r="D218" s="108"/>
      <c r="E218" s="113" t="str">
        <f ca="1" t="shared" si="7"/>
        <v/>
      </c>
      <c r="F218" s="132"/>
      <c r="G218" s="132"/>
      <c r="H218" s="132"/>
      <c r="I218" s="132"/>
      <c r="J218" s="137" t="str">
        <f>IFERROR(LOOKUP(1,0/((故事点速查表!$A$2:$A$28=G218)*(故事点速查表!$B$2:$B$28=H218)*(故事点速查表!$C$2:$C$28=I218)),故事点速查表!$D$2:$D$28),"")</f>
        <v/>
      </c>
      <c r="K218" s="138"/>
      <c r="L218" s="139"/>
    </row>
    <row r="219" ht="16" spans="2:12">
      <c r="B219" s="136"/>
      <c r="C219" s="107" t="str">
        <f ca="1" t="shared" si="6"/>
        <v/>
      </c>
      <c r="D219" s="108"/>
      <c r="E219" s="113" t="str">
        <f ca="1" t="shared" si="7"/>
        <v/>
      </c>
      <c r="F219" s="132"/>
      <c r="G219" s="132"/>
      <c r="H219" s="132"/>
      <c r="I219" s="132"/>
      <c r="J219" s="137" t="str">
        <f>IFERROR(LOOKUP(1,0/((故事点速查表!$A$2:$A$28=G219)*(故事点速查表!$B$2:$B$28=H219)*(故事点速查表!$C$2:$C$28=I219)),故事点速查表!$D$2:$D$28),"")</f>
        <v/>
      </c>
      <c r="K219" s="138"/>
      <c r="L219" s="139"/>
    </row>
    <row r="220" ht="16" spans="2:12">
      <c r="B220" s="136"/>
      <c r="C220" s="107" t="str">
        <f ca="1" t="shared" si="6"/>
        <v/>
      </c>
      <c r="D220" s="108"/>
      <c r="E220" s="113" t="str">
        <f ca="1" t="shared" si="7"/>
        <v/>
      </c>
      <c r="F220" s="132"/>
      <c r="G220" s="132"/>
      <c r="H220" s="132"/>
      <c r="I220" s="132"/>
      <c r="J220" s="137" t="str">
        <f>IFERROR(LOOKUP(1,0/((故事点速查表!$A$2:$A$28=G220)*(故事点速查表!$B$2:$B$28=H220)*(故事点速查表!$C$2:$C$28=I220)),故事点速查表!$D$2:$D$28),"")</f>
        <v/>
      </c>
      <c r="K220" s="138"/>
      <c r="L220" s="139"/>
    </row>
    <row r="221" ht="16" spans="2:12">
      <c r="B221" s="136"/>
      <c r="C221" s="107" t="str">
        <f ca="1" t="shared" si="6"/>
        <v/>
      </c>
      <c r="D221" s="108"/>
      <c r="E221" s="113" t="str">
        <f ca="1" t="shared" si="7"/>
        <v/>
      </c>
      <c r="F221" s="132"/>
      <c r="G221" s="132"/>
      <c r="H221" s="132"/>
      <c r="I221" s="132"/>
      <c r="J221" s="137" t="str">
        <f>IFERROR(LOOKUP(1,0/((故事点速查表!$A$2:$A$28=G221)*(故事点速查表!$B$2:$B$28=H221)*(故事点速查表!$C$2:$C$28=I221)),故事点速查表!$D$2:$D$28),"")</f>
        <v/>
      </c>
      <c r="K221" s="138"/>
      <c r="L221" s="139"/>
    </row>
    <row r="222" ht="16" spans="2:12">
      <c r="B222" s="136"/>
      <c r="C222" s="107" t="str">
        <f ca="1" t="shared" si="6"/>
        <v/>
      </c>
      <c r="D222" s="108"/>
      <c r="E222" s="113" t="str">
        <f ca="1" t="shared" si="7"/>
        <v/>
      </c>
      <c r="F222" s="132"/>
      <c r="G222" s="132"/>
      <c r="H222" s="132"/>
      <c r="I222" s="132"/>
      <c r="J222" s="137" t="str">
        <f>IFERROR(LOOKUP(1,0/((故事点速查表!$A$2:$A$28=G222)*(故事点速查表!$B$2:$B$28=H222)*(故事点速查表!$C$2:$C$28=I222)),故事点速查表!$D$2:$D$28),"")</f>
        <v/>
      </c>
      <c r="K222" s="138"/>
      <c r="L222" s="139"/>
    </row>
    <row r="223" ht="16" spans="2:12">
      <c r="B223" s="136"/>
      <c r="C223" s="107" t="str">
        <f ca="1" t="shared" si="6"/>
        <v/>
      </c>
      <c r="D223" s="108"/>
      <c r="E223" s="113" t="str">
        <f ca="1" t="shared" si="7"/>
        <v/>
      </c>
      <c r="F223" s="132"/>
      <c r="G223" s="132"/>
      <c r="H223" s="132"/>
      <c r="I223" s="132"/>
      <c r="J223" s="137" t="str">
        <f>IFERROR(LOOKUP(1,0/((故事点速查表!$A$2:$A$28=G223)*(故事点速查表!$B$2:$B$28=H223)*(故事点速查表!$C$2:$C$28=I223)),故事点速查表!$D$2:$D$28),"")</f>
        <v/>
      </c>
      <c r="K223" s="138"/>
      <c r="L223" s="139"/>
    </row>
    <row r="224" ht="16" spans="2:12">
      <c r="B224" s="136"/>
      <c r="C224" s="107" t="str">
        <f ca="1" t="shared" si="6"/>
        <v/>
      </c>
      <c r="D224" s="108"/>
      <c r="E224" s="113" t="str">
        <f ca="1" t="shared" si="7"/>
        <v/>
      </c>
      <c r="F224" s="132"/>
      <c r="G224" s="132"/>
      <c r="H224" s="132"/>
      <c r="I224" s="132"/>
      <c r="J224" s="137" t="str">
        <f>IFERROR(LOOKUP(1,0/((故事点速查表!$A$2:$A$28=G224)*(故事点速查表!$B$2:$B$28=H224)*(故事点速查表!$C$2:$C$28=I224)),故事点速查表!$D$2:$D$28),"")</f>
        <v/>
      </c>
      <c r="K224" s="138"/>
      <c r="L224" s="139"/>
    </row>
    <row r="225" ht="16" spans="2:12">
      <c r="B225" s="136"/>
      <c r="C225" s="107" t="str">
        <f ca="1" t="shared" si="6"/>
        <v/>
      </c>
      <c r="D225" s="108"/>
      <c r="E225" s="113" t="str">
        <f ca="1" t="shared" si="7"/>
        <v/>
      </c>
      <c r="F225" s="132"/>
      <c r="G225" s="132"/>
      <c r="H225" s="132"/>
      <c r="I225" s="132"/>
      <c r="J225" s="137" t="str">
        <f>IFERROR(LOOKUP(1,0/((故事点速查表!$A$2:$A$28=G225)*(故事点速查表!$B$2:$B$28=H225)*(故事点速查表!$C$2:$C$28=I225)),故事点速查表!$D$2:$D$28),"")</f>
        <v/>
      </c>
      <c r="K225" s="138"/>
      <c r="L225" s="139"/>
    </row>
    <row r="226" ht="16" spans="2:12">
      <c r="B226" s="136"/>
      <c r="C226" s="107" t="str">
        <f ca="1" t="shared" si="6"/>
        <v/>
      </c>
      <c r="D226" s="108"/>
      <c r="E226" s="113" t="str">
        <f ca="1" t="shared" si="7"/>
        <v/>
      </c>
      <c r="F226" s="132"/>
      <c r="G226" s="132"/>
      <c r="H226" s="132"/>
      <c r="I226" s="132"/>
      <c r="J226" s="137" t="str">
        <f>IFERROR(LOOKUP(1,0/((故事点速查表!$A$2:$A$28=G226)*(故事点速查表!$B$2:$B$28=H226)*(故事点速查表!$C$2:$C$28=I226)),故事点速查表!$D$2:$D$28),"")</f>
        <v/>
      </c>
      <c r="K226" s="138"/>
      <c r="L226" s="139"/>
    </row>
    <row r="227" ht="16" spans="2:12">
      <c r="B227" s="136"/>
      <c r="C227" s="107" t="str">
        <f ca="1" t="shared" si="6"/>
        <v/>
      </c>
      <c r="D227" s="108"/>
      <c r="E227" s="113" t="str">
        <f ca="1" t="shared" si="7"/>
        <v/>
      </c>
      <c r="F227" s="132"/>
      <c r="G227" s="132"/>
      <c r="H227" s="132"/>
      <c r="I227" s="132"/>
      <c r="J227" s="137" t="str">
        <f>IFERROR(LOOKUP(1,0/((故事点速查表!$A$2:$A$28=G227)*(故事点速查表!$B$2:$B$28=H227)*(故事点速查表!$C$2:$C$28=I227)),故事点速查表!$D$2:$D$28),"")</f>
        <v/>
      </c>
      <c r="K227" s="138"/>
      <c r="L227" s="139"/>
    </row>
    <row r="228" ht="16" spans="2:12">
      <c r="B228" s="136"/>
      <c r="C228" s="107" t="str">
        <f ca="1" t="shared" si="6"/>
        <v/>
      </c>
      <c r="D228" s="108"/>
      <c r="E228" s="113" t="str">
        <f ca="1" t="shared" si="7"/>
        <v/>
      </c>
      <c r="F228" s="132"/>
      <c r="G228" s="132"/>
      <c r="H228" s="132"/>
      <c r="I228" s="132"/>
      <c r="J228" s="137" t="str">
        <f>IFERROR(LOOKUP(1,0/((故事点速查表!$A$2:$A$28=G228)*(故事点速查表!$B$2:$B$28=H228)*(故事点速查表!$C$2:$C$28=I228)),故事点速查表!$D$2:$D$28),"")</f>
        <v/>
      </c>
      <c r="K228" s="138"/>
      <c r="L228" s="139"/>
    </row>
    <row r="229" ht="16" spans="2:12">
      <c r="B229" s="136"/>
      <c r="C229" s="107" t="str">
        <f ca="1" t="shared" si="6"/>
        <v/>
      </c>
      <c r="D229" s="108"/>
      <c r="E229" s="113" t="str">
        <f ca="1" t="shared" si="7"/>
        <v/>
      </c>
      <c r="F229" s="132"/>
      <c r="G229" s="132"/>
      <c r="H229" s="132"/>
      <c r="I229" s="132"/>
      <c r="J229" s="137" t="str">
        <f>IFERROR(LOOKUP(1,0/((故事点速查表!$A$2:$A$28=G229)*(故事点速查表!$B$2:$B$28=H229)*(故事点速查表!$C$2:$C$28=I229)),故事点速查表!$D$2:$D$28),"")</f>
        <v/>
      </c>
      <c r="K229" s="138"/>
      <c r="L229" s="139"/>
    </row>
    <row r="230" ht="16" spans="2:12">
      <c r="B230" s="136"/>
      <c r="C230" s="107" t="str">
        <f ca="1" t="shared" si="6"/>
        <v/>
      </c>
      <c r="D230" s="108"/>
      <c r="E230" s="113" t="str">
        <f ca="1" t="shared" si="7"/>
        <v/>
      </c>
      <c r="F230" s="132"/>
      <c r="G230" s="132"/>
      <c r="H230" s="132"/>
      <c r="I230" s="132"/>
      <c r="J230" s="137" t="str">
        <f>IFERROR(LOOKUP(1,0/((故事点速查表!$A$2:$A$28=G230)*(故事点速查表!$B$2:$B$28=H230)*(故事点速查表!$C$2:$C$28=I230)),故事点速查表!$D$2:$D$28),"")</f>
        <v/>
      </c>
      <c r="K230" s="138"/>
      <c r="L230" s="139"/>
    </row>
    <row r="231" ht="16" spans="2:12">
      <c r="B231" s="136"/>
      <c r="C231" s="107" t="str">
        <f ca="1" t="shared" si="6"/>
        <v/>
      </c>
      <c r="D231" s="108"/>
      <c r="E231" s="113" t="str">
        <f ca="1" t="shared" si="7"/>
        <v/>
      </c>
      <c r="F231" s="132"/>
      <c r="G231" s="132"/>
      <c r="H231" s="132"/>
      <c r="I231" s="132"/>
      <c r="J231" s="137" t="str">
        <f>IFERROR(LOOKUP(1,0/((故事点速查表!$A$2:$A$28=G231)*(故事点速查表!$B$2:$B$28=H231)*(故事点速查表!$C$2:$C$28=I231)),故事点速查表!$D$2:$D$28),"")</f>
        <v/>
      </c>
      <c r="K231" s="138"/>
      <c r="L231" s="139"/>
    </row>
    <row r="232" ht="16" spans="2:12">
      <c r="B232" s="136"/>
      <c r="C232" s="107" t="str">
        <f ca="1" t="shared" si="6"/>
        <v/>
      </c>
      <c r="D232" s="108"/>
      <c r="E232" s="113" t="str">
        <f ca="1" t="shared" si="7"/>
        <v/>
      </c>
      <c r="F232" s="132"/>
      <c r="G232" s="132"/>
      <c r="H232" s="132"/>
      <c r="I232" s="132"/>
      <c r="J232" s="137" t="str">
        <f>IFERROR(LOOKUP(1,0/((故事点速查表!$A$2:$A$28=G232)*(故事点速查表!$B$2:$B$28=H232)*(故事点速查表!$C$2:$C$28=I232)),故事点速查表!$D$2:$D$28),"")</f>
        <v/>
      </c>
      <c r="K232" s="138"/>
      <c r="L232" s="139"/>
    </row>
    <row r="233" ht="16" spans="2:12">
      <c r="B233" s="136"/>
      <c r="C233" s="107" t="str">
        <f ca="1" t="shared" ref="C233:C296" si="8">IF(B233="","",IF(B233&gt;OFFSET(B233,-1,0,1,1),IF(OFFSET(C233,-1,0,1,1)="","1",OFFSET(C233,-1,0,1,1))&amp;REPT(".1",B233-MAX(OFFSET(B233,-1,0,1,1),1)),IF(ISERROR(FIND(".",OFFSET(C233,-1,0,1,1))),REPT("1.",B233-1)&amp;IFERROR(VALUE(OFFSET(C233,-1,0,1,1))+1,"1"),IF(B233=1,"",IFERROR(LEFT(OFFSET(C233,-1,0,1,1),FIND("^",SUBSTITUTE(OFFSET(C233,-1,0,1,1),".","^",B233-1))),""))&amp;VALUE(TRIM(MID(SUBSTITUTE(OFFSET(C233,-1,0,1,1),".",REPT(" ",LEN(OFFSET(C233,-1,0,1,1)))),(B233-1)*LEN(OFFSET(C233,-1,0,1,1))+1,LEN(OFFSET(C233,-1,0,1,1)))))+1)))</f>
        <v/>
      </c>
      <c r="D233" s="108"/>
      <c r="E233" s="113" t="str">
        <f ca="1" t="shared" si="7"/>
        <v/>
      </c>
      <c r="F233" s="132"/>
      <c r="G233" s="132"/>
      <c r="H233" s="132"/>
      <c r="I233" s="132"/>
      <c r="J233" s="137" t="str">
        <f>IFERROR(LOOKUP(1,0/((故事点速查表!$A$2:$A$28=G233)*(故事点速查表!$B$2:$B$28=H233)*(故事点速查表!$C$2:$C$28=I233)),故事点速查表!$D$2:$D$28),"")</f>
        <v/>
      </c>
      <c r="K233" s="138"/>
      <c r="L233" s="139"/>
    </row>
    <row r="234" ht="16" spans="2:12">
      <c r="B234" s="136"/>
      <c r="C234" s="107" t="str">
        <f ca="1" t="shared" si="8"/>
        <v/>
      </c>
      <c r="D234" s="108"/>
      <c r="E234" s="113" t="str">
        <f ca="1" t="shared" si="7"/>
        <v/>
      </c>
      <c r="F234" s="132"/>
      <c r="G234" s="132"/>
      <c r="H234" s="132"/>
      <c r="I234" s="132"/>
      <c r="J234" s="137" t="str">
        <f>IFERROR(LOOKUP(1,0/((故事点速查表!$A$2:$A$28=G234)*(故事点速查表!$B$2:$B$28=H234)*(故事点速查表!$C$2:$C$28=I234)),故事点速查表!$D$2:$D$28),"")</f>
        <v/>
      </c>
      <c r="K234" s="138"/>
      <c r="L234" s="139"/>
    </row>
    <row r="235" ht="16" spans="2:12">
      <c r="B235" s="136"/>
      <c r="C235" s="107" t="str">
        <f ca="1" t="shared" si="8"/>
        <v/>
      </c>
      <c r="D235" s="108"/>
      <c r="E235" s="113" t="str">
        <f ca="1" t="shared" si="7"/>
        <v/>
      </c>
      <c r="F235" s="132"/>
      <c r="G235" s="132"/>
      <c r="H235" s="132"/>
      <c r="I235" s="132"/>
      <c r="J235" s="137" t="str">
        <f>IFERROR(LOOKUP(1,0/((故事点速查表!$A$2:$A$28=G235)*(故事点速查表!$B$2:$B$28=H235)*(故事点速查表!$C$2:$C$28=I235)),故事点速查表!$D$2:$D$28),"")</f>
        <v/>
      </c>
      <c r="K235" s="138"/>
      <c r="L235" s="139"/>
    </row>
    <row r="236" ht="16" spans="2:12">
      <c r="B236" s="136"/>
      <c r="C236" s="107" t="str">
        <f ca="1" t="shared" si="8"/>
        <v/>
      </c>
      <c r="D236" s="108"/>
      <c r="E236" s="113" t="str">
        <f ca="1" t="shared" si="7"/>
        <v/>
      </c>
      <c r="F236" s="132"/>
      <c r="G236" s="132"/>
      <c r="H236" s="132"/>
      <c r="I236" s="132"/>
      <c r="J236" s="137" t="str">
        <f>IFERROR(LOOKUP(1,0/((故事点速查表!$A$2:$A$28=G236)*(故事点速查表!$B$2:$B$28=H236)*(故事点速查表!$C$2:$C$28=I236)),故事点速查表!$D$2:$D$28),"")</f>
        <v/>
      </c>
      <c r="K236" s="138"/>
      <c r="L236" s="139"/>
    </row>
    <row r="237" ht="16" spans="2:12">
      <c r="B237" s="136"/>
      <c r="C237" s="107" t="str">
        <f ca="1" t="shared" si="8"/>
        <v/>
      </c>
      <c r="D237" s="108"/>
      <c r="E237" s="113" t="str">
        <f ca="1" t="shared" si="7"/>
        <v/>
      </c>
      <c r="F237" s="132"/>
      <c r="G237" s="132"/>
      <c r="H237" s="132"/>
      <c r="I237" s="132"/>
      <c r="J237" s="137" t="str">
        <f>IFERROR(LOOKUP(1,0/((故事点速查表!$A$2:$A$28=G237)*(故事点速查表!$B$2:$B$28=H237)*(故事点速查表!$C$2:$C$28=I237)),故事点速查表!$D$2:$D$28),"")</f>
        <v/>
      </c>
      <c r="K237" s="138"/>
      <c r="L237" s="139"/>
    </row>
    <row r="238" ht="16" spans="2:12">
      <c r="B238" s="136"/>
      <c r="C238" s="107" t="str">
        <f ca="1" t="shared" si="8"/>
        <v/>
      </c>
      <c r="D238" s="108"/>
      <c r="E238" s="113" t="str">
        <f ca="1" t="shared" si="7"/>
        <v/>
      </c>
      <c r="F238" s="132"/>
      <c r="G238" s="132"/>
      <c r="H238" s="132"/>
      <c r="I238" s="132"/>
      <c r="J238" s="137" t="str">
        <f>IFERROR(LOOKUP(1,0/((故事点速查表!$A$2:$A$28=G238)*(故事点速查表!$B$2:$B$28=H238)*(故事点速查表!$C$2:$C$28=I238)),故事点速查表!$D$2:$D$28),"")</f>
        <v/>
      </c>
      <c r="K238" s="138"/>
      <c r="L238" s="139"/>
    </row>
    <row r="239" ht="16" spans="2:12">
      <c r="B239" s="136"/>
      <c r="C239" s="107" t="str">
        <f ca="1" t="shared" si="8"/>
        <v/>
      </c>
      <c r="D239" s="108"/>
      <c r="E239" s="113" t="str">
        <f ca="1" t="shared" si="7"/>
        <v/>
      </c>
      <c r="F239" s="132"/>
      <c r="G239" s="132"/>
      <c r="H239" s="132"/>
      <c r="I239" s="132"/>
      <c r="J239" s="137" t="str">
        <f>IFERROR(LOOKUP(1,0/((故事点速查表!$A$2:$A$28=G239)*(故事点速查表!$B$2:$B$28=H239)*(故事点速查表!$C$2:$C$28=I239)),故事点速查表!$D$2:$D$28),"")</f>
        <v/>
      </c>
      <c r="K239" s="138"/>
      <c r="L239" s="139"/>
    </row>
    <row r="240" ht="16" spans="2:12">
      <c r="B240" s="136"/>
      <c r="C240" s="107" t="str">
        <f ca="1" t="shared" si="8"/>
        <v/>
      </c>
      <c r="D240" s="108"/>
      <c r="E240" s="113" t="str">
        <f ca="1" t="shared" si="7"/>
        <v/>
      </c>
      <c r="F240" s="132"/>
      <c r="G240" s="132"/>
      <c r="H240" s="132"/>
      <c r="I240" s="132"/>
      <c r="J240" s="137" t="str">
        <f>IFERROR(LOOKUP(1,0/((故事点速查表!$A$2:$A$28=G240)*(故事点速查表!$B$2:$B$28=H240)*(故事点速查表!$C$2:$C$28=I240)),故事点速查表!$D$2:$D$28),"")</f>
        <v/>
      </c>
      <c r="K240" s="138"/>
      <c r="L240" s="139"/>
    </row>
    <row r="241" ht="16" spans="2:12">
      <c r="B241" s="136"/>
      <c r="C241" s="107" t="str">
        <f ca="1" t="shared" si="8"/>
        <v/>
      </c>
      <c r="D241" s="108"/>
      <c r="E241" s="113" t="str">
        <f ca="1" t="shared" si="7"/>
        <v/>
      </c>
      <c r="F241" s="132"/>
      <c r="G241" s="132"/>
      <c r="H241" s="132"/>
      <c r="I241" s="132"/>
      <c r="J241" s="137" t="str">
        <f>IFERROR(LOOKUP(1,0/((故事点速查表!$A$2:$A$28=G241)*(故事点速查表!$B$2:$B$28=H241)*(故事点速查表!$C$2:$C$28=I241)),故事点速查表!$D$2:$D$28),"")</f>
        <v/>
      </c>
      <c r="K241" s="138"/>
      <c r="L241" s="139"/>
    </row>
    <row r="242" ht="16" spans="2:12">
      <c r="B242" s="136"/>
      <c r="C242" s="107" t="str">
        <f ca="1" t="shared" si="8"/>
        <v/>
      </c>
      <c r="D242" s="108"/>
      <c r="E242" s="113" t="str">
        <f ca="1" t="shared" si="7"/>
        <v/>
      </c>
      <c r="F242" s="132"/>
      <c r="G242" s="132"/>
      <c r="H242" s="132"/>
      <c r="I242" s="132"/>
      <c r="J242" s="137" t="str">
        <f>IFERROR(LOOKUP(1,0/((故事点速查表!$A$2:$A$28=G242)*(故事点速查表!$B$2:$B$28=H242)*(故事点速查表!$C$2:$C$28=I242)),故事点速查表!$D$2:$D$28),"")</f>
        <v/>
      </c>
      <c r="K242" s="138"/>
      <c r="L242" s="139"/>
    </row>
    <row r="243" ht="16" spans="2:12">
      <c r="B243" s="136"/>
      <c r="C243" s="107" t="str">
        <f ca="1" t="shared" si="8"/>
        <v/>
      </c>
      <c r="D243" s="108"/>
      <c r="E243" s="113" t="str">
        <f ca="1" t="shared" si="7"/>
        <v/>
      </c>
      <c r="F243" s="132"/>
      <c r="G243" s="132"/>
      <c r="H243" s="132"/>
      <c r="I243" s="132"/>
      <c r="J243" s="137" t="str">
        <f>IFERROR(LOOKUP(1,0/((故事点速查表!$A$2:$A$28=G243)*(故事点速查表!$B$2:$B$28=H243)*(故事点速查表!$C$2:$C$28=I243)),故事点速查表!$D$2:$D$28),"")</f>
        <v/>
      </c>
      <c r="K243" s="138"/>
      <c r="L243" s="139"/>
    </row>
    <row r="244" ht="16" spans="2:12">
      <c r="B244" s="136"/>
      <c r="C244" s="107" t="str">
        <f ca="1" t="shared" si="8"/>
        <v/>
      </c>
      <c r="D244" s="108"/>
      <c r="E244" s="113" t="str">
        <f ca="1" t="shared" si="7"/>
        <v/>
      </c>
      <c r="F244" s="132"/>
      <c r="G244" s="132"/>
      <c r="H244" s="132"/>
      <c r="I244" s="132"/>
      <c r="J244" s="137" t="str">
        <f>IFERROR(LOOKUP(1,0/((故事点速查表!$A$2:$A$28=G244)*(故事点速查表!$B$2:$B$28=H244)*(故事点速查表!$C$2:$C$28=I244)),故事点速查表!$D$2:$D$28),"")</f>
        <v/>
      </c>
      <c r="K244" s="138"/>
      <c r="L244" s="139"/>
    </row>
    <row r="245" ht="16" spans="2:12">
      <c r="B245" s="136"/>
      <c r="C245" s="107" t="str">
        <f ca="1" t="shared" si="8"/>
        <v/>
      </c>
      <c r="D245" s="108"/>
      <c r="E245" s="113" t="str">
        <f ca="1" t="shared" si="7"/>
        <v/>
      </c>
      <c r="F245" s="132"/>
      <c r="G245" s="132"/>
      <c r="H245" s="132"/>
      <c r="I245" s="132"/>
      <c r="J245" s="137" t="str">
        <f>IFERROR(LOOKUP(1,0/((故事点速查表!$A$2:$A$28=G245)*(故事点速查表!$B$2:$B$28=H245)*(故事点速查表!$C$2:$C$28=I245)),故事点速查表!$D$2:$D$28),"")</f>
        <v/>
      </c>
      <c r="K245" s="138"/>
      <c r="L245" s="139"/>
    </row>
    <row r="246" ht="16" spans="2:12">
      <c r="B246" s="136"/>
      <c r="C246" s="107" t="str">
        <f ca="1" t="shared" si="8"/>
        <v/>
      </c>
      <c r="D246" s="108"/>
      <c r="E246" s="113" t="str">
        <f ca="1" t="shared" si="7"/>
        <v/>
      </c>
      <c r="F246" s="132"/>
      <c r="G246" s="132"/>
      <c r="H246" s="132"/>
      <c r="I246" s="132"/>
      <c r="J246" s="137" t="str">
        <f>IFERROR(LOOKUP(1,0/((故事点速查表!$A$2:$A$28=G246)*(故事点速查表!$B$2:$B$28=H246)*(故事点速查表!$C$2:$C$28=I246)),故事点速查表!$D$2:$D$28),"")</f>
        <v/>
      </c>
      <c r="K246" s="138"/>
      <c r="L246" s="139"/>
    </row>
    <row r="247" ht="16" spans="2:12">
      <c r="B247" s="136"/>
      <c r="C247" s="107" t="str">
        <f ca="1" t="shared" si="8"/>
        <v/>
      </c>
      <c r="D247" s="108"/>
      <c r="E247" s="113" t="str">
        <f ca="1" t="shared" si="7"/>
        <v/>
      </c>
      <c r="F247" s="132"/>
      <c r="G247" s="132"/>
      <c r="H247" s="132"/>
      <c r="I247" s="132"/>
      <c r="J247" s="137" t="str">
        <f>IFERROR(LOOKUP(1,0/((故事点速查表!$A$2:$A$28=G247)*(故事点速查表!$B$2:$B$28=H247)*(故事点速查表!$C$2:$C$28=I247)),故事点速查表!$D$2:$D$28),"")</f>
        <v/>
      </c>
      <c r="K247" s="138"/>
      <c r="L247" s="139"/>
    </row>
    <row r="248" ht="16" spans="2:12">
      <c r="B248" s="136"/>
      <c r="C248" s="107" t="str">
        <f ca="1" t="shared" si="8"/>
        <v/>
      </c>
      <c r="D248" s="108"/>
      <c r="E248" s="113" t="str">
        <f ca="1" t="shared" si="7"/>
        <v/>
      </c>
      <c r="F248" s="132"/>
      <c r="G248" s="132"/>
      <c r="H248" s="132"/>
      <c r="I248" s="132"/>
      <c r="J248" s="137" t="str">
        <f>IFERROR(LOOKUP(1,0/((故事点速查表!$A$2:$A$28=G248)*(故事点速查表!$B$2:$B$28=H248)*(故事点速查表!$C$2:$C$28=I248)),故事点速查表!$D$2:$D$28),"")</f>
        <v/>
      </c>
      <c r="K248" s="138"/>
      <c r="L248" s="139"/>
    </row>
    <row r="249" ht="16" spans="2:12">
      <c r="B249" s="136"/>
      <c r="C249" s="107" t="str">
        <f ca="1" t="shared" si="8"/>
        <v/>
      </c>
      <c r="D249" s="108"/>
      <c r="E249" s="113" t="str">
        <f ca="1" t="shared" si="7"/>
        <v/>
      </c>
      <c r="F249" s="132"/>
      <c r="G249" s="132"/>
      <c r="H249" s="132"/>
      <c r="I249" s="132"/>
      <c r="J249" s="137" t="str">
        <f>IFERROR(LOOKUP(1,0/((故事点速查表!$A$2:$A$28=G249)*(故事点速查表!$B$2:$B$28=H249)*(故事点速查表!$C$2:$C$28=I249)),故事点速查表!$D$2:$D$28),"")</f>
        <v/>
      </c>
      <c r="K249" s="138"/>
      <c r="L249" s="139"/>
    </row>
    <row r="250" ht="16" spans="2:12">
      <c r="B250" s="136"/>
      <c r="C250" s="107" t="str">
        <f ca="1" t="shared" si="8"/>
        <v/>
      </c>
      <c r="D250" s="108"/>
      <c r="E250" s="113" t="str">
        <f ca="1" t="shared" si="7"/>
        <v/>
      </c>
      <c r="F250" s="132"/>
      <c r="G250" s="132"/>
      <c r="H250" s="132"/>
      <c r="I250" s="132"/>
      <c r="J250" s="137" t="str">
        <f>IFERROR(LOOKUP(1,0/((故事点速查表!$A$2:$A$28=G250)*(故事点速查表!$B$2:$B$28=H250)*(故事点速查表!$C$2:$C$28=I250)),故事点速查表!$D$2:$D$28),"")</f>
        <v/>
      </c>
      <c r="K250" s="138"/>
      <c r="L250" s="139"/>
    </row>
    <row r="251" ht="16" spans="2:12">
      <c r="B251" s="136"/>
      <c r="C251" s="107" t="str">
        <f ca="1" t="shared" si="8"/>
        <v/>
      </c>
      <c r="D251" s="108"/>
      <c r="E251" s="113" t="str">
        <f ca="1" t="shared" si="7"/>
        <v/>
      </c>
      <c r="F251" s="132"/>
      <c r="G251" s="132"/>
      <c r="H251" s="132"/>
      <c r="I251" s="132"/>
      <c r="J251" s="137" t="str">
        <f>IFERROR(LOOKUP(1,0/((故事点速查表!$A$2:$A$28=G251)*(故事点速查表!$B$2:$B$28=H251)*(故事点速查表!$C$2:$C$28=I251)),故事点速查表!$D$2:$D$28),"")</f>
        <v/>
      </c>
      <c r="K251" s="138"/>
      <c r="L251" s="139"/>
    </row>
    <row r="252" ht="16" spans="2:12">
      <c r="B252" s="136"/>
      <c r="C252" s="107" t="str">
        <f ca="1" t="shared" si="8"/>
        <v/>
      </c>
      <c r="D252" s="108"/>
      <c r="E252" s="113" t="str">
        <f ca="1" t="shared" si="7"/>
        <v/>
      </c>
      <c r="F252" s="132"/>
      <c r="G252" s="132"/>
      <c r="H252" s="132"/>
      <c r="I252" s="132"/>
      <c r="J252" s="137" t="str">
        <f>IFERROR(LOOKUP(1,0/((故事点速查表!$A$2:$A$28=G252)*(故事点速查表!$B$2:$B$28=H252)*(故事点速查表!$C$2:$C$28=I252)),故事点速查表!$D$2:$D$28),"")</f>
        <v/>
      </c>
      <c r="K252" s="138"/>
      <c r="L252" s="139"/>
    </row>
    <row r="253" ht="16" spans="2:12">
      <c r="B253" s="136"/>
      <c r="C253" s="107" t="str">
        <f ca="1" t="shared" si="8"/>
        <v/>
      </c>
      <c r="D253" s="108"/>
      <c r="E253" s="113" t="str">
        <f ca="1" t="shared" si="7"/>
        <v/>
      </c>
      <c r="F253" s="132"/>
      <c r="G253" s="132"/>
      <c r="H253" s="132"/>
      <c r="I253" s="132"/>
      <c r="J253" s="137" t="str">
        <f>IFERROR(LOOKUP(1,0/((故事点速查表!$A$2:$A$28=G253)*(故事点速查表!$B$2:$B$28=H253)*(故事点速查表!$C$2:$C$28=I253)),故事点速查表!$D$2:$D$28),"")</f>
        <v/>
      </c>
      <c r="K253" s="138"/>
      <c r="L253" s="139"/>
    </row>
    <row r="254" ht="16" spans="2:12">
      <c r="B254" s="136"/>
      <c r="C254" s="107" t="str">
        <f ca="1" t="shared" si="8"/>
        <v/>
      </c>
      <c r="D254" s="108"/>
      <c r="E254" s="113" t="str">
        <f ca="1" t="shared" si="7"/>
        <v/>
      </c>
      <c r="F254" s="132"/>
      <c r="G254" s="132"/>
      <c r="H254" s="132"/>
      <c r="I254" s="132"/>
      <c r="J254" s="137" t="str">
        <f>IFERROR(LOOKUP(1,0/((故事点速查表!$A$2:$A$28=G254)*(故事点速查表!$B$2:$B$28=H254)*(故事点速查表!$C$2:$C$28=I254)),故事点速查表!$D$2:$D$28),"")</f>
        <v/>
      </c>
      <c r="K254" s="138"/>
      <c r="L254" s="139"/>
    </row>
    <row r="255" ht="16" spans="2:12">
      <c r="B255" s="136"/>
      <c r="C255" s="107" t="str">
        <f ca="1" t="shared" si="8"/>
        <v/>
      </c>
      <c r="D255" s="108"/>
      <c r="E255" s="113" t="str">
        <f ca="1" t="shared" si="7"/>
        <v/>
      </c>
      <c r="F255" s="132"/>
      <c r="G255" s="132"/>
      <c r="H255" s="132"/>
      <c r="I255" s="132"/>
      <c r="J255" s="137" t="str">
        <f>IFERROR(LOOKUP(1,0/((故事点速查表!$A$2:$A$28=G255)*(故事点速查表!$B$2:$B$28=H255)*(故事点速查表!$C$2:$C$28=I255)),故事点速查表!$D$2:$D$28),"")</f>
        <v/>
      </c>
      <c r="K255" s="138"/>
      <c r="L255" s="139"/>
    </row>
    <row r="256" ht="16" spans="2:12">
      <c r="B256" s="136"/>
      <c r="C256" s="107" t="str">
        <f ca="1" t="shared" si="8"/>
        <v/>
      </c>
      <c r="D256" s="108"/>
      <c r="E256" s="113" t="str">
        <f ca="1" t="shared" si="7"/>
        <v/>
      </c>
      <c r="F256" s="132"/>
      <c r="G256" s="132"/>
      <c r="H256" s="132"/>
      <c r="I256" s="132"/>
      <c r="J256" s="137" t="str">
        <f>IFERROR(LOOKUP(1,0/((故事点速查表!$A$2:$A$28=G256)*(故事点速查表!$B$2:$B$28=H256)*(故事点速查表!$C$2:$C$28=I256)),故事点速查表!$D$2:$D$28),"")</f>
        <v/>
      </c>
      <c r="K256" s="138"/>
      <c r="L256" s="139"/>
    </row>
    <row r="257" ht="16" spans="2:12">
      <c r="B257" s="136"/>
      <c r="C257" s="107" t="str">
        <f ca="1" t="shared" si="8"/>
        <v/>
      </c>
      <c r="D257" s="108"/>
      <c r="E257" s="113" t="str">
        <f ca="1" t="shared" si="7"/>
        <v/>
      </c>
      <c r="F257" s="132"/>
      <c r="G257" s="132"/>
      <c r="H257" s="132"/>
      <c r="I257" s="132"/>
      <c r="J257" s="137" t="str">
        <f>IFERROR(LOOKUP(1,0/((故事点速查表!$A$2:$A$28=G257)*(故事点速查表!$B$2:$B$28=H257)*(故事点速查表!$C$2:$C$28=I257)),故事点速查表!$D$2:$D$28),"")</f>
        <v/>
      </c>
      <c r="K257" s="138"/>
      <c r="L257" s="139"/>
    </row>
    <row r="258" ht="16" spans="2:12">
      <c r="B258" s="136"/>
      <c r="C258" s="107" t="str">
        <f ca="1" t="shared" si="8"/>
        <v/>
      </c>
      <c r="D258" s="108"/>
      <c r="E258" s="113" t="str">
        <f ca="1" t="shared" si="7"/>
        <v/>
      </c>
      <c r="F258" s="132"/>
      <c r="G258" s="132"/>
      <c r="H258" s="132"/>
      <c r="I258" s="132"/>
      <c r="J258" s="137" t="str">
        <f>IFERROR(LOOKUP(1,0/((故事点速查表!$A$2:$A$28=G258)*(故事点速查表!$B$2:$B$28=H258)*(故事点速查表!$C$2:$C$28=I258)),故事点速查表!$D$2:$D$28),"")</f>
        <v/>
      </c>
      <c r="K258" s="138"/>
      <c r="L258" s="139"/>
    </row>
    <row r="259" ht="16" spans="2:12">
      <c r="B259" s="136"/>
      <c r="C259" s="107" t="str">
        <f ca="1" t="shared" si="8"/>
        <v/>
      </c>
      <c r="D259" s="108"/>
      <c r="E259" s="113" t="str">
        <f ca="1" t="shared" si="7"/>
        <v/>
      </c>
      <c r="F259" s="132"/>
      <c r="G259" s="132"/>
      <c r="H259" s="132"/>
      <c r="I259" s="132"/>
      <c r="J259" s="137" t="str">
        <f>IFERROR(LOOKUP(1,0/((故事点速查表!$A$2:$A$28=G259)*(故事点速查表!$B$2:$B$28=H259)*(故事点速查表!$C$2:$C$28=I259)),故事点速查表!$D$2:$D$28),"")</f>
        <v/>
      </c>
      <c r="K259" s="138"/>
      <c r="L259" s="139"/>
    </row>
    <row r="260" ht="16" spans="2:12">
      <c r="B260" s="136"/>
      <c r="C260" s="107" t="str">
        <f ca="1" t="shared" si="8"/>
        <v/>
      </c>
      <c r="D260" s="108"/>
      <c r="E260" s="113" t="str">
        <f ca="1" t="shared" si="7"/>
        <v/>
      </c>
      <c r="F260" s="132"/>
      <c r="G260" s="132"/>
      <c r="H260" s="132"/>
      <c r="I260" s="132"/>
      <c r="J260" s="137" t="str">
        <f>IFERROR(LOOKUP(1,0/((故事点速查表!$A$2:$A$28=G260)*(故事点速查表!$B$2:$B$28=H260)*(故事点速查表!$C$2:$C$28=I260)),故事点速查表!$D$2:$D$28),"")</f>
        <v/>
      </c>
      <c r="K260" s="138"/>
      <c r="L260" s="139"/>
    </row>
    <row r="261" ht="16" spans="2:12">
      <c r="B261" s="136"/>
      <c r="C261" s="107" t="str">
        <f ca="1" t="shared" si="8"/>
        <v/>
      </c>
      <c r="D261" s="108"/>
      <c r="E261" s="113" t="str">
        <f ca="1" t="shared" si="7"/>
        <v/>
      </c>
      <c r="F261" s="132"/>
      <c r="G261" s="132"/>
      <c r="H261" s="132"/>
      <c r="I261" s="132"/>
      <c r="J261" s="137" t="str">
        <f>IFERROR(LOOKUP(1,0/((故事点速查表!$A$2:$A$28=G261)*(故事点速查表!$B$2:$B$28=H261)*(故事点速查表!$C$2:$C$28=I261)),故事点速查表!$D$2:$D$28),"")</f>
        <v/>
      </c>
      <c r="K261" s="138"/>
      <c r="L261" s="139"/>
    </row>
    <row r="262" ht="16" spans="2:12">
      <c r="B262" s="136"/>
      <c r="C262" s="107" t="str">
        <f ca="1" t="shared" si="8"/>
        <v/>
      </c>
      <c r="D262" s="108"/>
      <c r="E262" s="113" t="str">
        <f ca="1" t="shared" ref="E262:E325" si="9">IF(C262&lt;&gt;"",IF($L$2&lt;&gt;"",$L$2&amp;"-"&amp;C262,C262),"")</f>
        <v/>
      </c>
      <c r="F262" s="132"/>
      <c r="G262" s="132"/>
      <c r="H262" s="132"/>
      <c r="I262" s="132"/>
      <c r="J262" s="137" t="str">
        <f>IFERROR(LOOKUP(1,0/((故事点速查表!$A$2:$A$28=G262)*(故事点速查表!$B$2:$B$28=H262)*(故事点速查表!$C$2:$C$28=I262)),故事点速查表!$D$2:$D$28),"")</f>
        <v/>
      </c>
      <c r="K262" s="138"/>
      <c r="L262" s="139"/>
    </row>
    <row r="263" ht="16" spans="2:12">
      <c r="B263" s="136"/>
      <c r="C263" s="107" t="str">
        <f ca="1" t="shared" si="8"/>
        <v/>
      </c>
      <c r="D263" s="108"/>
      <c r="E263" s="113" t="str">
        <f ca="1" t="shared" si="9"/>
        <v/>
      </c>
      <c r="F263" s="132"/>
      <c r="G263" s="132"/>
      <c r="H263" s="132"/>
      <c r="I263" s="132"/>
      <c r="J263" s="137" t="str">
        <f>IFERROR(LOOKUP(1,0/((故事点速查表!$A$2:$A$28=G263)*(故事点速查表!$B$2:$B$28=H263)*(故事点速查表!$C$2:$C$28=I263)),故事点速查表!$D$2:$D$28),"")</f>
        <v/>
      </c>
      <c r="K263" s="138"/>
      <c r="L263" s="139"/>
    </row>
    <row r="264" ht="16" spans="2:12">
      <c r="B264" s="136"/>
      <c r="C264" s="107" t="str">
        <f ca="1" t="shared" si="8"/>
        <v/>
      </c>
      <c r="D264" s="108"/>
      <c r="E264" s="113" t="str">
        <f ca="1" t="shared" si="9"/>
        <v/>
      </c>
      <c r="F264" s="132"/>
      <c r="G264" s="132"/>
      <c r="H264" s="132"/>
      <c r="I264" s="132"/>
      <c r="J264" s="137" t="str">
        <f>IFERROR(LOOKUP(1,0/((故事点速查表!$A$2:$A$28=G264)*(故事点速查表!$B$2:$B$28=H264)*(故事点速查表!$C$2:$C$28=I264)),故事点速查表!$D$2:$D$28),"")</f>
        <v/>
      </c>
      <c r="K264" s="138"/>
      <c r="L264" s="139"/>
    </row>
    <row r="265" ht="16" spans="2:12">
      <c r="B265" s="136"/>
      <c r="C265" s="107" t="str">
        <f ca="1" t="shared" si="8"/>
        <v/>
      </c>
      <c r="D265" s="108"/>
      <c r="E265" s="113" t="str">
        <f ca="1" t="shared" si="9"/>
        <v/>
      </c>
      <c r="F265" s="132"/>
      <c r="G265" s="132"/>
      <c r="H265" s="132"/>
      <c r="I265" s="132"/>
      <c r="J265" s="137" t="str">
        <f>IFERROR(LOOKUP(1,0/((故事点速查表!$A$2:$A$28=G265)*(故事点速查表!$B$2:$B$28=H265)*(故事点速查表!$C$2:$C$28=I265)),故事点速查表!$D$2:$D$28),"")</f>
        <v/>
      </c>
      <c r="K265" s="138"/>
      <c r="L265" s="139"/>
    </row>
    <row r="266" ht="16" spans="2:12">
      <c r="B266" s="136"/>
      <c r="C266" s="107" t="str">
        <f ca="1" t="shared" si="8"/>
        <v/>
      </c>
      <c r="D266" s="108"/>
      <c r="E266" s="113" t="str">
        <f ca="1" t="shared" si="9"/>
        <v/>
      </c>
      <c r="F266" s="132"/>
      <c r="G266" s="132"/>
      <c r="H266" s="132"/>
      <c r="I266" s="132"/>
      <c r="J266" s="137" t="str">
        <f>IFERROR(LOOKUP(1,0/((故事点速查表!$A$2:$A$28=G266)*(故事点速查表!$B$2:$B$28=H266)*(故事点速查表!$C$2:$C$28=I266)),故事点速查表!$D$2:$D$28),"")</f>
        <v/>
      </c>
      <c r="K266" s="138"/>
      <c r="L266" s="139"/>
    </row>
    <row r="267" ht="16" spans="2:12">
      <c r="B267" s="136"/>
      <c r="C267" s="107" t="str">
        <f ca="1" t="shared" si="8"/>
        <v/>
      </c>
      <c r="D267" s="108"/>
      <c r="E267" s="113" t="str">
        <f ca="1" t="shared" si="9"/>
        <v/>
      </c>
      <c r="F267" s="132"/>
      <c r="G267" s="132"/>
      <c r="H267" s="132"/>
      <c r="I267" s="132"/>
      <c r="J267" s="137" t="str">
        <f>IFERROR(LOOKUP(1,0/((故事点速查表!$A$2:$A$28=G267)*(故事点速查表!$B$2:$B$28=H267)*(故事点速查表!$C$2:$C$28=I267)),故事点速查表!$D$2:$D$28),"")</f>
        <v/>
      </c>
      <c r="K267" s="138"/>
      <c r="L267" s="139"/>
    </row>
    <row r="268" ht="16" spans="2:12">
      <c r="B268" s="136"/>
      <c r="C268" s="107" t="str">
        <f ca="1" t="shared" si="8"/>
        <v/>
      </c>
      <c r="D268" s="108"/>
      <c r="E268" s="113" t="str">
        <f ca="1" t="shared" si="9"/>
        <v/>
      </c>
      <c r="F268" s="132"/>
      <c r="G268" s="132"/>
      <c r="H268" s="132"/>
      <c r="I268" s="132"/>
      <c r="J268" s="137" t="str">
        <f>IFERROR(LOOKUP(1,0/((故事点速查表!$A$2:$A$28=G268)*(故事点速查表!$B$2:$B$28=H268)*(故事点速查表!$C$2:$C$28=I268)),故事点速查表!$D$2:$D$28),"")</f>
        <v/>
      </c>
      <c r="K268" s="138"/>
      <c r="L268" s="139"/>
    </row>
    <row r="269" ht="16" spans="2:12">
      <c r="B269" s="136"/>
      <c r="C269" s="107" t="str">
        <f ca="1" t="shared" si="8"/>
        <v/>
      </c>
      <c r="D269" s="108"/>
      <c r="E269" s="113" t="str">
        <f ca="1" t="shared" si="9"/>
        <v/>
      </c>
      <c r="F269" s="132"/>
      <c r="G269" s="132"/>
      <c r="H269" s="132"/>
      <c r="I269" s="132"/>
      <c r="J269" s="137" t="str">
        <f>IFERROR(LOOKUP(1,0/((故事点速查表!$A$2:$A$28=G269)*(故事点速查表!$B$2:$B$28=H269)*(故事点速查表!$C$2:$C$28=I269)),故事点速查表!$D$2:$D$28),"")</f>
        <v/>
      </c>
      <c r="K269" s="138"/>
      <c r="L269" s="139"/>
    </row>
    <row r="270" ht="16" spans="2:12">
      <c r="B270" s="136"/>
      <c r="C270" s="107" t="str">
        <f ca="1" t="shared" si="8"/>
        <v/>
      </c>
      <c r="D270" s="108"/>
      <c r="E270" s="113" t="str">
        <f ca="1" t="shared" si="9"/>
        <v/>
      </c>
      <c r="F270" s="132"/>
      <c r="G270" s="132"/>
      <c r="H270" s="132"/>
      <c r="I270" s="132"/>
      <c r="J270" s="137" t="str">
        <f>IFERROR(LOOKUP(1,0/((故事点速查表!$A$2:$A$28=G270)*(故事点速查表!$B$2:$B$28=H270)*(故事点速查表!$C$2:$C$28=I270)),故事点速查表!$D$2:$D$28),"")</f>
        <v/>
      </c>
      <c r="K270" s="138"/>
      <c r="L270" s="139"/>
    </row>
    <row r="271" ht="16" spans="2:12">
      <c r="B271" s="136"/>
      <c r="C271" s="107" t="str">
        <f ca="1" t="shared" si="8"/>
        <v/>
      </c>
      <c r="D271" s="108"/>
      <c r="E271" s="113" t="str">
        <f ca="1" t="shared" si="9"/>
        <v/>
      </c>
      <c r="F271" s="132"/>
      <c r="G271" s="132"/>
      <c r="H271" s="132"/>
      <c r="I271" s="132"/>
      <c r="J271" s="137" t="str">
        <f>IFERROR(LOOKUP(1,0/((故事点速查表!$A$2:$A$28=G271)*(故事点速查表!$B$2:$B$28=H271)*(故事点速查表!$C$2:$C$28=I271)),故事点速查表!$D$2:$D$28),"")</f>
        <v/>
      </c>
      <c r="K271" s="138"/>
      <c r="L271" s="139"/>
    </row>
    <row r="272" ht="16" spans="2:12">
      <c r="B272" s="136"/>
      <c r="C272" s="107" t="str">
        <f ca="1" t="shared" si="8"/>
        <v/>
      </c>
      <c r="D272" s="108"/>
      <c r="E272" s="113" t="str">
        <f ca="1" t="shared" si="9"/>
        <v/>
      </c>
      <c r="F272" s="132"/>
      <c r="G272" s="132"/>
      <c r="H272" s="132"/>
      <c r="I272" s="132"/>
      <c r="J272" s="137" t="str">
        <f>IFERROR(LOOKUP(1,0/((故事点速查表!$A$2:$A$28=G272)*(故事点速查表!$B$2:$B$28=H272)*(故事点速查表!$C$2:$C$28=I272)),故事点速查表!$D$2:$D$28),"")</f>
        <v/>
      </c>
      <c r="K272" s="138"/>
      <c r="L272" s="139"/>
    </row>
    <row r="273" ht="16" spans="2:12">
      <c r="B273" s="136"/>
      <c r="C273" s="107" t="str">
        <f ca="1" t="shared" si="8"/>
        <v/>
      </c>
      <c r="D273" s="108"/>
      <c r="E273" s="113" t="str">
        <f ca="1" t="shared" si="9"/>
        <v/>
      </c>
      <c r="F273" s="132"/>
      <c r="G273" s="132"/>
      <c r="H273" s="132"/>
      <c r="I273" s="132"/>
      <c r="J273" s="137" t="str">
        <f>IFERROR(LOOKUP(1,0/((故事点速查表!$A$2:$A$28=G273)*(故事点速查表!$B$2:$B$28=H273)*(故事点速查表!$C$2:$C$28=I273)),故事点速查表!$D$2:$D$28),"")</f>
        <v/>
      </c>
      <c r="K273" s="138"/>
      <c r="L273" s="139"/>
    </row>
    <row r="274" ht="16" spans="2:12">
      <c r="B274" s="136"/>
      <c r="C274" s="107" t="str">
        <f ca="1" t="shared" si="8"/>
        <v/>
      </c>
      <c r="D274" s="108"/>
      <c r="E274" s="113" t="str">
        <f ca="1" t="shared" si="9"/>
        <v/>
      </c>
      <c r="F274" s="132"/>
      <c r="G274" s="132"/>
      <c r="H274" s="132"/>
      <c r="I274" s="132"/>
      <c r="J274" s="137" t="str">
        <f>IFERROR(LOOKUP(1,0/((故事点速查表!$A$2:$A$28=G274)*(故事点速查表!$B$2:$B$28=H274)*(故事点速查表!$C$2:$C$28=I274)),故事点速查表!$D$2:$D$28),"")</f>
        <v/>
      </c>
      <c r="K274" s="138"/>
      <c r="L274" s="139"/>
    </row>
    <row r="275" ht="16" spans="2:12">
      <c r="B275" s="136"/>
      <c r="C275" s="107" t="str">
        <f ca="1" t="shared" si="8"/>
        <v/>
      </c>
      <c r="D275" s="108"/>
      <c r="E275" s="113" t="str">
        <f ca="1" t="shared" si="9"/>
        <v/>
      </c>
      <c r="F275" s="132"/>
      <c r="G275" s="132"/>
      <c r="H275" s="132"/>
      <c r="I275" s="132"/>
      <c r="J275" s="137" t="str">
        <f>IFERROR(LOOKUP(1,0/((故事点速查表!$A$2:$A$28=G275)*(故事点速查表!$B$2:$B$28=H275)*(故事点速查表!$C$2:$C$28=I275)),故事点速查表!$D$2:$D$28),"")</f>
        <v/>
      </c>
      <c r="K275" s="138"/>
      <c r="L275" s="139"/>
    </row>
    <row r="276" ht="16" spans="2:12">
      <c r="B276" s="136"/>
      <c r="C276" s="107" t="str">
        <f ca="1" t="shared" si="8"/>
        <v/>
      </c>
      <c r="D276" s="108"/>
      <c r="E276" s="113" t="str">
        <f ca="1" t="shared" si="9"/>
        <v/>
      </c>
      <c r="F276" s="132"/>
      <c r="G276" s="132"/>
      <c r="H276" s="132"/>
      <c r="I276" s="132"/>
      <c r="J276" s="137" t="str">
        <f>IFERROR(LOOKUP(1,0/((故事点速查表!$A$2:$A$28=G276)*(故事点速查表!$B$2:$B$28=H276)*(故事点速查表!$C$2:$C$28=I276)),故事点速查表!$D$2:$D$28),"")</f>
        <v/>
      </c>
      <c r="K276" s="138"/>
      <c r="L276" s="139"/>
    </row>
    <row r="277" ht="16" spans="2:12">
      <c r="B277" s="136"/>
      <c r="C277" s="107" t="str">
        <f ca="1" t="shared" si="8"/>
        <v/>
      </c>
      <c r="D277" s="108"/>
      <c r="E277" s="113" t="str">
        <f ca="1" t="shared" si="9"/>
        <v/>
      </c>
      <c r="F277" s="132"/>
      <c r="G277" s="132"/>
      <c r="H277" s="132"/>
      <c r="I277" s="132"/>
      <c r="J277" s="137" t="str">
        <f>IFERROR(LOOKUP(1,0/((故事点速查表!$A$2:$A$28=G277)*(故事点速查表!$B$2:$B$28=H277)*(故事点速查表!$C$2:$C$28=I277)),故事点速查表!$D$2:$D$28),"")</f>
        <v/>
      </c>
      <c r="K277" s="138"/>
      <c r="L277" s="139"/>
    </row>
    <row r="278" ht="16" spans="2:12">
      <c r="B278" s="136"/>
      <c r="C278" s="107" t="str">
        <f ca="1" t="shared" si="8"/>
        <v/>
      </c>
      <c r="D278" s="108"/>
      <c r="E278" s="113" t="str">
        <f ca="1" t="shared" si="9"/>
        <v/>
      </c>
      <c r="F278" s="132"/>
      <c r="G278" s="132"/>
      <c r="H278" s="132"/>
      <c r="I278" s="132"/>
      <c r="J278" s="137" t="str">
        <f>IFERROR(LOOKUP(1,0/((故事点速查表!$A$2:$A$28=G278)*(故事点速查表!$B$2:$B$28=H278)*(故事点速查表!$C$2:$C$28=I278)),故事点速查表!$D$2:$D$28),"")</f>
        <v/>
      </c>
      <c r="K278" s="138"/>
      <c r="L278" s="139"/>
    </row>
    <row r="279" ht="16" spans="2:12">
      <c r="B279" s="136"/>
      <c r="C279" s="107" t="str">
        <f ca="1" t="shared" si="8"/>
        <v/>
      </c>
      <c r="D279" s="108"/>
      <c r="E279" s="113" t="str">
        <f ca="1" t="shared" si="9"/>
        <v/>
      </c>
      <c r="F279" s="132"/>
      <c r="G279" s="132"/>
      <c r="H279" s="132"/>
      <c r="I279" s="132"/>
      <c r="J279" s="137" t="str">
        <f>IFERROR(LOOKUP(1,0/((故事点速查表!$A$2:$A$28=G279)*(故事点速查表!$B$2:$B$28=H279)*(故事点速查表!$C$2:$C$28=I279)),故事点速查表!$D$2:$D$28),"")</f>
        <v/>
      </c>
      <c r="K279" s="138"/>
      <c r="L279" s="139"/>
    </row>
    <row r="280" ht="16" spans="2:12">
      <c r="B280" s="136"/>
      <c r="C280" s="107" t="str">
        <f ca="1" t="shared" si="8"/>
        <v/>
      </c>
      <c r="D280" s="108"/>
      <c r="E280" s="113" t="str">
        <f ca="1" t="shared" si="9"/>
        <v/>
      </c>
      <c r="F280" s="132"/>
      <c r="G280" s="132"/>
      <c r="H280" s="132"/>
      <c r="I280" s="132"/>
      <c r="J280" s="137" t="str">
        <f>IFERROR(LOOKUP(1,0/((故事点速查表!$A$2:$A$28=G280)*(故事点速查表!$B$2:$B$28=H280)*(故事点速查表!$C$2:$C$28=I280)),故事点速查表!$D$2:$D$28),"")</f>
        <v/>
      </c>
      <c r="K280" s="138"/>
      <c r="L280" s="139"/>
    </row>
    <row r="281" ht="16" spans="2:12">
      <c r="B281" s="136"/>
      <c r="C281" s="107" t="str">
        <f ca="1" t="shared" si="8"/>
        <v/>
      </c>
      <c r="D281" s="108"/>
      <c r="E281" s="113" t="str">
        <f ca="1" t="shared" si="9"/>
        <v/>
      </c>
      <c r="F281" s="132"/>
      <c r="G281" s="132"/>
      <c r="H281" s="132"/>
      <c r="I281" s="132"/>
      <c r="J281" s="137" t="str">
        <f>IFERROR(LOOKUP(1,0/((故事点速查表!$A$2:$A$28=G281)*(故事点速查表!$B$2:$B$28=H281)*(故事点速查表!$C$2:$C$28=I281)),故事点速查表!$D$2:$D$28),"")</f>
        <v/>
      </c>
      <c r="K281" s="138"/>
      <c r="L281" s="139"/>
    </row>
    <row r="282" ht="16" spans="2:12">
      <c r="B282" s="136"/>
      <c r="C282" s="107" t="str">
        <f ca="1" t="shared" si="8"/>
        <v/>
      </c>
      <c r="D282" s="108"/>
      <c r="E282" s="113" t="str">
        <f ca="1" t="shared" si="9"/>
        <v/>
      </c>
      <c r="F282" s="132"/>
      <c r="G282" s="132"/>
      <c r="H282" s="132"/>
      <c r="I282" s="132"/>
      <c r="J282" s="137" t="str">
        <f>IFERROR(LOOKUP(1,0/((故事点速查表!$A$2:$A$28=G282)*(故事点速查表!$B$2:$B$28=H282)*(故事点速查表!$C$2:$C$28=I282)),故事点速查表!$D$2:$D$28),"")</f>
        <v/>
      </c>
      <c r="K282" s="138"/>
      <c r="L282" s="139"/>
    </row>
    <row r="283" ht="16" spans="2:12">
      <c r="B283" s="136"/>
      <c r="C283" s="107" t="str">
        <f ca="1" t="shared" si="8"/>
        <v/>
      </c>
      <c r="D283" s="108"/>
      <c r="E283" s="113" t="str">
        <f ca="1" t="shared" si="9"/>
        <v/>
      </c>
      <c r="F283" s="132"/>
      <c r="G283" s="132"/>
      <c r="H283" s="132"/>
      <c r="I283" s="132"/>
      <c r="J283" s="137" t="str">
        <f>IFERROR(LOOKUP(1,0/((故事点速查表!$A$2:$A$28=G283)*(故事点速查表!$B$2:$B$28=H283)*(故事点速查表!$C$2:$C$28=I283)),故事点速查表!$D$2:$D$28),"")</f>
        <v/>
      </c>
      <c r="K283" s="138"/>
      <c r="L283" s="139"/>
    </row>
    <row r="284" ht="16" spans="2:12">
      <c r="B284" s="136"/>
      <c r="C284" s="107" t="str">
        <f ca="1" t="shared" si="8"/>
        <v/>
      </c>
      <c r="D284" s="108"/>
      <c r="E284" s="113" t="str">
        <f ca="1" t="shared" si="9"/>
        <v/>
      </c>
      <c r="F284" s="132"/>
      <c r="G284" s="132"/>
      <c r="H284" s="132"/>
      <c r="I284" s="132"/>
      <c r="J284" s="137" t="str">
        <f>IFERROR(LOOKUP(1,0/((故事点速查表!$A$2:$A$28=G284)*(故事点速查表!$B$2:$B$28=H284)*(故事点速查表!$C$2:$C$28=I284)),故事点速查表!$D$2:$D$28),"")</f>
        <v/>
      </c>
      <c r="K284" s="138"/>
      <c r="L284" s="139"/>
    </row>
    <row r="285" ht="16" spans="2:12">
      <c r="B285" s="136"/>
      <c r="C285" s="107" t="str">
        <f ca="1" t="shared" si="8"/>
        <v/>
      </c>
      <c r="D285" s="108"/>
      <c r="E285" s="113" t="str">
        <f ca="1" t="shared" si="9"/>
        <v/>
      </c>
      <c r="F285" s="132"/>
      <c r="G285" s="132"/>
      <c r="H285" s="132"/>
      <c r="I285" s="132"/>
      <c r="J285" s="137" t="str">
        <f>IFERROR(LOOKUP(1,0/((故事点速查表!$A$2:$A$28=G285)*(故事点速查表!$B$2:$B$28=H285)*(故事点速查表!$C$2:$C$28=I285)),故事点速查表!$D$2:$D$28),"")</f>
        <v/>
      </c>
      <c r="K285" s="138"/>
      <c r="L285" s="139"/>
    </row>
    <row r="286" ht="16" spans="2:12">
      <c r="B286" s="136"/>
      <c r="C286" s="107" t="str">
        <f ca="1" t="shared" si="8"/>
        <v/>
      </c>
      <c r="D286" s="108"/>
      <c r="E286" s="113" t="str">
        <f ca="1" t="shared" si="9"/>
        <v/>
      </c>
      <c r="F286" s="132"/>
      <c r="G286" s="132"/>
      <c r="H286" s="132"/>
      <c r="I286" s="132"/>
      <c r="J286" s="137" t="str">
        <f>IFERROR(LOOKUP(1,0/((故事点速查表!$A$2:$A$28=G286)*(故事点速查表!$B$2:$B$28=H286)*(故事点速查表!$C$2:$C$28=I286)),故事点速查表!$D$2:$D$28),"")</f>
        <v/>
      </c>
      <c r="K286" s="138"/>
      <c r="L286" s="139"/>
    </row>
    <row r="287" ht="16" spans="2:12">
      <c r="B287" s="136"/>
      <c r="C287" s="107" t="str">
        <f ca="1" t="shared" si="8"/>
        <v/>
      </c>
      <c r="D287" s="108"/>
      <c r="E287" s="113" t="str">
        <f ca="1" t="shared" si="9"/>
        <v/>
      </c>
      <c r="F287" s="132"/>
      <c r="G287" s="132"/>
      <c r="H287" s="132"/>
      <c r="I287" s="132"/>
      <c r="J287" s="137" t="str">
        <f>IFERROR(LOOKUP(1,0/((故事点速查表!$A$2:$A$28=G287)*(故事点速查表!$B$2:$B$28=H287)*(故事点速查表!$C$2:$C$28=I287)),故事点速查表!$D$2:$D$28),"")</f>
        <v/>
      </c>
      <c r="K287" s="138"/>
      <c r="L287" s="139"/>
    </row>
    <row r="288" ht="16" spans="2:12">
      <c r="B288" s="136"/>
      <c r="C288" s="107" t="str">
        <f ca="1" t="shared" si="8"/>
        <v/>
      </c>
      <c r="D288" s="108"/>
      <c r="E288" s="113" t="str">
        <f ca="1" t="shared" si="9"/>
        <v/>
      </c>
      <c r="F288" s="132"/>
      <c r="G288" s="132"/>
      <c r="H288" s="132"/>
      <c r="I288" s="132"/>
      <c r="J288" s="137" t="str">
        <f>IFERROR(LOOKUP(1,0/((故事点速查表!$A$2:$A$28=G288)*(故事点速查表!$B$2:$B$28=H288)*(故事点速查表!$C$2:$C$28=I288)),故事点速查表!$D$2:$D$28),"")</f>
        <v/>
      </c>
      <c r="K288" s="138"/>
      <c r="L288" s="139"/>
    </row>
    <row r="289" ht="16" spans="2:12">
      <c r="B289" s="136"/>
      <c r="C289" s="107" t="str">
        <f ca="1" t="shared" si="8"/>
        <v/>
      </c>
      <c r="D289" s="108"/>
      <c r="E289" s="113" t="str">
        <f ca="1" t="shared" si="9"/>
        <v/>
      </c>
      <c r="F289" s="132"/>
      <c r="G289" s="132"/>
      <c r="H289" s="132"/>
      <c r="I289" s="132"/>
      <c r="J289" s="137" t="str">
        <f>IFERROR(LOOKUP(1,0/((故事点速查表!$A$2:$A$28=G289)*(故事点速查表!$B$2:$B$28=H289)*(故事点速查表!$C$2:$C$28=I289)),故事点速查表!$D$2:$D$28),"")</f>
        <v/>
      </c>
      <c r="K289" s="138"/>
      <c r="L289" s="139"/>
    </row>
    <row r="290" ht="16" spans="2:12">
      <c r="B290" s="136"/>
      <c r="C290" s="107" t="str">
        <f ca="1" t="shared" si="8"/>
        <v/>
      </c>
      <c r="D290" s="108"/>
      <c r="E290" s="113" t="str">
        <f ca="1" t="shared" si="9"/>
        <v/>
      </c>
      <c r="F290" s="132"/>
      <c r="G290" s="132"/>
      <c r="H290" s="132"/>
      <c r="I290" s="132"/>
      <c r="J290" s="137" t="str">
        <f>IFERROR(LOOKUP(1,0/((故事点速查表!$A$2:$A$28=G290)*(故事点速查表!$B$2:$B$28=H290)*(故事点速查表!$C$2:$C$28=I290)),故事点速查表!$D$2:$D$28),"")</f>
        <v/>
      </c>
      <c r="K290" s="138"/>
      <c r="L290" s="139"/>
    </row>
    <row r="291" ht="16" spans="2:12">
      <c r="B291" s="136"/>
      <c r="C291" s="107" t="str">
        <f ca="1" t="shared" si="8"/>
        <v/>
      </c>
      <c r="D291" s="108"/>
      <c r="E291" s="113" t="str">
        <f ca="1" t="shared" si="9"/>
        <v/>
      </c>
      <c r="F291" s="132"/>
      <c r="G291" s="132"/>
      <c r="H291" s="132"/>
      <c r="I291" s="132"/>
      <c r="J291" s="137" t="str">
        <f>IFERROR(LOOKUP(1,0/((故事点速查表!$A$2:$A$28=G291)*(故事点速查表!$B$2:$B$28=H291)*(故事点速查表!$C$2:$C$28=I291)),故事点速查表!$D$2:$D$28),"")</f>
        <v/>
      </c>
      <c r="K291" s="138"/>
      <c r="L291" s="139"/>
    </row>
    <row r="292" ht="16" spans="2:12">
      <c r="B292" s="136"/>
      <c r="C292" s="107" t="str">
        <f ca="1" t="shared" si="8"/>
        <v/>
      </c>
      <c r="D292" s="108"/>
      <c r="E292" s="113" t="str">
        <f ca="1" t="shared" si="9"/>
        <v/>
      </c>
      <c r="F292" s="132"/>
      <c r="G292" s="132"/>
      <c r="H292" s="132"/>
      <c r="I292" s="132"/>
      <c r="J292" s="137" t="str">
        <f>IFERROR(LOOKUP(1,0/((故事点速查表!$A$2:$A$28=G292)*(故事点速查表!$B$2:$B$28=H292)*(故事点速查表!$C$2:$C$28=I292)),故事点速查表!$D$2:$D$28),"")</f>
        <v/>
      </c>
      <c r="K292" s="138"/>
      <c r="L292" s="139"/>
    </row>
    <row r="293" ht="16" spans="2:12">
      <c r="B293" s="136"/>
      <c r="C293" s="107" t="str">
        <f ca="1" t="shared" si="8"/>
        <v/>
      </c>
      <c r="D293" s="108"/>
      <c r="E293" s="113" t="str">
        <f ca="1" t="shared" si="9"/>
        <v/>
      </c>
      <c r="F293" s="132"/>
      <c r="G293" s="132"/>
      <c r="H293" s="132"/>
      <c r="I293" s="132"/>
      <c r="J293" s="137" t="str">
        <f>IFERROR(LOOKUP(1,0/((故事点速查表!$A$2:$A$28=G293)*(故事点速查表!$B$2:$B$28=H293)*(故事点速查表!$C$2:$C$28=I293)),故事点速查表!$D$2:$D$28),"")</f>
        <v/>
      </c>
      <c r="K293" s="138"/>
      <c r="L293" s="139"/>
    </row>
    <row r="294" ht="16" spans="2:12">
      <c r="B294" s="136"/>
      <c r="C294" s="107" t="str">
        <f ca="1" t="shared" si="8"/>
        <v/>
      </c>
      <c r="D294" s="108"/>
      <c r="E294" s="113" t="str">
        <f ca="1" t="shared" si="9"/>
        <v/>
      </c>
      <c r="F294" s="132"/>
      <c r="G294" s="132"/>
      <c r="H294" s="132"/>
      <c r="I294" s="132"/>
      <c r="J294" s="137" t="str">
        <f>IFERROR(LOOKUP(1,0/((故事点速查表!$A$2:$A$28=G294)*(故事点速查表!$B$2:$B$28=H294)*(故事点速查表!$C$2:$C$28=I294)),故事点速查表!$D$2:$D$28),"")</f>
        <v/>
      </c>
      <c r="K294" s="138"/>
      <c r="L294" s="139"/>
    </row>
    <row r="295" ht="16" spans="2:12">
      <c r="B295" s="136"/>
      <c r="C295" s="107" t="str">
        <f ca="1" t="shared" si="8"/>
        <v/>
      </c>
      <c r="D295" s="108"/>
      <c r="E295" s="113" t="str">
        <f ca="1" t="shared" si="9"/>
        <v/>
      </c>
      <c r="F295" s="132"/>
      <c r="G295" s="132"/>
      <c r="H295" s="132"/>
      <c r="I295" s="132"/>
      <c r="J295" s="137" t="str">
        <f>IFERROR(LOOKUP(1,0/((故事点速查表!$A$2:$A$28=G295)*(故事点速查表!$B$2:$B$28=H295)*(故事点速查表!$C$2:$C$28=I295)),故事点速查表!$D$2:$D$28),"")</f>
        <v/>
      </c>
      <c r="K295" s="138"/>
      <c r="L295" s="139"/>
    </row>
    <row r="296" ht="16" spans="2:12">
      <c r="B296" s="136"/>
      <c r="C296" s="107" t="str">
        <f ca="1" t="shared" si="8"/>
        <v/>
      </c>
      <c r="D296" s="108"/>
      <c r="E296" s="113" t="str">
        <f ca="1" t="shared" si="9"/>
        <v/>
      </c>
      <c r="F296" s="132"/>
      <c r="G296" s="132"/>
      <c r="H296" s="132"/>
      <c r="I296" s="132"/>
      <c r="J296" s="137" t="str">
        <f>IFERROR(LOOKUP(1,0/((故事点速查表!$A$2:$A$28=G296)*(故事点速查表!$B$2:$B$28=H296)*(故事点速查表!$C$2:$C$28=I296)),故事点速查表!$D$2:$D$28),"")</f>
        <v/>
      </c>
      <c r="K296" s="138"/>
      <c r="L296" s="139"/>
    </row>
    <row r="297" ht="16" spans="2:12">
      <c r="B297" s="136"/>
      <c r="C297" s="107" t="str">
        <f ca="1" t="shared" ref="C297:C360" si="10">IF(B297="","",IF(B297&gt;OFFSET(B297,-1,0,1,1),IF(OFFSET(C297,-1,0,1,1)="","1",OFFSET(C297,-1,0,1,1))&amp;REPT(".1",B297-MAX(OFFSET(B297,-1,0,1,1),1)),IF(ISERROR(FIND(".",OFFSET(C297,-1,0,1,1))),REPT("1.",B297-1)&amp;IFERROR(VALUE(OFFSET(C297,-1,0,1,1))+1,"1"),IF(B297=1,"",IFERROR(LEFT(OFFSET(C297,-1,0,1,1),FIND("^",SUBSTITUTE(OFFSET(C297,-1,0,1,1),".","^",B297-1))),""))&amp;VALUE(TRIM(MID(SUBSTITUTE(OFFSET(C297,-1,0,1,1),".",REPT(" ",LEN(OFFSET(C297,-1,0,1,1)))),(B297-1)*LEN(OFFSET(C297,-1,0,1,1))+1,LEN(OFFSET(C297,-1,0,1,1)))))+1)))</f>
        <v/>
      </c>
      <c r="D297" s="108"/>
      <c r="E297" s="113" t="str">
        <f ca="1" t="shared" si="9"/>
        <v/>
      </c>
      <c r="F297" s="132"/>
      <c r="G297" s="132"/>
      <c r="H297" s="132"/>
      <c r="I297" s="132"/>
      <c r="J297" s="137" t="str">
        <f>IFERROR(LOOKUP(1,0/((故事点速查表!$A$2:$A$28=G297)*(故事点速查表!$B$2:$B$28=H297)*(故事点速查表!$C$2:$C$28=I297)),故事点速查表!$D$2:$D$28),"")</f>
        <v/>
      </c>
      <c r="K297" s="138"/>
      <c r="L297" s="139"/>
    </row>
    <row r="298" ht="16" spans="2:12">
      <c r="B298" s="136"/>
      <c r="C298" s="107" t="str">
        <f ca="1" t="shared" si="10"/>
        <v/>
      </c>
      <c r="D298" s="108"/>
      <c r="E298" s="113" t="str">
        <f ca="1" t="shared" si="9"/>
        <v/>
      </c>
      <c r="F298" s="132"/>
      <c r="G298" s="132"/>
      <c r="H298" s="132"/>
      <c r="I298" s="132"/>
      <c r="J298" s="137" t="str">
        <f>IFERROR(LOOKUP(1,0/((故事点速查表!$A$2:$A$28=G298)*(故事点速查表!$B$2:$B$28=H298)*(故事点速查表!$C$2:$C$28=I298)),故事点速查表!$D$2:$D$28),"")</f>
        <v/>
      </c>
      <c r="K298" s="138"/>
      <c r="L298" s="139"/>
    </row>
    <row r="299" ht="16" spans="2:12">
      <c r="B299" s="136"/>
      <c r="C299" s="107" t="str">
        <f ca="1" t="shared" si="10"/>
        <v/>
      </c>
      <c r="D299" s="108"/>
      <c r="E299" s="113" t="str">
        <f ca="1" t="shared" si="9"/>
        <v/>
      </c>
      <c r="F299" s="132"/>
      <c r="G299" s="132"/>
      <c r="H299" s="132"/>
      <c r="I299" s="132"/>
      <c r="J299" s="137" t="str">
        <f>IFERROR(LOOKUP(1,0/((故事点速查表!$A$2:$A$28=G299)*(故事点速查表!$B$2:$B$28=H299)*(故事点速查表!$C$2:$C$28=I299)),故事点速查表!$D$2:$D$28),"")</f>
        <v/>
      </c>
      <c r="K299" s="138"/>
      <c r="L299" s="139"/>
    </row>
    <row r="300" ht="16" spans="2:12">
      <c r="B300" s="136"/>
      <c r="C300" s="107" t="str">
        <f ca="1" t="shared" si="10"/>
        <v/>
      </c>
      <c r="D300" s="108"/>
      <c r="E300" s="113" t="str">
        <f ca="1" t="shared" si="9"/>
        <v/>
      </c>
      <c r="F300" s="132"/>
      <c r="G300" s="132"/>
      <c r="H300" s="132"/>
      <c r="I300" s="132"/>
      <c r="J300" s="137" t="str">
        <f>IFERROR(LOOKUP(1,0/((故事点速查表!$A$2:$A$28=G300)*(故事点速查表!$B$2:$B$28=H300)*(故事点速查表!$C$2:$C$28=I300)),故事点速查表!$D$2:$D$28),"")</f>
        <v/>
      </c>
      <c r="K300" s="138"/>
      <c r="L300" s="139"/>
    </row>
    <row r="301" ht="16" spans="2:12">
      <c r="B301" s="136"/>
      <c r="C301" s="107" t="str">
        <f ca="1" t="shared" si="10"/>
        <v/>
      </c>
      <c r="D301" s="108"/>
      <c r="E301" s="113" t="str">
        <f ca="1" t="shared" si="9"/>
        <v/>
      </c>
      <c r="F301" s="132"/>
      <c r="G301" s="132"/>
      <c r="H301" s="132"/>
      <c r="I301" s="132"/>
      <c r="J301" s="137" t="str">
        <f>IFERROR(LOOKUP(1,0/((故事点速查表!$A$2:$A$28=G301)*(故事点速查表!$B$2:$B$28=H301)*(故事点速查表!$C$2:$C$28=I301)),故事点速查表!$D$2:$D$28),"")</f>
        <v/>
      </c>
      <c r="K301" s="138"/>
      <c r="L301" s="139"/>
    </row>
    <row r="302" ht="16" spans="2:12">
      <c r="B302" s="136"/>
      <c r="C302" s="107" t="str">
        <f ca="1" t="shared" si="10"/>
        <v/>
      </c>
      <c r="D302" s="108"/>
      <c r="E302" s="113" t="str">
        <f ca="1" t="shared" si="9"/>
        <v/>
      </c>
      <c r="F302" s="132"/>
      <c r="G302" s="132"/>
      <c r="H302" s="132"/>
      <c r="I302" s="132"/>
      <c r="J302" s="137" t="str">
        <f>IFERROR(LOOKUP(1,0/((故事点速查表!$A$2:$A$28=G302)*(故事点速查表!$B$2:$B$28=H302)*(故事点速查表!$C$2:$C$28=I302)),故事点速查表!$D$2:$D$28),"")</f>
        <v/>
      </c>
      <c r="K302" s="138"/>
      <c r="L302" s="139"/>
    </row>
    <row r="303" ht="16" spans="2:12">
      <c r="B303" s="136"/>
      <c r="C303" s="107" t="str">
        <f ca="1" t="shared" si="10"/>
        <v/>
      </c>
      <c r="D303" s="108"/>
      <c r="E303" s="113" t="str">
        <f ca="1" t="shared" si="9"/>
        <v/>
      </c>
      <c r="F303" s="132"/>
      <c r="G303" s="132"/>
      <c r="H303" s="132"/>
      <c r="I303" s="132"/>
      <c r="J303" s="137" t="str">
        <f>IFERROR(LOOKUP(1,0/((故事点速查表!$A$2:$A$28=G303)*(故事点速查表!$B$2:$B$28=H303)*(故事点速查表!$C$2:$C$28=I303)),故事点速查表!$D$2:$D$28),"")</f>
        <v/>
      </c>
      <c r="K303" s="138"/>
      <c r="L303" s="139"/>
    </row>
    <row r="304" ht="16" spans="2:12">
      <c r="B304" s="136"/>
      <c r="C304" s="107" t="str">
        <f ca="1" t="shared" si="10"/>
        <v/>
      </c>
      <c r="D304" s="108"/>
      <c r="E304" s="113" t="str">
        <f ca="1" t="shared" si="9"/>
        <v/>
      </c>
      <c r="F304" s="132"/>
      <c r="G304" s="132"/>
      <c r="H304" s="132"/>
      <c r="I304" s="132"/>
      <c r="J304" s="137" t="str">
        <f>IFERROR(LOOKUP(1,0/((故事点速查表!$A$2:$A$28=G304)*(故事点速查表!$B$2:$B$28=H304)*(故事点速查表!$C$2:$C$28=I304)),故事点速查表!$D$2:$D$28),"")</f>
        <v/>
      </c>
      <c r="K304" s="138"/>
      <c r="L304" s="139"/>
    </row>
    <row r="305" ht="16" spans="2:12">
      <c r="B305" s="136"/>
      <c r="C305" s="107" t="str">
        <f ca="1" t="shared" si="10"/>
        <v/>
      </c>
      <c r="D305" s="108"/>
      <c r="E305" s="113" t="str">
        <f ca="1" t="shared" si="9"/>
        <v/>
      </c>
      <c r="F305" s="132"/>
      <c r="G305" s="132"/>
      <c r="H305" s="132"/>
      <c r="I305" s="132"/>
      <c r="J305" s="137" t="str">
        <f>IFERROR(LOOKUP(1,0/((故事点速查表!$A$2:$A$28=G305)*(故事点速查表!$B$2:$B$28=H305)*(故事点速查表!$C$2:$C$28=I305)),故事点速查表!$D$2:$D$28),"")</f>
        <v/>
      </c>
      <c r="K305" s="138"/>
      <c r="L305" s="139"/>
    </row>
    <row r="306" ht="16" spans="2:12">
      <c r="B306" s="136"/>
      <c r="C306" s="107" t="str">
        <f ca="1" t="shared" si="10"/>
        <v/>
      </c>
      <c r="D306" s="108"/>
      <c r="E306" s="113" t="str">
        <f ca="1" t="shared" si="9"/>
        <v/>
      </c>
      <c r="F306" s="132"/>
      <c r="G306" s="132"/>
      <c r="H306" s="132"/>
      <c r="I306" s="132"/>
      <c r="J306" s="137" t="str">
        <f>IFERROR(LOOKUP(1,0/((故事点速查表!$A$2:$A$28=G306)*(故事点速查表!$B$2:$B$28=H306)*(故事点速查表!$C$2:$C$28=I306)),故事点速查表!$D$2:$D$28),"")</f>
        <v/>
      </c>
      <c r="K306" s="138"/>
      <c r="L306" s="139"/>
    </row>
    <row r="307" ht="16" spans="2:12">
      <c r="B307" s="136"/>
      <c r="C307" s="107" t="str">
        <f ca="1" t="shared" si="10"/>
        <v/>
      </c>
      <c r="D307" s="108"/>
      <c r="E307" s="113" t="str">
        <f ca="1" t="shared" si="9"/>
        <v/>
      </c>
      <c r="F307" s="132"/>
      <c r="G307" s="132"/>
      <c r="H307" s="132"/>
      <c r="I307" s="132"/>
      <c r="J307" s="137" t="str">
        <f>IFERROR(LOOKUP(1,0/((故事点速查表!$A$2:$A$28=G307)*(故事点速查表!$B$2:$B$28=H307)*(故事点速查表!$C$2:$C$28=I307)),故事点速查表!$D$2:$D$28),"")</f>
        <v/>
      </c>
      <c r="K307" s="138"/>
      <c r="L307" s="139"/>
    </row>
    <row r="308" ht="16" spans="2:12">
      <c r="B308" s="136"/>
      <c r="C308" s="107" t="str">
        <f ca="1" t="shared" si="10"/>
        <v/>
      </c>
      <c r="D308" s="108"/>
      <c r="E308" s="113" t="str">
        <f ca="1" t="shared" si="9"/>
        <v/>
      </c>
      <c r="F308" s="132"/>
      <c r="G308" s="132"/>
      <c r="H308" s="132"/>
      <c r="I308" s="132"/>
      <c r="J308" s="137" t="str">
        <f>IFERROR(LOOKUP(1,0/((故事点速查表!$A$2:$A$28=G308)*(故事点速查表!$B$2:$B$28=H308)*(故事点速查表!$C$2:$C$28=I308)),故事点速查表!$D$2:$D$28),"")</f>
        <v/>
      </c>
      <c r="K308" s="138"/>
      <c r="L308" s="139"/>
    </row>
    <row r="309" ht="16" spans="2:12">
      <c r="B309" s="136"/>
      <c r="C309" s="107" t="str">
        <f ca="1" t="shared" si="10"/>
        <v/>
      </c>
      <c r="D309" s="108"/>
      <c r="E309" s="113" t="str">
        <f ca="1" t="shared" si="9"/>
        <v/>
      </c>
      <c r="F309" s="132"/>
      <c r="G309" s="132"/>
      <c r="H309" s="132"/>
      <c r="I309" s="132"/>
      <c r="J309" s="137" t="str">
        <f>IFERROR(LOOKUP(1,0/((故事点速查表!$A$2:$A$28=G309)*(故事点速查表!$B$2:$B$28=H309)*(故事点速查表!$C$2:$C$28=I309)),故事点速查表!$D$2:$D$28),"")</f>
        <v/>
      </c>
      <c r="K309" s="138"/>
      <c r="L309" s="139"/>
    </row>
    <row r="310" ht="16" spans="2:12">
      <c r="B310" s="136"/>
      <c r="C310" s="107" t="str">
        <f ca="1" t="shared" si="10"/>
        <v/>
      </c>
      <c r="D310" s="108"/>
      <c r="E310" s="113" t="str">
        <f ca="1" t="shared" si="9"/>
        <v/>
      </c>
      <c r="F310" s="132"/>
      <c r="G310" s="132"/>
      <c r="H310" s="132"/>
      <c r="I310" s="132"/>
      <c r="J310" s="137" t="str">
        <f>IFERROR(LOOKUP(1,0/((故事点速查表!$A$2:$A$28=G310)*(故事点速查表!$B$2:$B$28=H310)*(故事点速查表!$C$2:$C$28=I310)),故事点速查表!$D$2:$D$28),"")</f>
        <v/>
      </c>
      <c r="K310" s="138"/>
      <c r="L310" s="139"/>
    </row>
    <row r="311" ht="16" spans="2:12">
      <c r="B311" s="136"/>
      <c r="C311" s="107" t="str">
        <f ca="1" t="shared" si="10"/>
        <v/>
      </c>
      <c r="D311" s="108"/>
      <c r="E311" s="113" t="str">
        <f ca="1" t="shared" si="9"/>
        <v/>
      </c>
      <c r="F311" s="132"/>
      <c r="G311" s="132"/>
      <c r="H311" s="132"/>
      <c r="I311" s="132"/>
      <c r="J311" s="137" t="str">
        <f>IFERROR(LOOKUP(1,0/((故事点速查表!$A$2:$A$28=G311)*(故事点速查表!$B$2:$B$28=H311)*(故事点速查表!$C$2:$C$28=I311)),故事点速查表!$D$2:$D$28),"")</f>
        <v/>
      </c>
      <c r="K311" s="138"/>
      <c r="L311" s="139"/>
    </row>
    <row r="312" ht="16" spans="2:12">
      <c r="B312" s="136"/>
      <c r="C312" s="107" t="str">
        <f ca="1" t="shared" si="10"/>
        <v/>
      </c>
      <c r="D312" s="108"/>
      <c r="E312" s="113" t="str">
        <f ca="1" t="shared" si="9"/>
        <v/>
      </c>
      <c r="F312" s="132"/>
      <c r="G312" s="132"/>
      <c r="H312" s="132"/>
      <c r="I312" s="132"/>
      <c r="J312" s="137" t="str">
        <f>IFERROR(LOOKUP(1,0/((故事点速查表!$A$2:$A$28=G312)*(故事点速查表!$B$2:$B$28=H312)*(故事点速查表!$C$2:$C$28=I312)),故事点速查表!$D$2:$D$28),"")</f>
        <v/>
      </c>
      <c r="K312" s="138"/>
      <c r="L312" s="139"/>
    </row>
    <row r="313" ht="16" spans="2:12">
      <c r="B313" s="136"/>
      <c r="C313" s="107" t="str">
        <f ca="1" t="shared" si="10"/>
        <v/>
      </c>
      <c r="D313" s="108"/>
      <c r="E313" s="113" t="str">
        <f ca="1" t="shared" si="9"/>
        <v/>
      </c>
      <c r="F313" s="132"/>
      <c r="G313" s="132"/>
      <c r="H313" s="132"/>
      <c r="I313" s="132"/>
      <c r="J313" s="137" t="str">
        <f>IFERROR(LOOKUP(1,0/((故事点速查表!$A$2:$A$28=G313)*(故事点速查表!$B$2:$B$28=H313)*(故事点速查表!$C$2:$C$28=I313)),故事点速查表!$D$2:$D$28),"")</f>
        <v/>
      </c>
      <c r="K313" s="138"/>
      <c r="L313" s="139"/>
    </row>
    <row r="314" ht="16" spans="2:12">
      <c r="B314" s="136"/>
      <c r="C314" s="107" t="str">
        <f ca="1" t="shared" si="10"/>
        <v/>
      </c>
      <c r="D314" s="108"/>
      <c r="E314" s="113" t="str">
        <f ca="1" t="shared" si="9"/>
        <v/>
      </c>
      <c r="F314" s="132"/>
      <c r="G314" s="132"/>
      <c r="H314" s="132"/>
      <c r="I314" s="132"/>
      <c r="J314" s="137" t="str">
        <f>IFERROR(LOOKUP(1,0/((故事点速查表!$A$2:$A$28=G314)*(故事点速查表!$B$2:$B$28=H314)*(故事点速查表!$C$2:$C$28=I314)),故事点速查表!$D$2:$D$28),"")</f>
        <v/>
      </c>
      <c r="K314" s="138"/>
      <c r="L314" s="139"/>
    </row>
    <row r="315" ht="16" spans="2:12">
      <c r="B315" s="136"/>
      <c r="C315" s="107" t="str">
        <f ca="1" t="shared" si="10"/>
        <v/>
      </c>
      <c r="D315" s="108"/>
      <c r="E315" s="113" t="str">
        <f ca="1" t="shared" si="9"/>
        <v/>
      </c>
      <c r="F315" s="132"/>
      <c r="G315" s="132"/>
      <c r="H315" s="132"/>
      <c r="I315" s="132"/>
      <c r="J315" s="137" t="str">
        <f>IFERROR(LOOKUP(1,0/((故事点速查表!$A$2:$A$28=G315)*(故事点速查表!$B$2:$B$28=H315)*(故事点速查表!$C$2:$C$28=I315)),故事点速查表!$D$2:$D$28),"")</f>
        <v/>
      </c>
      <c r="K315" s="138"/>
      <c r="L315" s="139"/>
    </row>
    <row r="316" ht="16" spans="2:12">
      <c r="B316" s="136"/>
      <c r="C316" s="107" t="str">
        <f ca="1" t="shared" si="10"/>
        <v/>
      </c>
      <c r="D316" s="108"/>
      <c r="E316" s="113" t="str">
        <f ca="1" t="shared" si="9"/>
        <v/>
      </c>
      <c r="F316" s="132"/>
      <c r="G316" s="132"/>
      <c r="H316" s="132"/>
      <c r="I316" s="132"/>
      <c r="J316" s="137" t="str">
        <f>IFERROR(LOOKUP(1,0/((故事点速查表!$A$2:$A$28=G316)*(故事点速查表!$B$2:$B$28=H316)*(故事点速查表!$C$2:$C$28=I316)),故事点速查表!$D$2:$D$28),"")</f>
        <v/>
      </c>
      <c r="K316" s="138"/>
      <c r="L316" s="139"/>
    </row>
    <row r="317" ht="16" spans="2:12">
      <c r="B317" s="136"/>
      <c r="C317" s="107" t="str">
        <f ca="1" t="shared" si="10"/>
        <v/>
      </c>
      <c r="D317" s="108"/>
      <c r="E317" s="113" t="str">
        <f ca="1" t="shared" si="9"/>
        <v/>
      </c>
      <c r="F317" s="132"/>
      <c r="G317" s="132"/>
      <c r="H317" s="132"/>
      <c r="I317" s="132"/>
      <c r="J317" s="137" t="str">
        <f>IFERROR(LOOKUP(1,0/((故事点速查表!$A$2:$A$28=G317)*(故事点速查表!$B$2:$B$28=H317)*(故事点速查表!$C$2:$C$28=I317)),故事点速查表!$D$2:$D$28),"")</f>
        <v/>
      </c>
      <c r="K317" s="138"/>
      <c r="L317" s="139"/>
    </row>
    <row r="318" ht="16" spans="2:12">
      <c r="B318" s="136"/>
      <c r="C318" s="107" t="str">
        <f ca="1" t="shared" si="10"/>
        <v/>
      </c>
      <c r="D318" s="108"/>
      <c r="E318" s="113" t="str">
        <f ca="1" t="shared" si="9"/>
        <v/>
      </c>
      <c r="F318" s="132"/>
      <c r="G318" s="132"/>
      <c r="H318" s="132"/>
      <c r="I318" s="132"/>
      <c r="J318" s="137" t="str">
        <f>IFERROR(LOOKUP(1,0/((故事点速查表!$A$2:$A$28=G318)*(故事点速查表!$B$2:$B$28=H318)*(故事点速查表!$C$2:$C$28=I318)),故事点速查表!$D$2:$D$28),"")</f>
        <v/>
      </c>
      <c r="K318" s="138"/>
      <c r="L318" s="139"/>
    </row>
    <row r="319" ht="16" spans="2:12">
      <c r="B319" s="136"/>
      <c r="C319" s="107" t="str">
        <f ca="1" t="shared" si="10"/>
        <v/>
      </c>
      <c r="D319" s="108"/>
      <c r="E319" s="113" t="str">
        <f ca="1" t="shared" si="9"/>
        <v/>
      </c>
      <c r="F319" s="132"/>
      <c r="G319" s="132"/>
      <c r="H319" s="132"/>
      <c r="I319" s="132"/>
      <c r="J319" s="137" t="str">
        <f>IFERROR(LOOKUP(1,0/((故事点速查表!$A$2:$A$28=G319)*(故事点速查表!$B$2:$B$28=H319)*(故事点速查表!$C$2:$C$28=I319)),故事点速查表!$D$2:$D$28),"")</f>
        <v/>
      </c>
      <c r="K319" s="138"/>
      <c r="L319" s="139"/>
    </row>
    <row r="320" ht="16" spans="2:12">
      <c r="B320" s="136"/>
      <c r="C320" s="107" t="str">
        <f ca="1" t="shared" si="10"/>
        <v/>
      </c>
      <c r="D320" s="108"/>
      <c r="E320" s="113" t="str">
        <f ca="1" t="shared" si="9"/>
        <v/>
      </c>
      <c r="F320" s="132"/>
      <c r="G320" s="132"/>
      <c r="H320" s="132"/>
      <c r="I320" s="132"/>
      <c r="J320" s="137" t="str">
        <f>IFERROR(LOOKUP(1,0/((故事点速查表!$A$2:$A$28=G320)*(故事点速查表!$B$2:$B$28=H320)*(故事点速查表!$C$2:$C$28=I320)),故事点速查表!$D$2:$D$28),"")</f>
        <v/>
      </c>
      <c r="K320" s="138"/>
      <c r="L320" s="139"/>
    </row>
    <row r="321" ht="16" spans="2:12">
      <c r="B321" s="136"/>
      <c r="C321" s="107" t="str">
        <f ca="1" t="shared" si="10"/>
        <v/>
      </c>
      <c r="D321" s="108"/>
      <c r="E321" s="113" t="str">
        <f ca="1" t="shared" si="9"/>
        <v/>
      </c>
      <c r="F321" s="132"/>
      <c r="G321" s="132"/>
      <c r="H321" s="132"/>
      <c r="I321" s="132"/>
      <c r="J321" s="137" t="str">
        <f>IFERROR(LOOKUP(1,0/((故事点速查表!$A$2:$A$28=G321)*(故事点速查表!$B$2:$B$28=H321)*(故事点速查表!$C$2:$C$28=I321)),故事点速查表!$D$2:$D$28),"")</f>
        <v/>
      </c>
      <c r="K321" s="138"/>
      <c r="L321" s="139"/>
    </row>
    <row r="322" ht="16" spans="2:12">
      <c r="B322" s="136"/>
      <c r="C322" s="107" t="str">
        <f ca="1" t="shared" si="10"/>
        <v/>
      </c>
      <c r="D322" s="108"/>
      <c r="E322" s="113" t="str">
        <f ca="1" t="shared" si="9"/>
        <v/>
      </c>
      <c r="F322" s="132"/>
      <c r="G322" s="132"/>
      <c r="H322" s="132"/>
      <c r="I322" s="132"/>
      <c r="J322" s="137" t="str">
        <f>IFERROR(LOOKUP(1,0/((故事点速查表!$A$2:$A$28=G322)*(故事点速查表!$B$2:$B$28=H322)*(故事点速查表!$C$2:$C$28=I322)),故事点速查表!$D$2:$D$28),"")</f>
        <v/>
      </c>
      <c r="K322" s="138"/>
      <c r="L322" s="139"/>
    </row>
    <row r="323" ht="16" spans="2:12">
      <c r="B323" s="136"/>
      <c r="C323" s="107" t="str">
        <f ca="1" t="shared" si="10"/>
        <v/>
      </c>
      <c r="D323" s="108"/>
      <c r="E323" s="113" t="str">
        <f ca="1" t="shared" si="9"/>
        <v/>
      </c>
      <c r="F323" s="132"/>
      <c r="G323" s="132"/>
      <c r="H323" s="132"/>
      <c r="I323" s="132"/>
      <c r="J323" s="137" t="str">
        <f>IFERROR(LOOKUP(1,0/((故事点速查表!$A$2:$A$28=G323)*(故事点速查表!$B$2:$B$28=H323)*(故事点速查表!$C$2:$C$28=I323)),故事点速查表!$D$2:$D$28),"")</f>
        <v/>
      </c>
      <c r="K323" s="138"/>
      <c r="L323" s="139"/>
    </row>
    <row r="324" ht="16" spans="2:12">
      <c r="B324" s="136"/>
      <c r="C324" s="107" t="str">
        <f ca="1" t="shared" si="10"/>
        <v/>
      </c>
      <c r="D324" s="108"/>
      <c r="E324" s="113" t="str">
        <f ca="1" t="shared" si="9"/>
        <v/>
      </c>
      <c r="F324" s="132"/>
      <c r="G324" s="132"/>
      <c r="H324" s="132"/>
      <c r="I324" s="132"/>
      <c r="J324" s="137" t="str">
        <f>IFERROR(LOOKUP(1,0/((故事点速查表!$A$2:$A$28=G324)*(故事点速查表!$B$2:$B$28=H324)*(故事点速查表!$C$2:$C$28=I324)),故事点速查表!$D$2:$D$28),"")</f>
        <v/>
      </c>
      <c r="K324" s="138"/>
      <c r="L324" s="139"/>
    </row>
    <row r="325" ht="16" spans="2:12">
      <c r="B325" s="136"/>
      <c r="C325" s="107" t="str">
        <f ca="1" t="shared" si="10"/>
        <v/>
      </c>
      <c r="D325" s="108"/>
      <c r="E325" s="113" t="str">
        <f ca="1" t="shared" si="9"/>
        <v/>
      </c>
      <c r="F325" s="132"/>
      <c r="G325" s="132"/>
      <c r="H325" s="132"/>
      <c r="I325" s="132"/>
      <c r="J325" s="137" t="str">
        <f>IFERROR(LOOKUP(1,0/((故事点速查表!$A$2:$A$28=G325)*(故事点速查表!$B$2:$B$28=H325)*(故事点速查表!$C$2:$C$28=I325)),故事点速查表!$D$2:$D$28),"")</f>
        <v/>
      </c>
      <c r="K325" s="138"/>
      <c r="L325" s="139"/>
    </row>
    <row r="326" ht="16" spans="2:12">
      <c r="B326" s="136"/>
      <c r="C326" s="107" t="str">
        <f ca="1" t="shared" si="10"/>
        <v/>
      </c>
      <c r="D326" s="108"/>
      <c r="E326" s="113" t="str">
        <f ca="1" t="shared" ref="E326:E389" si="11">IF(C326&lt;&gt;"",IF($L$2&lt;&gt;"",$L$2&amp;"-"&amp;C326,C326),"")</f>
        <v/>
      </c>
      <c r="F326" s="132"/>
      <c r="G326" s="132"/>
      <c r="H326" s="132"/>
      <c r="I326" s="132"/>
      <c r="J326" s="137" t="str">
        <f>IFERROR(LOOKUP(1,0/((故事点速查表!$A$2:$A$28=G326)*(故事点速查表!$B$2:$B$28=H326)*(故事点速查表!$C$2:$C$28=I326)),故事点速查表!$D$2:$D$28),"")</f>
        <v/>
      </c>
      <c r="K326" s="138"/>
      <c r="L326" s="139"/>
    </row>
    <row r="327" ht="16" spans="2:12">
      <c r="B327" s="136"/>
      <c r="C327" s="107" t="str">
        <f ca="1" t="shared" si="10"/>
        <v/>
      </c>
      <c r="D327" s="108"/>
      <c r="E327" s="113" t="str">
        <f ca="1" t="shared" si="11"/>
        <v/>
      </c>
      <c r="F327" s="132"/>
      <c r="G327" s="132"/>
      <c r="H327" s="132"/>
      <c r="I327" s="132"/>
      <c r="J327" s="137" t="str">
        <f>IFERROR(LOOKUP(1,0/((故事点速查表!$A$2:$A$28=G327)*(故事点速查表!$B$2:$B$28=H327)*(故事点速查表!$C$2:$C$28=I327)),故事点速查表!$D$2:$D$28),"")</f>
        <v/>
      </c>
      <c r="K327" s="138"/>
      <c r="L327" s="139"/>
    </row>
    <row r="328" ht="16" spans="2:12">
      <c r="B328" s="136"/>
      <c r="C328" s="107" t="str">
        <f ca="1" t="shared" si="10"/>
        <v/>
      </c>
      <c r="D328" s="108"/>
      <c r="E328" s="113" t="str">
        <f ca="1" t="shared" si="11"/>
        <v/>
      </c>
      <c r="F328" s="132"/>
      <c r="G328" s="132"/>
      <c r="H328" s="132"/>
      <c r="I328" s="132"/>
      <c r="J328" s="137" t="str">
        <f>IFERROR(LOOKUP(1,0/((故事点速查表!$A$2:$A$28=G328)*(故事点速查表!$B$2:$B$28=H328)*(故事点速查表!$C$2:$C$28=I328)),故事点速查表!$D$2:$D$28),"")</f>
        <v/>
      </c>
      <c r="K328" s="138"/>
      <c r="L328" s="139"/>
    </row>
    <row r="329" ht="16" spans="2:12">
      <c r="B329" s="136"/>
      <c r="C329" s="107" t="str">
        <f ca="1" t="shared" si="10"/>
        <v/>
      </c>
      <c r="D329" s="108"/>
      <c r="E329" s="113" t="str">
        <f ca="1" t="shared" si="11"/>
        <v/>
      </c>
      <c r="F329" s="132"/>
      <c r="G329" s="132"/>
      <c r="H329" s="132"/>
      <c r="I329" s="132"/>
      <c r="J329" s="137" t="str">
        <f>IFERROR(LOOKUP(1,0/((故事点速查表!$A$2:$A$28=G329)*(故事点速查表!$B$2:$B$28=H329)*(故事点速查表!$C$2:$C$28=I329)),故事点速查表!$D$2:$D$28),"")</f>
        <v/>
      </c>
      <c r="K329" s="138"/>
      <c r="L329" s="139"/>
    </row>
    <row r="330" ht="16" spans="2:12">
      <c r="B330" s="136"/>
      <c r="C330" s="107" t="str">
        <f ca="1" t="shared" si="10"/>
        <v/>
      </c>
      <c r="D330" s="108"/>
      <c r="E330" s="113" t="str">
        <f ca="1" t="shared" si="11"/>
        <v/>
      </c>
      <c r="F330" s="132"/>
      <c r="G330" s="132"/>
      <c r="H330" s="132"/>
      <c r="I330" s="132"/>
      <c r="J330" s="137" t="str">
        <f>IFERROR(LOOKUP(1,0/((故事点速查表!$A$2:$A$28=G330)*(故事点速查表!$B$2:$B$28=H330)*(故事点速查表!$C$2:$C$28=I330)),故事点速查表!$D$2:$D$28),"")</f>
        <v/>
      </c>
      <c r="K330" s="138"/>
      <c r="L330" s="139"/>
    </row>
    <row r="331" ht="16" spans="2:12">
      <c r="B331" s="136"/>
      <c r="C331" s="107" t="str">
        <f ca="1" t="shared" si="10"/>
        <v/>
      </c>
      <c r="D331" s="108"/>
      <c r="E331" s="113" t="str">
        <f ca="1" t="shared" si="11"/>
        <v/>
      </c>
      <c r="F331" s="132"/>
      <c r="G331" s="132"/>
      <c r="H331" s="132"/>
      <c r="I331" s="132"/>
      <c r="J331" s="137" t="str">
        <f>IFERROR(LOOKUP(1,0/((故事点速查表!$A$2:$A$28=G331)*(故事点速查表!$B$2:$B$28=H331)*(故事点速查表!$C$2:$C$28=I331)),故事点速查表!$D$2:$D$28),"")</f>
        <v/>
      </c>
      <c r="K331" s="138"/>
      <c r="L331" s="139"/>
    </row>
    <row r="332" ht="16" spans="2:12">
      <c r="B332" s="136"/>
      <c r="C332" s="107" t="str">
        <f ca="1" t="shared" si="10"/>
        <v/>
      </c>
      <c r="D332" s="108"/>
      <c r="E332" s="113" t="str">
        <f ca="1" t="shared" si="11"/>
        <v/>
      </c>
      <c r="F332" s="132"/>
      <c r="G332" s="132"/>
      <c r="H332" s="132"/>
      <c r="I332" s="132"/>
      <c r="J332" s="137" t="str">
        <f>IFERROR(LOOKUP(1,0/((故事点速查表!$A$2:$A$28=G332)*(故事点速查表!$B$2:$B$28=H332)*(故事点速查表!$C$2:$C$28=I332)),故事点速查表!$D$2:$D$28),"")</f>
        <v/>
      </c>
      <c r="K332" s="138"/>
      <c r="L332" s="139"/>
    </row>
    <row r="333" ht="16" spans="2:12">
      <c r="B333" s="136"/>
      <c r="C333" s="107" t="str">
        <f ca="1" t="shared" si="10"/>
        <v/>
      </c>
      <c r="D333" s="108"/>
      <c r="E333" s="113" t="str">
        <f ca="1" t="shared" si="11"/>
        <v/>
      </c>
      <c r="F333" s="132"/>
      <c r="G333" s="132"/>
      <c r="H333" s="132"/>
      <c r="I333" s="132"/>
      <c r="J333" s="137" t="str">
        <f>IFERROR(LOOKUP(1,0/((故事点速查表!$A$2:$A$28=G333)*(故事点速查表!$B$2:$B$28=H333)*(故事点速查表!$C$2:$C$28=I333)),故事点速查表!$D$2:$D$28),"")</f>
        <v/>
      </c>
      <c r="K333" s="138"/>
      <c r="L333" s="139"/>
    </row>
    <row r="334" ht="16" spans="2:12">
      <c r="B334" s="136"/>
      <c r="C334" s="107" t="str">
        <f ca="1" t="shared" si="10"/>
        <v/>
      </c>
      <c r="D334" s="108"/>
      <c r="E334" s="113" t="str">
        <f ca="1" t="shared" si="11"/>
        <v/>
      </c>
      <c r="F334" s="132"/>
      <c r="G334" s="132"/>
      <c r="H334" s="132"/>
      <c r="I334" s="132"/>
      <c r="J334" s="137" t="str">
        <f>IFERROR(LOOKUP(1,0/((故事点速查表!$A$2:$A$28=G334)*(故事点速查表!$B$2:$B$28=H334)*(故事点速查表!$C$2:$C$28=I334)),故事点速查表!$D$2:$D$28),"")</f>
        <v/>
      </c>
      <c r="K334" s="138"/>
      <c r="L334" s="139"/>
    </row>
    <row r="335" ht="16" spans="2:12">
      <c r="B335" s="136"/>
      <c r="C335" s="107" t="str">
        <f ca="1" t="shared" si="10"/>
        <v/>
      </c>
      <c r="D335" s="108"/>
      <c r="E335" s="113" t="str">
        <f ca="1" t="shared" si="11"/>
        <v/>
      </c>
      <c r="F335" s="132"/>
      <c r="G335" s="132"/>
      <c r="H335" s="132"/>
      <c r="I335" s="132"/>
      <c r="J335" s="137" t="str">
        <f>IFERROR(LOOKUP(1,0/((故事点速查表!$A$2:$A$28=G335)*(故事点速查表!$B$2:$B$28=H335)*(故事点速查表!$C$2:$C$28=I335)),故事点速查表!$D$2:$D$28),"")</f>
        <v/>
      </c>
      <c r="K335" s="138"/>
      <c r="L335" s="139"/>
    </row>
    <row r="336" ht="16" spans="2:12">
      <c r="B336" s="136"/>
      <c r="C336" s="107" t="str">
        <f ca="1" t="shared" si="10"/>
        <v/>
      </c>
      <c r="D336" s="108"/>
      <c r="E336" s="113" t="str">
        <f ca="1" t="shared" si="11"/>
        <v/>
      </c>
      <c r="F336" s="132"/>
      <c r="G336" s="132"/>
      <c r="H336" s="132"/>
      <c r="I336" s="132"/>
      <c r="J336" s="137" t="str">
        <f>IFERROR(LOOKUP(1,0/((故事点速查表!$A$2:$A$28=G336)*(故事点速查表!$B$2:$B$28=H336)*(故事点速查表!$C$2:$C$28=I336)),故事点速查表!$D$2:$D$28),"")</f>
        <v/>
      </c>
      <c r="K336" s="138"/>
      <c r="L336" s="139"/>
    </row>
    <row r="337" ht="16" spans="2:12">
      <c r="B337" s="136"/>
      <c r="C337" s="107" t="str">
        <f ca="1" t="shared" si="10"/>
        <v/>
      </c>
      <c r="D337" s="108"/>
      <c r="E337" s="113" t="str">
        <f ca="1" t="shared" si="11"/>
        <v/>
      </c>
      <c r="F337" s="132"/>
      <c r="G337" s="132"/>
      <c r="H337" s="132"/>
      <c r="I337" s="132"/>
      <c r="J337" s="137" t="str">
        <f>IFERROR(LOOKUP(1,0/((故事点速查表!$A$2:$A$28=G337)*(故事点速查表!$B$2:$B$28=H337)*(故事点速查表!$C$2:$C$28=I337)),故事点速查表!$D$2:$D$28),"")</f>
        <v/>
      </c>
      <c r="K337" s="138"/>
      <c r="L337" s="139"/>
    </row>
    <row r="338" ht="16" spans="2:12">
      <c r="B338" s="136"/>
      <c r="C338" s="107" t="str">
        <f ca="1" t="shared" si="10"/>
        <v/>
      </c>
      <c r="D338" s="108"/>
      <c r="E338" s="113" t="str">
        <f ca="1" t="shared" si="11"/>
        <v/>
      </c>
      <c r="F338" s="132"/>
      <c r="G338" s="132"/>
      <c r="H338" s="132"/>
      <c r="I338" s="132"/>
      <c r="J338" s="137" t="str">
        <f>IFERROR(LOOKUP(1,0/((故事点速查表!$A$2:$A$28=G338)*(故事点速查表!$B$2:$B$28=H338)*(故事点速查表!$C$2:$C$28=I338)),故事点速查表!$D$2:$D$28),"")</f>
        <v/>
      </c>
      <c r="K338" s="138"/>
      <c r="L338" s="139"/>
    </row>
    <row r="339" ht="16" spans="2:12">
      <c r="B339" s="136"/>
      <c r="C339" s="107" t="str">
        <f ca="1" t="shared" si="10"/>
        <v/>
      </c>
      <c r="D339" s="108"/>
      <c r="E339" s="113" t="str">
        <f ca="1" t="shared" si="11"/>
        <v/>
      </c>
      <c r="F339" s="132"/>
      <c r="G339" s="132"/>
      <c r="H339" s="132"/>
      <c r="I339" s="132"/>
      <c r="J339" s="137" t="str">
        <f>IFERROR(LOOKUP(1,0/((故事点速查表!$A$2:$A$28=G339)*(故事点速查表!$B$2:$B$28=H339)*(故事点速查表!$C$2:$C$28=I339)),故事点速查表!$D$2:$D$28),"")</f>
        <v/>
      </c>
      <c r="K339" s="138"/>
      <c r="L339" s="139"/>
    </row>
    <row r="340" ht="16" spans="2:12">
      <c r="B340" s="136"/>
      <c r="C340" s="107" t="str">
        <f ca="1" t="shared" si="10"/>
        <v/>
      </c>
      <c r="D340" s="108"/>
      <c r="E340" s="113" t="str">
        <f ca="1" t="shared" si="11"/>
        <v/>
      </c>
      <c r="F340" s="132"/>
      <c r="G340" s="132"/>
      <c r="H340" s="132"/>
      <c r="I340" s="132"/>
      <c r="J340" s="137" t="str">
        <f>IFERROR(LOOKUP(1,0/((故事点速查表!$A$2:$A$28=G340)*(故事点速查表!$B$2:$B$28=H340)*(故事点速查表!$C$2:$C$28=I340)),故事点速查表!$D$2:$D$28),"")</f>
        <v/>
      </c>
      <c r="K340" s="138"/>
      <c r="L340" s="139"/>
    </row>
    <row r="341" ht="16" spans="2:12">
      <c r="B341" s="136"/>
      <c r="C341" s="107" t="str">
        <f ca="1" t="shared" si="10"/>
        <v/>
      </c>
      <c r="D341" s="108"/>
      <c r="E341" s="113" t="str">
        <f ca="1" t="shared" si="11"/>
        <v/>
      </c>
      <c r="F341" s="132"/>
      <c r="G341" s="132"/>
      <c r="H341" s="132"/>
      <c r="I341" s="132"/>
      <c r="J341" s="137" t="str">
        <f>IFERROR(LOOKUP(1,0/((故事点速查表!$A$2:$A$28=G341)*(故事点速查表!$B$2:$B$28=H341)*(故事点速查表!$C$2:$C$28=I341)),故事点速查表!$D$2:$D$28),"")</f>
        <v/>
      </c>
      <c r="K341" s="138"/>
      <c r="L341" s="139"/>
    </row>
    <row r="342" ht="16" spans="2:12">
      <c r="B342" s="136"/>
      <c r="C342" s="107" t="str">
        <f ca="1" t="shared" si="10"/>
        <v/>
      </c>
      <c r="D342" s="108"/>
      <c r="E342" s="113" t="str">
        <f ca="1" t="shared" si="11"/>
        <v/>
      </c>
      <c r="F342" s="132"/>
      <c r="G342" s="132"/>
      <c r="H342" s="132"/>
      <c r="I342" s="132"/>
      <c r="J342" s="137" t="str">
        <f>IFERROR(LOOKUP(1,0/((故事点速查表!$A$2:$A$28=G342)*(故事点速查表!$B$2:$B$28=H342)*(故事点速查表!$C$2:$C$28=I342)),故事点速查表!$D$2:$D$28),"")</f>
        <v/>
      </c>
      <c r="K342" s="138"/>
      <c r="L342" s="139"/>
    </row>
    <row r="343" ht="16" spans="2:12">
      <c r="B343" s="136"/>
      <c r="C343" s="107" t="str">
        <f ca="1" t="shared" si="10"/>
        <v/>
      </c>
      <c r="D343" s="108"/>
      <c r="E343" s="113" t="str">
        <f ca="1" t="shared" si="11"/>
        <v/>
      </c>
      <c r="F343" s="132"/>
      <c r="G343" s="132"/>
      <c r="H343" s="132"/>
      <c r="I343" s="132"/>
      <c r="J343" s="137" t="str">
        <f>IFERROR(LOOKUP(1,0/((故事点速查表!$A$2:$A$28=G343)*(故事点速查表!$B$2:$B$28=H343)*(故事点速查表!$C$2:$C$28=I343)),故事点速查表!$D$2:$D$28),"")</f>
        <v/>
      </c>
      <c r="K343" s="138"/>
      <c r="L343" s="139"/>
    </row>
    <row r="344" ht="16" spans="2:12">
      <c r="B344" s="136"/>
      <c r="C344" s="107" t="str">
        <f ca="1" t="shared" si="10"/>
        <v/>
      </c>
      <c r="D344" s="108"/>
      <c r="E344" s="113" t="str">
        <f ca="1" t="shared" si="11"/>
        <v/>
      </c>
      <c r="F344" s="132"/>
      <c r="G344" s="132"/>
      <c r="H344" s="132"/>
      <c r="I344" s="132"/>
      <c r="J344" s="137" t="str">
        <f>IFERROR(LOOKUP(1,0/((故事点速查表!$A$2:$A$28=G344)*(故事点速查表!$B$2:$B$28=H344)*(故事点速查表!$C$2:$C$28=I344)),故事点速查表!$D$2:$D$28),"")</f>
        <v/>
      </c>
      <c r="K344" s="138"/>
      <c r="L344" s="139"/>
    </row>
    <row r="345" ht="16" spans="2:12">
      <c r="B345" s="136"/>
      <c r="C345" s="107" t="str">
        <f ca="1" t="shared" si="10"/>
        <v/>
      </c>
      <c r="D345" s="108"/>
      <c r="E345" s="113" t="str">
        <f ca="1" t="shared" si="11"/>
        <v/>
      </c>
      <c r="F345" s="132"/>
      <c r="G345" s="132"/>
      <c r="H345" s="132"/>
      <c r="I345" s="132"/>
      <c r="J345" s="137" t="str">
        <f>IFERROR(LOOKUP(1,0/((故事点速查表!$A$2:$A$28=G345)*(故事点速查表!$B$2:$B$28=H345)*(故事点速查表!$C$2:$C$28=I345)),故事点速查表!$D$2:$D$28),"")</f>
        <v/>
      </c>
      <c r="K345" s="138"/>
      <c r="L345" s="139"/>
    </row>
    <row r="346" ht="16" spans="2:12">
      <c r="B346" s="136"/>
      <c r="C346" s="107" t="str">
        <f ca="1" t="shared" si="10"/>
        <v/>
      </c>
      <c r="D346" s="108"/>
      <c r="E346" s="113" t="str">
        <f ca="1" t="shared" si="11"/>
        <v/>
      </c>
      <c r="F346" s="132"/>
      <c r="G346" s="132"/>
      <c r="H346" s="132"/>
      <c r="I346" s="132"/>
      <c r="J346" s="137" t="str">
        <f>IFERROR(LOOKUP(1,0/((故事点速查表!$A$2:$A$28=G346)*(故事点速查表!$B$2:$B$28=H346)*(故事点速查表!$C$2:$C$28=I346)),故事点速查表!$D$2:$D$28),"")</f>
        <v/>
      </c>
      <c r="K346" s="138"/>
      <c r="L346" s="139"/>
    </row>
    <row r="347" ht="16" spans="2:12">
      <c r="B347" s="136"/>
      <c r="C347" s="107" t="str">
        <f ca="1" t="shared" si="10"/>
        <v/>
      </c>
      <c r="D347" s="108"/>
      <c r="E347" s="113" t="str">
        <f ca="1" t="shared" si="11"/>
        <v/>
      </c>
      <c r="F347" s="132"/>
      <c r="G347" s="132"/>
      <c r="H347" s="132"/>
      <c r="I347" s="132"/>
      <c r="J347" s="137" t="str">
        <f>IFERROR(LOOKUP(1,0/((故事点速查表!$A$2:$A$28=G347)*(故事点速查表!$B$2:$B$28=H347)*(故事点速查表!$C$2:$C$28=I347)),故事点速查表!$D$2:$D$28),"")</f>
        <v/>
      </c>
      <c r="K347" s="138"/>
      <c r="L347" s="139"/>
    </row>
    <row r="348" ht="16" spans="2:12">
      <c r="B348" s="136"/>
      <c r="C348" s="107" t="str">
        <f ca="1" t="shared" si="10"/>
        <v/>
      </c>
      <c r="D348" s="108"/>
      <c r="E348" s="113" t="str">
        <f ca="1" t="shared" si="11"/>
        <v/>
      </c>
      <c r="F348" s="132"/>
      <c r="G348" s="132"/>
      <c r="H348" s="132"/>
      <c r="I348" s="132"/>
      <c r="J348" s="137" t="str">
        <f>IFERROR(LOOKUP(1,0/((故事点速查表!$A$2:$A$28=G348)*(故事点速查表!$B$2:$B$28=H348)*(故事点速查表!$C$2:$C$28=I348)),故事点速查表!$D$2:$D$28),"")</f>
        <v/>
      </c>
      <c r="K348" s="138"/>
      <c r="L348" s="139"/>
    </row>
    <row r="349" ht="16" spans="2:12">
      <c r="B349" s="136"/>
      <c r="C349" s="107" t="str">
        <f ca="1" t="shared" si="10"/>
        <v/>
      </c>
      <c r="D349" s="108"/>
      <c r="E349" s="113" t="str">
        <f ca="1" t="shared" si="11"/>
        <v/>
      </c>
      <c r="F349" s="132"/>
      <c r="G349" s="132"/>
      <c r="H349" s="132"/>
      <c r="I349" s="132"/>
      <c r="J349" s="137" t="str">
        <f>IFERROR(LOOKUP(1,0/((故事点速查表!$A$2:$A$28=G349)*(故事点速查表!$B$2:$B$28=H349)*(故事点速查表!$C$2:$C$28=I349)),故事点速查表!$D$2:$D$28),"")</f>
        <v/>
      </c>
      <c r="K349" s="138"/>
      <c r="L349" s="139"/>
    </row>
    <row r="350" ht="16" spans="2:12">
      <c r="B350" s="136"/>
      <c r="C350" s="107" t="str">
        <f ca="1" t="shared" si="10"/>
        <v/>
      </c>
      <c r="D350" s="108"/>
      <c r="E350" s="113" t="str">
        <f ca="1" t="shared" si="11"/>
        <v/>
      </c>
      <c r="F350" s="132"/>
      <c r="G350" s="132"/>
      <c r="H350" s="132"/>
      <c r="I350" s="132"/>
      <c r="J350" s="137" t="str">
        <f>IFERROR(LOOKUP(1,0/((故事点速查表!$A$2:$A$28=G350)*(故事点速查表!$B$2:$B$28=H350)*(故事点速查表!$C$2:$C$28=I350)),故事点速查表!$D$2:$D$28),"")</f>
        <v/>
      </c>
      <c r="K350" s="138"/>
      <c r="L350" s="139"/>
    </row>
    <row r="351" ht="16" spans="2:12">
      <c r="B351" s="136"/>
      <c r="C351" s="107" t="str">
        <f ca="1" t="shared" si="10"/>
        <v/>
      </c>
      <c r="D351" s="108"/>
      <c r="E351" s="113" t="str">
        <f ca="1" t="shared" si="11"/>
        <v/>
      </c>
      <c r="F351" s="132"/>
      <c r="G351" s="132"/>
      <c r="H351" s="132"/>
      <c r="I351" s="132"/>
      <c r="J351" s="137" t="str">
        <f>IFERROR(LOOKUP(1,0/((故事点速查表!$A$2:$A$28=G351)*(故事点速查表!$B$2:$B$28=H351)*(故事点速查表!$C$2:$C$28=I351)),故事点速查表!$D$2:$D$28),"")</f>
        <v/>
      </c>
      <c r="K351" s="138"/>
      <c r="L351" s="139"/>
    </row>
    <row r="352" ht="16" spans="2:12">
      <c r="B352" s="136"/>
      <c r="C352" s="107" t="str">
        <f ca="1" t="shared" si="10"/>
        <v/>
      </c>
      <c r="D352" s="108"/>
      <c r="E352" s="113" t="str">
        <f ca="1" t="shared" si="11"/>
        <v/>
      </c>
      <c r="F352" s="132"/>
      <c r="G352" s="132"/>
      <c r="H352" s="132"/>
      <c r="I352" s="132"/>
      <c r="J352" s="137" t="str">
        <f>IFERROR(LOOKUP(1,0/((故事点速查表!$A$2:$A$28=G352)*(故事点速查表!$B$2:$B$28=H352)*(故事点速查表!$C$2:$C$28=I352)),故事点速查表!$D$2:$D$28),"")</f>
        <v/>
      </c>
      <c r="K352" s="138"/>
      <c r="L352" s="139"/>
    </row>
    <row r="353" ht="16" spans="2:12">
      <c r="B353" s="136"/>
      <c r="C353" s="107" t="str">
        <f ca="1" t="shared" si="10"/>
        <v/>
      </c>
      <c r="D353" s="108"/>
      <c r="E353" s="113" t="str">
        <f ca="1" t="shared" si="11"/>
        <v/>
      </c>
      <c r="F353" s="132"/>
      <c r="G353" s="132"/>
      <c r="H353" s="132"/>
      <c r="I353" s="132"/>
      <c r="J353" s="137" t="str">
        <f>IFERROR(LOOKUP(1,0/((故事点速查表!$A$2:$A$28=G353)*(故事点速查表!$B$2:$B$28=H353)*(故事点速查表!$C$2:$C$28=I353)),故事点速查表!$D$2:$D$28),"")</f>
        <v/>
      </c>
      <c r="K353" s="138"/>
      <c r="L353" s="139"/>
    </row>
    <row r="354" ht="16" spans="2:12">
      <c r="B354" s="136"/>
      <c r="C354" s="107" t="str">
        <f ca="1" t="shared" si="10"/>
        <v/>
      </c>
      <c r="D354" s="108"/>
      <c r="E354" s="113" t="str">
        <f ca="1" t="shared" si="11"/>
        <v/>
      </c>
      <c r="F354" s="132"/>
      <c r="G354" s="132"/>
      <c r="H354" s="132"/>
      <c r="I354" s="132"/>
      <c r="J354" s="137" t="str">
        <f>IFERROR(LOOKUP(1,0/((故事点速查表!$A$2:$A$28=G354)*(故事点速查表!$B$2:$B$28=H354)*(故事点速查表!$C$2:$C$28=I354)),故事点速查表!$D$2:$D$28),"")</f>
        <v/>
      </c>
      <c r="K354" s="138"/>
      <c r="L354" s="139"/>
    </row>
    <row r="355" ht="16" spans="2:12">
      <c r="B355" s="136"/>
      <c r="C355" s="107" t="str">
        <f ca="1" t="shared" si="10"/>
        <v/>
      </c>
      <c r="D355" s="108"/>
      <c r="E355" s="113" t="str">
        <f ca="1" t="shared" si="11"/>
        <v/>
      </c>
      <c r="F355" s="132"/>
      <c r="G355" s="132"/>
      <c r="H355" s="132"/>
      <c r="I355" s="132"/>
      <c r="J355" s="137" t="str">
        <f>IFERROR(LOOKUP(1,0/((故事点速查表!$A$2:$A$28=G355)*(故事点速查表!$B$2:$B$28=H355)*(故事点速查表!$C$2:$C$28=I355)),故事点速查表!$D$2:$D$28),"")</f>
        <v/>
      </c>
      <c r="K355" s="138"/>
      <c r="L355" s="139"/>
    </row>
    <row r="356" ht="16" spans="2:12">
      <c r="B356" s="136"/>
      <c r="C356" s="107" t="str">
        <f ca="1" t="shared" si="10"/>
        <v/>
      </c>
      <c r="D356" s="108"/>
      <c r="E356" s="113" t="str">
        <f ca="1" t="shared" si="11"/>
        <v/>
      </c>
      <c r="F356" s="132"/>
      <c r="G356" s="132"/>
      <c r="H356" s="132"/>
      <c r="I356" s="132"/>
      <c r="J356" s="137" t="str">
        <f>IFERROR(LOOKUP(1,0/((故事点速查表!$A$2:$A$28=G356)*(故事点速查表!$B$2:$B$28=H356)*(故事点速查表!$C$2:$C$28=I356)),故事点速查表!$D$2:$D$28),"")</f>
        <v/>
      </c>
      <c r="K356" s="138"/>
      <c r="L356" s="139"/>
    </row>
    <row r="357" ht="16" spans="2:12">
      <c r="B357" s="136"/>
      <c r="C357" s="107" t="str">
        <f ca="1" t="shared" si="10"/>
        <v/>
      </c>
      <c r="D357" s="108"/>
      <c r="E357" s="113" t="str">
        <f ca="1" t="shared" si="11"/>
        <v/>
      </c>
      <c r="F357" s="132"/>
      <c r="G357" s="132"/>
      <c r="H357" s="132"/>
      <c r="I357" s="132"/>
      <c r="J357" s="137" t="str">
        <f>IFERROR(LOOKUP(1,0/((故事点速查表!$A$2:$A$28=G357)*(故事点速查表!$B$2:$B$28=H357)*(故事点速查表!$C$2:$C$28=I357)),故事点速查表!$D$2:$D$28),"")</f>
        <v/>
      </c>
      <c r="K357" s="138"/>
      <c r="L357" s="139"/>
    </row>
    <row r="358" ht="16" spans="2:12">
      <c r="B358" s="136"/>
      <c r="C358" s="107" t="str">
        <f ca="1" t="shared" si="10"/>
        <v/>
      </c>
      <c r="D358" s="108"/>
      <c r="E358" s="113" t="str">
        <f ca="1" t="shared" si="11"/>
        <v/>
      </c>
      <c r="F358" s="132"/>
      <c r="G358" s="132"/>
      <c r="H358" s="132"/>
      <c r="I358" s="132"/>
      <c r="J358" s="137" t="str">
        <f>IFERROR(LOOKUP(1,0/((故事点速查表!$A$2:$A$28=G358)*(故事点速查表!$B$2:$B$28=H358)*(故事点速查表!$C$2:$C$28=I358)),故事点速查表!$D$2:$D$28),"")</f>
        <v/>
      </c>
      <c r="K358" s="138"/>
      <c r="L358" s="139"/>
    </row>
    <row r="359" ht="16" spans="2:12">
      <c r="B359" s="136"/>
      <c r="C359" s="107" t="str">
        <f ca="1" t="shared" si="10"/>
        <v/>
      </c>
      <c r="D359" s="108"/>
      <c r="E359" s="113" t="str">
        <f ca="1" t="shared" si="11"/>
        <v/>
      </c>
      <c r="F359" s="132"/>
      <c r="G359" s="132"/>
      <c r="H359" s="132"/>
      <c r="I359" s="132"/>
      <c r="J359" s="137" t="str">
        <f>IFERROR(LOOKUP(1,0/((故事点速查表!$A$2:$A$28=G359)*(故事点速查表!$B$2:$B$28=H359)*(故事点速查表!$C$2:$C$28=I359)),故事点速查表!$D$2:$D$28),"")</f>
        <v/>
      </c>
      <c r="K359" s="138"/>
      <c r="L359" s="139"/>
    </row>
    <row r="360" ht="16" spans="2:12">
      <c r="B360" s="136"/>
      <c r="C360" s="107" t="str">
        <f ca="1" t="shared" si="10"/>
        <v/>
      </c>
      <c r="D360" s="108"/>
      <c r="E360" s="113" t="str">
        <f ca="1" t="shared" si="11"/>
        <v/>
      </c>
      <c r="F360" s="132"/>
      <c r="G360" s="132"/>
      <c r="H360" s="132"/>
      <c r="I360" s="132"/>
      <c r="J360" s="137" t="str">
        <f>IFERROR(LOOKUP(1,0/((故事点速查表!$A$2:$A$28=G360)*(故事点速查表!$B$2:$B$28=H360)*(故事点速查表!$C$2:$C$28=I360)),故事点速查表!$D$2:$D$28),"")</f>
        <v/>
      </c>
      <c r="K360" s="138"/>
      <c r="L360" s="139"/>
    </row>
    <row r="361" ht="16" spans="2:12">
      <c r="B361" s="136"/>
      <c r="C361" s="107" t="str">
        <f ca="1" t="shared" ref="C361:C424" si="12">IF(B361="","",IF(B361&gt;OFFSET(B361,-1,0,1,1),IF(OFFSET(C361,-1,0,1,1)="","1",OFFSET(C361,-1,0,1,1))&amp;REPT(".1",B361-MAX(OFFSET(B361,-1,0,1,1),1)),IF(ISERROR(FIND(".",OFFSET(C361,-1,0,1,1))),REPT("1.",B361-1)&amp;IFERROR(VALUE(OFFSET(C361,-1,0,1,1))+1,"1"),IF(B361=1,"",IFERROR(LEFT(OFFSET(C361,-1,0,1,1),FIND("^",SUBSTITUTE(OFFSET(C361,-1,0,1,1),".","^",B361-1))),""))&amp;VALUE(TRIM(MID(SUBSTITUTE(OFFSET(C361,-1,0,1,1),".",REPT(" ",LEN(OFFSET(C361,-1,0,1,1)))),(B361-1)*LEN(OFFSET(C361,-1,0,1,1))+1,LEN(OFFSET(C361,-1,0,1,1)))))+1)))</f>
        <v/>
      </c>
      <c r="D361" s="108"/>
      <c r="E361" s="113" t="str">
        <f ca="1" t="shared" si="11"/>
        <v/>
      </c>
      <c r="F361" s="132"/>
      <c r="G361" s="132"/>
      <c r="H361" s="132"/>
      <c r="I361" s="132"/>
      <c r="J361" s="137" t="str">
        <f>IFERROR(LOOKUP(1,0/((故事点速查表!$A$2:$A$28=G361)*(故事点速查表!$B$2:$B$28=H361)*(故事点速查表!$C$2:$C$28=I361)),故事点速查表!$D$2:$D$28),"")</f>
        <v/>
      </c>
      <c r="K361" s="138"/>
      <c r="L361" s="139"/>
    </row>
    <row r="362" ht="16" spans="2:12">
      <c r="B362" s="136"/>
      <c r="C362" s="107" t="str">
        <f ca="1" t="shared" si="12"/>
        <v/>
      </c>
      <c r="D362" s="108"/>
      <c r="E362" s="113" t="str">
        <f ca="1" t="shared" si="11"/>
        <v/>
      </c>
      <c r="F362" s="132"/>
      <c r="G362" s="132"/>
      <c r="H362" s="132"/>
      <c r="I362" s="132"/>
      <c r="J362" s="137" t="str">
        <f>IFERROR(LOOKUP(1,0/((故事点速查表!$A$2:$A$28=G362)*(故事点速查表!$B$2:$B$28=H362)*(故事点速查表!$C$2:$C$28=I362)),故事点速查表!$D$2:$D$28),"")</f>
        <v/>
      </c>
      <c r="K362" s="138"/>
      <c r="L362" s="139"/>
    </row>
    <row r="363" ht="16" spans="2:12">
      <c r="B363" s="136"/>
      <c r="C363" s="107" t="str">
        <f ca="1" t="shared" si="12"/>
        <v/>
      </c>
      <c r="D363" s="108"/>
      <c r="E363" s="113" t="str">
        <f ca="1" t="shared" si="11"/>
        <v/>
      </c>
      <c r="F363" s="132"/>
      <c r="G363" s="132"/>
      <c r="H363" s="132"/>
      <c r="I363" s="132"/>
      <c r="J363" s="137" t="str">
        <f>IFERROR(LOOKUP(1,0/((故事点速查表!$A$2:$A$28=G363)*(故事点速查表!$B$2:$B$28=H363)*(故事点速查表!$C$2:$C$28=I363)),故事点速查表!$D$2:$D$28),"")</f>
        <v/>
      </c>
      <c r="K363" s="138"/>
      <c r="L363" s="139"/>
    </row>
    <row r="364" ht="16" spans="2:12">
      <c r="B364" s="136"/>
      <c r="C364" s="107" t="str">
        <f ca="1" t="shared" si="12"/>
        <v/>
      </c>
      <c r="D364" s="108"/>
      <c r="E364" s="113" t="str">
        <f ca="1" t="shared" si="11"/>
        <v/>
      </c>
      <c r="F364" s="132"/>
      <c r="G364" s="132"/>
      <c r="H364" s="132"/>
      <c r="I364" s="132"/>
      <c r="J364" s="137" t="str">
        <f>IFERROR(LOOKUP(1,0/((故事点速查表!$A$2:$A$28=G364)*(故事点速查表!$B$2:$B$28=H364)*(故事点速查表!$C$2:$C$28=I364)),故事点速查表!$D$2:$D$28),"")</f>
        <v/>
      </c>
      <c r="K364" s="138"/>
      <c r="L364" s="139"/>
    </row>
    <row r="365" ht="16" spans="2:12">
      <c r="B365" s="136"/>
      <c r="C365" s="107" t="str">
        <f ca="1" t="shared" si="12"/>
        <v/>
      </c>
      <c r="D365" s="108"/>
      <c r="E365" s="113" t="str">
        <f ca="1" t="shared" si="11"/>
        <v/>
      </c>
      <c r="F365" s="132"/>
      <c r="G365" s="132"/>
      <c r="H365" s="132"/>
      <c r="I365" s="132"/>
      <c r="J365" s="137" t="str">
        <f>IFERROR(LOOKUP(1,0/((故事点速查表!$A$2:$A$28=G365)*(故事点速查表!$B$2:$B$28=H365)*(故事点速查表!$C$2:$C$28=I365)),故事点速查表!$D$2:$D$28),"")</f>
        <v/>
      </c>
      <c r="K365" s="138"/>
      <c r="L365" s="139"/>
    </row>
    <row r="366" ht="16" spans="2:12">
      <c r="B366" s="136"/>
      <c r="C366" s="107" t="str">
        <f ca="1" t="shared" si="12"/>
        <v/>
      </c>
      <c r="D366" s="108"/>
      <c r="E366" s="113" t="str">
        <f ca="1" t="shared" si="11"/>
        <v/>
      </c>
      <c r="F366" s="132"/>
      <c r="G366" s="132"/>
      <c r="H366" s="132"/>
      <c r="I366" s="132"/>
      <c r="J366" s="137" t="str">
        <f>IFERROR(LOOKUP(1,0/((故事点速查表!$A$2:$A$28=G366)*(故事点速查表!$B$2:$B$28=H366)*(故事点速查表!$C$2:$C$28=I366)),故事点速查表!$D$2:$D$28),"")</f>
        <v/>
      </c>
      <c r="K366" s="138"/>
      <c r="L366" s="139"/>
    </row>
    <row r="367" ht="16" spans="2:12">
      <c r="B367" s="136"/>
      <c r="C367" s="107" t="str">
        <f ca="1" t="shared" si="12"/>
        <v/>
      </c>
      <c r="D367" s="108"/>
      <c r="E367" s="113" t="str">
        <f ca="1" t="shared" si="11"/>
        <v/>
      </c>
      <c r="F367" s="132"/>
      <c r="G367" s="132"/>
      <c r="H367" s="132"/>
      <c r="I367" s="132"/>
      <c r="J367" s="137" t="str">
        <f>IFERROR(LOOKUP(1,0/((故事点速查表!$A$2:$A$28=G367)*(故事点速查表!$B$2:$B$28=H367)*(故事点速查表!$C$2:$C$28=I367)),故事点速查表!$D$2:$D$28),"")</f>
        <v/>
      </c>
      <c r="K367" s="138"/>
      <c r="L367" s="139"/>
    </row>
    <row r="368" ht="16" spans="2:12">
      <c r="B368" s="136"/>
      <c r="C368" s="107" t="str">
        <f ca="1" t="shared" si="12"/>
        <v/>
      </c>
      <c r="D368" s="108"/>
      <c r="E368" s="113" t="str">
        <f ca="1" t="shared" si="11"/>
        <v/>
      </c>
      <c r="F368" s="132"/>
      <c r="G368" s="132"/>
      <c r="H368" s="132"/>
      <c r="I368" s="132"/>
      <c r="J368" s="137" t="str">
        <f>IFERROR(LOOKUP(1,0/((故事点速查表!$A$2:$A$28=G368)*(故事点速查表!$B$2:$B$28=H368)*(故事点速查表!$C$2:$C$28=I368)),故事点速查表!$D$2:$D$28),"")</f>
        <v/>
      </c>
      <c r="K368" s="138"/>
      <c r="L368" s="139"/>
    </row>
    <row r="369" ht="16" spans="2:12">
      <c r="B369" s="136"/>
      <c r="C369" s="107" t="str">
        <f ca="1" t="shared" si="12"/>
        <v/>
      </c>
      <c r="D369" s="108"/>
      <c r="E369" s="113" t="str">
        <f ca="1" t="shared" si="11"/>
        <v/>
      </c>
      <c r="F369" s="132"/>
      <c r="G369" s="132"/>
      <c r="H369" s="132"/>
      <c r="I369" s="132"/>
      <c r="J369" s="137" t="str">
        <f>IFERROR(LOOKUP(1,0/((故事点速查表!$A$2:$A$28=G369)*(故事点速查表!$B$2:$B$28=H369)*(故事点速查表!$C$2:$C$28=I369)),故事点速查表!$D$2:$D$28),"")</f>
        <v/>
      </c>
      <c r="K369" s="138"/>
      <c r="L369" s="139"/>
    </row>
    <row r="370" ht="16" spans="2:12">
      <c r="B370" s="136"/>
      <c r="C370" s="107" t="str">
        <f ca="1" t="shared" si="12"/>
        <v/>
      </c>
      <c r="D370" s="108"/>
      <c r="E370" s="113" t="str">
        <f ca="1" t="shared" si="11"/>
        <v/>
      </c>
      <c r="F370" s="132"/>
      <c r="G370" s="132"/>
      <c r="H370" s="132"/>
      <c r="I370" s="132"/>
      <c r="J370" s="137" t="str">
        <f>IFERROR(LOOKUP(1,0/((故事点速查表!$A$2:$A$28=G370)*(故事点速查表!$B$2:$B$28=H370)*(故事点速查表!$C$2:$C$28=I370)),故事点速查表!$D$2:$D$28),"")</f>
        <v/>
      </c>
      <c r="K370" s="138"/>
      <c r="L370" s="139"/>
    </row>
    <row r="371" ht="16" spans="2:12">
      <c r="B371" s="136"/>
      <c r="C371" s="107" t="str">
        <f ca="1" t="shared" si="12"/>
        <v/>
      </c>
      <c r="D371" s="108"/>
      <c r="E371" s="113" t="str">
        <f ca="1" t="shared" si="11"/>
        <v/>
      </c>
      <c r="F371" s="132"/>
      <c r="G371" s="132"/>
      <c r="H371" s="132"/>
      <c r="I371" s="132"/>
      <c r="J371" s="137" t="str">
        <f>IFERROR(LOOKUP(1,0/((故事点速查表!$A$2:$A$28=G371)*(故事点速查表!$B$2:$B$28=H371)*(故事点速查表!$C$2:$C$28=I371)),故事点速查表!$D$2:$D$28),"")</f>
        <v/>
      </c>
      <c r="K371" s="138"/>
      <c r="L371" s="139"/>
    </row>
    <row r="372" ht="16" spans="2:12">
      <c r="B372" s="136"/>
      <c r="C372" s="107" t="str">
        <f ca="1" t="shared" si="12"/>
        <v/>
      </c>
      <c r="D372" s="108"/>
      <c r="E372" s="113" t="str">
        <f ca="1" t="shared" si="11"/>
        <v/>
      </c>
      <c r="F372" s="132"/>
      <c r="G372" s="132"/>
      <c r="H372" s="132"/>
      <c r="I372" s="132"/>
      <c r="J372" s="137" t="str">
        <f>IFERROR(LOOKUP(1,0/((故事点速查表!$A$2:$A$28=G372)*(故事点速查表!$B$2:$B$28=H372)*(故事点速查表!$C$2:$C$28=I372)),故事点速查表!$D$2:$D$28),"")</f>
        <v/>
      </c>
      <c r="K372" s="138"/>
      <c r="L372" s="139"/>
    </row>
    <row r="373" ht="16" spans="2:12">
      <c r="B373" s="136"/>
      <c r="C373" s="107" t="str">
        <f ca="1" t="shared" si="12"/>
        <v/>
      </c>
      <c r="D373" s="108"/>
      <c r="E373" s="113" t="str">
        <f ca="1" t="shared" si="11"/>
        <v/>
      </c>
      <c r="F373" s="132"/>
      <c r="G373" s="132"/>
      <c r="H373" s="132"/>
      <c r="I373" s="132"/>
      <c r="J373" s="137" t="str">
        <f>IFERROR(LOOKUP(1,0/((故事点速查表!$A$2:$A$28=G373)*(故事点速查表!$B$2:$B$28=H373)*(故事点速查表!$C$2:$C$28=I373)),故事点速查表!$D$2:$D$28),"")</f>
        <v/>
      </c>
      <c r="K373" s="138"/>
      <c r="L373" s="139"/>
    </row>
    <row r="374" ht="16" spans="2:12">
      <c r="B374" s="136"/>
      <c r="C374" s="107" t="str">
        <f ca="1" t="shared" si="12"/>
        <v/>
      </c>
      <c r="D374" s="108"/>
      <c r="E374" s="113" t="str">
        <f ca="1" t="shared" si="11"/>
        <v/>
      </c>
      <c r="F374" s="132"/>
      <c r="G374" s="132"/>
      <c r="H374" s="132"/>
      <c r="I374" s="132"/>
      <c r="J374" s="137" t="str">
        <f>IFERROR(LOOKUP(1,0/((故事点速查表!$A$2:$A$28=G374)*(故事点速查表!$B$2:$B$28=H374)*(故事点速查表!$C$2:$C$28=I374)),故事点速查表!$D$2:$D$28),"")</f>
        <v/>
      </c>
      <c r="K374" s="138"/>
      <c r="L374" s="139"/>
    </row>
    <row r="375" ht="16" spans="2:12">
      <c r="B375" s="136"/>
      <c r="C375" s="107" t="str">
        <f ca="1" t="shared" si="12"/>
        <v/>
      </c>
      <c r="D375" s="108"/>
      <c r="E375" s="113" t="str">
        <f ca="1" t="shared" si="11"/>
        <v/>
      </c>
      <c r="F375" s="132"/>
      <c r="G375" s="132"/>
      <c r="H375" s="132"/>
      <c r="I375" s="132"/>
      <c r="J375" s="137" t="str">
        <f>IFERROR(LOOKUP(1,0/((故事点速查表!$A$2:$A$28=G375)*(故事点速查表!$B$2:$B$28=H375)*(故事点速查表!$C$2:$C$28=I375)),故事点速查表!$D$2:$D$28),"")</f>
        <v/>
      </c>
      <c r="K375" s="138"/>
      <c r="L375" s="139"/>
    </row>
    <row r="376" ht="16" spans="2:12">
      <c r="B376" s="136"/>
      <c r="C376" s="107" t="str">
        <f ca="1" t="shared" si="12"/>
        <v/>
      </c>
      <c r="D376" s="108"/>
      <c r="E376" s="113" t="str">
        <f ca="1" t="shared" si="11"/>
        <v/>
      </c>
      <c r="F376" s="132"/>
      <c r="G376" s="132"/>
      <c r="H376" s="132"/>
      <c r="I376" s="132"/>
      <c r="J376" s="137" t="str">
        <f>IFERROR(LOOKUP(1,0/((故事点速查表!$A$2:$A$28=G376)*(故事点速查表!$B$2:$B$28=H376)*(故事点速查表!$C$2:$C$28=I376)),故事点速查表!$D$2:$D$28),"")</f>
        <v/>
      </c>
      <c r="K376" s="138"/>
      <c r="L376" s="139"/>
    </row>
    <row r="377" ht="16" spans="2:12">
      <c r="B377" s="136"/>
      <c r="C377" s="107" t="str">
        <f ca="1" t="shared" si="12"/>
        <v/>
      </c>
      <c r="D377" s="108"/>
      <c r="E377" s="113" t="str">
        <f ca="1" t="shared" si="11"/>
        <v/>
      </c>
      <c r="F377" s="132"/>
      <c r="G377" s="132"/>
      <c r="H377" s="132"/>
      <c r="I377" s="132"/>
      <c r="J377" s="137" t="str">
        <f>IFERROR(LOOKUP(1,0/((故事点速查表!$A$2:$A$28=G377)*(故事点速查表!$B$2:$B$28=H377)*(故事点速查表!$C$2:$C$28=I377)),故事点速查表!$D$2:$D$28),"")</f>
        <v/>
      </c>
      <c r="K377" s="138"/>
      <c r="L377" s="139"/>
    </row>
    <row r="378" ht="16" spans="2:12">
      <c r="B378" s="136"/>
      <c r="C378" s="107" t="str">
        <f ca="1" t="shared" si="12"/>
        <v/>
      </c>
      <c r="D378" s="108"/>
      <c r="E378" s="113" t="str">
        <f ca="1" t="shared" si="11"/>
        <v/>
      </c>
      <c r="F378" s="132"/>
      <c r="G378" s="132"/>
      <c r="H378" s="132"/>
      <c r="I378" s="132"/>
      <c r="J378" s="137" t="str">
        <f>IFERROR(LOOKUP(1,0/((故事点速查表!$A$2:$A$28=G378)*(故事点速查表!$B$2:$B$28=H378)*(故事点速查表!$C$2:$C$28=I378)),故事点速查表!$D$2:$D$28),"")</f>
        <v/>
      </c>
      <c r="K378" s="138"/>
      <c r="L378" s="139"/>
    </row>
    <row r="379" ht="16" spans="2:12">
      <c r="B379" s="136"/>
      <c r="C379" s="107" t="str">
        <f ca="1" t="shared" si="12"/>
        <v/>
      </c>
      <c r="D379" s="108"/>
      <c r="E379" s="113" t="str">
        <f ca="1" t="shared" si="11"/>
        <v/>
      </c>
      <c r="F379" s="132"/>
      <c r="G379" s="132"/>
      <c r="H379" s="132"/>
      <c r="I379" s="132"/>
      <c r="J379" s="137" t="str">
        <f>IFERROR(LOOKUP(1,0/((故事点速查表!$A$2:$A$28=G379)*(故事点速查表!$B$2:$B$28=H379)*(故事点速查表!$C$2:$C$28=I379)),故事点速查表!$D$2:$D$28),"")</f>
        <v/>
      </c>
      <c r="K379" s="138"/>
      <c r="L379" s="139"/>
    </row>
    <row r="380" ht="16" spans="2:12">
      <c r="B380" s="136"/>
      <c r="C380" s="107" t="str">
        <f ca="1" t="shared" si="12"/>
        <v/>
      </c>
      <c r="D380" s="108"/>
      <c r="E380" s="113" t="str">
        <f ca="1" t="shared" si="11"/>
        <v/>
      </c>
      <c r="F380" s="132"/>
      <c r="G380" s="132"/>
      <c r="H380" s="132"/>
      <c r="I380" s="132"/>
      <c r="J380" s="137" t="str">
        <f>IFERROR(LOOKUP(1,0/((故事点速查表!$A$2:$A$28=G380)*(故事点速查表!$B$2:$B$28=H380)*(故事点速查表!$C$2:$C$28=I380)),故事点速查表!$D$2:$D$28),"")</f>
        <v/>
      </c>
      <c r="K380" s="138"/>
      <c r="L380" s="139"/>
    </row>
    <row r="381" ht="16" spans="2:12">
      <c r="B381" s="136"/>
      <c r="C381" s="107" t="str">
        <f ca="1" t="shared" si="12"/>
        <v/>
      </c>
      <c r="D381" s="108"/>
      <c r="E381" s="113" t="str">
        <f ca="1" t="shared" si="11"/>
        <v/>
      </c>
      <c r="F381" s="132"/>
      <c r="G381" s="132"/>
      <c r="H381" s="132"/>
      <c r="I381" s="132"/>
      <c r="J381" s="137" t="str">
        <f>IFERROR(LOOKUP(1,0/((故事点速查表!$A$2:$A$28=G381)*(故事点速查表!$B$2:$B$28=H381)*(故事点速查表!$C$2:$C$28=I381)),故事点速查表!$D$2:$D$28),"")</f>
        <v/>
      </c>
      <c r="K381" s="138"/>
      <c r="L381" s="139"/>
    </row>
    <row r="382" ht="16" spans="2:12">
      <c r="B382" s="136"/>
      <c r="C382" s="107" t="str">
        <f ca="1" t="shared" si="12"/>
        <v/>
      </c>
      <c r="D382" s="108"/>
      <c r="E382" s="113" t="str">
        <f ca="1" t="shared" si="11"/>
        <v/>
      </c>
      <c r="F382" s="132"/>
      <c r="G382" s="132"/>
      <c r="H382" s="132"/>
      <c r="I382" s="132"/>
      <c r="J382" s="137" t="str">
        <f>IFERROR(LOOKUP(1,0/((故事点速查表!$A$2:$A$28=G382)*(故事点速查表!$B$2:$B$28=H382)*(故事点速查表!$C$2:$C$28=I382)),故事点速查表!$D$2:$D$28),"")</f>
        <v/>
      </c>
      <c r="K382" s="138"/>
      <c r="L382" s="139"/>
    </row>
    <row r="383" ht="16" spans="2:12">
      <c r="B383" s="136"/>
      <c r="C383" s="107" t="str">
        <f ca="1" t="shared" si="12"/>
        <v/>
      </c>
      <c r="D383" s="108"/>
      <c r="E383" s="113" t="str">
        <f ca="1" t="shared" si="11"/>
        <v/>
      </c>
      <c r="F383" s="132"/>
      <c r="G383" s="132"/>
      <c r="H383" s="132"/>
      <c r="I383" s="132"/>
      <c r="J383" s="137" t="str">
        <f>IFERROR(LOOKUP(1,0/((故事点速查表!$A$2:$A$28=G383)*(故事点速查表!$B$2:$B$28=H383)*(故事点速查表!$C$2:$C$28=I383)),故事点速查表!$D$2:$D$28),"")</f>
        <v/>
      </c>
      <c r="K383" s="138"/>
      <c r="L383" s="139"/>
    </row>
    <row r="384" ht="16" spans="2:12">
      <c r="B384" s="136"/>
      <c r="C384" s="107" t="str">
        <f ca="1" t="shared" si="12"/>
        <v/>
      </c>
      <c r="D384" s="108"/>
      <c r="E384" s="113" t="str">
        <f ca="1" t="shared" si="11"/>
        <v/>
      </c>
      <c r="F384" s="132"/>
      <c r="G384" s="132"/>
      <c r="H384" s="132"/>
      <c r="I384" s="132"/>
      <c r="J384" s="137" t="str">
        <f>IFERROR(LOOKUP(1,0/((故事点速查表!$A$2:$A$28=G384)*(故事点速查表!$B$2:$B$28=H384)*(故事点速查表!$C$2:$C$28=I384)),故事点速查表!$D$2:$D$28),"")</f>
        <v/>
      </c>
      <c r="K384" s="138"/>
      <c r="L384" s="139"/>
    </row>
    <row r="385" ht="16" spans="2:12">
      <c r="B385" s="136"/>
      <c r="C385" s="107" t="str">
        <f ca="1" t="shared" si="12"/>
        <v/>
      </c>
      <c r="D385" s="108"/>
      <c r="E385" s="113" t="str">
        <f ca="1" t="shared" si="11"/>
        <v/>
      </c>
      <c r="F385" s="132"/>
      <c r="G385" s="132"/>
      <c r="H385" s="132"/>
      <c r="I385" s="132"/>
      <c r="J385" s="137" t="str">
        <f>IFERROR(LOOKUP(1,0/((故事点速查表!$A$2:$A$28=G385)*(故事点速查表!$B$2:$B$28=H385)*(故事点速查表!$C$2:$C$28=I385)),故事点速查表!$D$2:$D$28),"")</f>
        <v/>
      </c>
      <c r="K385" s="138"/>
      <c r="L385" s="139"/>
    </row>
    <row r="386" ht="16" spans="2:12">
      <c r="B386" s="136"/>
      <c r="C386" s="107" t="str">
        <f ca="1" t="shared" si="12"/>
        <v/>
      </c>
      <c r="D386" s="108"/>
      <c r="E386" s="113" t="str">
        <f ca="1" t="shared" si="11"/>
        <v/>
      </c>
      <c r="F386" s="132"/>
      <c r="G386" s="132"/>
      <c r="H386" s="132"/>
      <c r="I386" s="132"/>
      <c r="J386" s="137" t="str">
        <f>IFERROR(LOOKUP(1,0/((故事点速查表!$A$2:$A$28=G386)*(故事点速查表!$B$2:$B$28=H386)*(故事点速查表!$C$2:$C$28=I386)),故事点速查表!$D$2:$D$28),"")</f>
        <v/>
      </c>
      <c r="K386" s="138"/>
      <c r="L386" s="139"/>
    </row>
    <row r="387" ht="16" spans="2:12">
      <c r="B387" s="136"/>
      <c r="C387" s="107" t="str">
        <f ca="1" t="shared" si="12"/>
        <v/>
      </c>
      <c r="D387" s="108"/>
      <c r="E387" s="113" t="str">
        <f ca="1" t="shared" si="11"/>
        <v/>
      </c>
      <c r="F387" s="132"/>
      <c r="G387" s="132"/>
      <c r="H387" s="132"/>
      <c r="I387" s="132"/>
      <c r="J387" s="137" t="str">
        <f>IFERROR(LOOKUP(1,0/((故事点速查表!$A$2:$A$28=G387)*(故事点速查表!$B$2:$B$28=H387)*(故事点速查表!$C$2:$C$28=I387)),故事点速查表!$D$2:$D$28),"")</f>
        <v/>
      </c>
      <c r="K387" s="138"/>
      <c r="L387" s="139"/>
    </row>
    <row r="388" ht="16" spans="2:12">
      <c r="B388" s="136"/>
      <c r="C388" s="107" t="str">
        <f ca="1" t="shared" si="12"/>
        <v/>
      </c>
      <c r="D388" s="108"/>
      <c r="E388" s="113" t="str">
        <f ca="1" t="shared" si="11"/>
        <v/>
      </c>
      <c r="F388" s="132"/>
      <c r="G388" s="132"/>
      <c r="H388" s="132"/>
      <c r="I388" s="132"/>
      <c r="J388" s="137" t="str">
        <f>IFERROR(LOOKUP(1,0/((故事点速查表!$A$2:$A$28=G388)*(故事点速查表!$B$2:$B$28=H388)*(故事点速查表!$C$2:$C$28=I388)),故事点速查表!$D$2:$D$28),"")</f>
        <v/>
      </c>
      <c r="K388" s="138"/>
      <c r="L388" s="139"/>
    </row>
    <row r="389" ht="16" spans="2:12">
      <c r="B389" s="136"/>
      <c r="C389" s="107" t="str">
        <f ca="1" t="shared" si="12"/>
        <v/>
      </c>
      <c r="D389" s="108"/>
      <c r="E389" s="113" t="str">
        <f ca="1" t="shared" si="11"/>
        <v/>
      </c>
      <c r="F389" s="132"/>
      <c r="G389" s="132"/>
      <c r="H389" s="132"/>
      <c r="I389" s="132"/>
      <c r="J389" s="137" t="str">
        <f>IFERROR(LOOKUP(1,0/((故事点速查表!$A$2:$A$28=G389)*(故事点速查表!$B$2:$B$28=H389)*(故事点速查表!$C$2:$C$28=I389)),故事点速查表!$D$2:$D$28),"")</f>
        <v/>
      </c>
      <c r="K389" s="138"/>
      <c r="L389" s="139"/>
    </row>
    <row r="390" ht="16" spans="2:12">
      <c r="B390" s="136"/>
      <c r="C390" s="107" t="str">
        <f ca="1" t="shared" si="12"/>
        <v/>
      </c>
      <c r="D390" s="108"/>
      <c r="E390" s="113" t="str">
        <f ca="1" t="shared" ref="E390:E453" si="13">IF(C390&lt;&gt;"",IF($L$2&lt;&gt;"",$L$2&amp;"-"&amp;C390,C390),"")</f>
        <v/>
      </c>
      <c r="F390" s="132"/>
      <c r="G390" s="132"/>
      <c r="H390" s="132"/>
      <c r="I390" s="132"/>
      <c r="J390" s="137" t="str">
        <f>IFERROR(LOOKUP(1,0/((故事点速查表!$A$2:$A$28=G390)*(故事点速查表!$B$2:$B$28=H390)*(故事点速查表!$C$2:$C$28=I390)),故事点速查表!$D$2:$D$28),"")</f>
        <v/>
      </c>
      <c r="K390" s="138"/>
      <c r="L390" s="139"/>
    </row>
    <row r="391" ht="16" spans="2:12">
      <c r="B391" s="136"/>
      <c r="C391" s="107" t="str">
        <f ca="1" t="shared" si="12"/>
        <v/>
      </c>
      <c r="D391" s="108"/>
      <c r="E391" s="113" t="str">
        <f ca="1" t="shared" si="13"/>
        <v/>
      </c>
      <c r="F391" s="132"/>
      <c r="G391" s="132"/>
      <c r="H391" s="132"/>
      <c r="I391" s="132"/>
      <c r="J391" s="137" t="str">
        <f>IFERROR(LOOKUP(1,0/((故事点速查表!$A$2:$A$28=G391)*(故事点速查表!$B$2:$B$28=H391)*(故事点速查表!$C$2:$C$28=I391)),故事点速查表!$D$2:$D$28),"")</f>
        <v/>
      </c>
      <c r="K391" s="138"/>
      <c r="L391" s="139"/>
    </row>
    <row r="392" ht="16" spans="2:12">
      <c r="B392" s="136"/>
      <c r="C392" s="107" t="str">
        <f ca="1" t="shared" si="12"/>
        <v/>
      </c>
      <c r="D392" s="108"/>
      <c r="E392" s="113" t="str">
        <f ca="1" t="shared" si="13"/>
        <v/>
      </c>
      <c r="F392" s="132"/>
      <c r="G392" s="132"/>
      <c r="H392" s="132"/>
      <c r="I392" s="132"/>
      <c r="J392" s="137" t="str">
        <f>IFERROR(LOOKUP(1,0/((故事点速查表!$A$2:$A$28=G392)*(故事点速查表!$B$2:$B$28=H392)*(故事点速查表!$C$2:$C$28=I392)),故事点速查表!$D$2:$D$28),"")</f>
        <v/>
      </c>
      <c r="K392" s="138"/>
      <c r="L392" s="139"/>
    </row>
    <row r="393" ht="16" spans="2:12">
      <c r="B393" s="136"/>
      <c r="C393" s="107" t="str">
        <f ca="1" t="shared" si="12"/>
        <v/>
      </c>
      <c r="D393" s="108"/>
      <c r="E393" s="113" t="str">
        <f ca="1" t="shared" si="13"/>
        <v/>
      </c>
      <c r="F393" s="132"/>
      <c r="G393" s="132"/>
      <c r="H393" s="132"/>
      <c r="I393" s="132"/>
      <c r="J393" s="137" t="str">
        <f>IFERROR(LOOKUP(1,0/((故事点速查表!$A$2:$A$28=G393)*(故事点速查表!$B$2:$B$28=H393)*(故事点速查表!$C$2:$C$28=I393)),故事点速查表!$D$2:$D$28),"")</f>
        <v/>
      </c>
      <c r="K393" s="138"/>
      <c r="L393" s="139"/>
    </row>
    <row r="394" ht="16" spans="2:12">
      <c r="B394" s="136"/>
      <c r="C394" s="107" t="str">
        <f ca="1" t="shared" si="12"/>
        <v/>
      </c>
      <c r="D394" s="108"/>
      <c r="E394" s="113" t="str">
        <f ca="1" t="shared" si="13"/>
        <v/>
      </c>
      <c r="F394" s="132"/>
      <c r="G394" s="132"/>
      <c r="H394" s="132"/>
      <c r="I394" s="132"/>
      <c r="J394" s="137" t="str">
        <f>IFERROR(LOOKUP(1,0/((故事点速查表!$A$2:$A$28=G394)*(故事点速查表!$B$2:$B$28=H394)*(故事点速查表!$C$2:$C$28=I394)),故事点速查表!$D$2:$D$28),"")</f>
        <v/>
      </c>
      <c r="K394" s="138"/>
      <c r="L394" s="139"/>
    </row>
    <row r="395" ht="16" spans="2:12">
      <c r="B395" s="136"/>
      <c r="C395" s="107" t="str">
        <f ca="1" t="shared" si="12"/>
        <v/>
      </c>
      <c r="D395" s="108"/>
      <c r="E395" s="113" t="str">
        <f ca="1" t="shared" si="13"/>
        <v/>
      </c>
      <c r="F395" s="132"/>
      <c r="G395" s="132"/>
      <c r="H395" s="132"/>
      <c r="I395" s="132"/>
      <c r="J395" s="137" t="str">
        <f>IFERROR(LOOKUP(1,0/((故事点速查表!$A$2:$A$28=G395)*(故事点速查表!$B$2:$B$28=H395)*(故事点速查表!$C$2:$C$28=I395)),故事点速查表!$D$2:$D$28),"")</f>
        <v/>
      </c>
      <c r="K395" s="138"/>
      <c r="L395" s="139"/>
    </row>
    <row r="396" ht="16" spans="2:12">
      <c r="B396" s="136"/>
      <c r="C396" s="107" t="str">
        <f ca="1" t="shared" si="12"/>
        <v/>
      </c>
      <c r="D396" s="108"/>
      <c r="E396" s="113" t="str">
        <f ca="1" t="shared" si="13"/>
        <v/>
      </c>
      <c r="F396" s="132"/>
      <c r="G396" s="132"/>
      <c r="H396" s="132"/>
      <c r="I396" s="132"/>
      <c r="J396" s="137" t="str">
        <f>IFERROR(LOOKUP(1,0/((故事点速查表!$A$2:$A$28=G396)*(故事点速查表!$B$2:$B$28=H396)*(故事点速查表!$C$2:$C$28=I396)),故事点速查表!$D$2:$D$28),"")</f>
        <v/>
      </c>
      <c r="K396" s="138"/>
      <c r="L396" s="139"/>
    </row>
    <row r="397" ht="16" spans="2:12">
      <c r="B397" s="136"/>
      <c r="C397" s="107" t="str">
        <f ca="1" t="shared" si="12"/>
        <v/>
      </c>
      <c r="D397" s="108"/>
      <c r="E397" s="113" t="str">
        <f ca="1" t="shared" si="13"/>
        <v/>
      </c>
      <c r="F397" s="132"/>
      <c r="G397" s="132"/>
      <c r="H397" s="132"/>
      <c r="I397" s="132"/>
      <c r="J397" s="137" t="str">
        <f>IFERROR(LOOKUP(1,0/((故事点速查表!$A$2:$A$28=G397)*(故事点速查表!$B$2:$B$28=H397)*(故事点速查表!$C$2:$C$28=I397)),故事点速查表!$D$2:$D$28),"")</f>
        <v/>
      </c>
      <c r="K397" s="138"/>
      <c r="L397" s="139"/>
    </row>
    <row r="398" ht="16" spans="2:12">
      <c r="B398" s="136"/>
      <c r="C398" s="107" t="str">
        <f ca="1" t="shared" si="12"/>
        <v/>
      </c>
      <c r="D398" s="108"/>
      <c r="E398" s="113" t="str">
        <f ca="1" t="shared" si="13"/>
        <v/>
      </c>
      <c r="F398" s="132"/>
      <c r="G398" s="132"/>
      <c r="H398" s="132"/>
      <c r="I398" s="132"/>
      <c r="J398" s="137" t="str">
        <f>IFERROR(LOOKUP(1,0/((故事点速查表!$A$2:$A$28=G398)*(故事点速查表!$B$2:$B$28=H398)*(故事点速查表!$C$2:$C$28=I398)),故事点速查表!$D$2:$D$28),"")</f>
        <v/>
      </c>
      <c r="K398" s="138"/>
      <c r="L398" s="139"/>
    </row>
    <row r="399" ht="16" spans="2:12">
      <c r="B399" s="136"/>
      <c r="C399" s="107" t="str">
        <f ca="1" t="shared" si="12"/>
        <v/>
      </c>
      <c r="D399" s="108"/>
      <c r="E399" s="113" t="str">
        <f ca="1" t="shared" si="13"/>
        <v/>
      </c>
      <c r="F399" s="132"/>
      <c r="G399" s="132"/>
      <c r="H399" s="132"/>
      <c r="I399" s="132"/>
      <c r="J399" s="137" t="str">
        <f>IFERROR(LOOKUP(1,0/((故事点速查表!$A$2:$A$28=G399)*(故事点速查表!$B$2:$B$28=H399)*(故事点速查表!$C$2:$C$28=I399)),故事点速查表!$D$2:$D$28),"")</f>
        <v/>
      </c>
      <c r="K399" s="138"/>
      <c r="L399" s="139"/>
    </row>
    <row r="400" ht="16" spans="2:12">
      <c r="B400" s="136"/>
      <c r="C400" s="107" t="str">
        <f ca="1" t="shared" si="12"/>
        <v/>
      </c>
      <c r="D400" s="108"/>
      <c r="E400" s="113" t="str">
        <f ca="1" t="shared" si="13"/>
        <v/>
      </c>
      <c r="F400" s="132"/>
      <c r="G400" s="132"/>
      <c r="H400" s="132"/>
      <c r="I400" s="132"/>
      <c r="J400" s="137" t="str">
        <f>IFERROR(LOOKUP(1,0/((故事点速查表!$A$2:$A$28=G400)*(故事点速查表!$B$2:$B$28=H400)*(故事点速查表!$C$2:$C$28=I400)),故事点速查表!$D$2:$D$28),"")</f>
        <v/>
      </c>
      <c r="K400" s="138"/>
      <c r="L400" s="139"/>
    </row>
    <row r="401" ht="16" spans="2:12">
      <c r="B401" s="136"/>
      <c r="C401" s="107" t="str">
        <f ca="1" t="shared" si="12"/>
        <v/>
      </c>
      <c r="D401" s="108"/>
      <c r="E401" s="113" t="str">
        <f ca="1" t="shared" si="13"/>
        <v/>
      </c>
      <c r="F401" s="132"/>
      <c r="G401" s="132"/>
      <c r="H401" s="132"/>
      <c r="I401" s="132"/>
      <c r="J401" s="137" t="str">
        <f>IFERROR(LOOKUP(1,0/((故事点速查表!$A$2:$A$28=G401)*(故事点速查表!$B$2:$B$28=H401)*(故事点速查表!$C$2:$C$28=I401)),故事点速查表!$D$2:$D$28),"")</f>
        <v/>
      </c>
      <c r="K401" s="138"/>
      <c r="L401" s="139"/>
    </row>
    <row r="402" ht="16" spans="2:12">
      <c r="B402" s="136"/>
      <c r="C402" s="107" t="str">
        <f ca="1" t="shared" si="12"/>
        <v/>
      </c>
      <c r="D402" s="108"/>
      <c r="E402" s="113" t="str">
        <f ca="1" t="shared" si="13"/>
        <v/>
      </c>
      <c r="F402" s="132"/>
      <c r="G402" s="132"/>
      <c r="H402" s="132"/>
      <c r="I402" s="132"/>
      <c r="J402" s="137" t="str">
        <f>IFERROR(LOOKUP(1,0/((故事点速查表!$A$2:$A$28=G402)*(故事点速查表!$B$2:$B$28=H402)*(故事点速查表!$C$2:$C$28=I402)),故事点速查表!$D$2:$D$28),"")</f>
        <v/>
      </c>
      <c r="K402" s="138"/>
      <c r="L402" s="139"/>
    </row>
    <row r="403" ht="16" spans="2:12">
      <c r="B403" s="136"/>
      <c r="C403" s="107" t="str">
        <f ca="1" t="shared" si="12"/>
        <v/>
      </c>
      <c r="D403" s="108"/>
      <c r="E403" s="113" t="str">
        <f ca="1" t="shared" si="13"/>
        <v/>
      </c>
      <c r="F403" s="132"/>
      <c r="G403" s="132"/>
      <c r="H403" s="132"/>
      <c r="I403" s="132"/>
      <c r="J403" s="137" t="str">
        <f>IFERROR(LOOKUP(1,0/((故事点速查表!$A$2:$A$28=G403)*(故事点速查表!$B$2:$B$28=H403)*(故事点速查表!$C$2:$C$28=I403)),故事点速查表!$D$2:$D$28),"")</f>
        <v/>
      </c>
      <c r="K403" s="138"/>
      <c r="L403" s="139"/>
    </row>
    <row r="404" ht="16" spans="2:12">
      <c r="B404" s="136"/>
      <c r="C404" s="107" t="str">
        <f ca="1" t="shared" si="12"/>
        <v/>
      </c>
      <c r="D404" s="108"/>
      <c r="E404" s="113" t="str">
        <f ca="1" t="shared" si="13"/>
        <v/>
      </c>
      <c r="F404" s="132"/>
      <c r="G404" s="132"/>
      <c r="H404" s="132"/>
      <c r="I404" s="132"/>
      <c r="J404" s="137" t="str">
        <f>IFERROR(LOOKUP(1,0/((故事点速查表!$A$2:$A$28=G404)*(故事点速查表!$B$2:$B$28=H404)*(故事点速查表!$C$2:$C$28=I404)),故事点速查表!$D$2:$D$28),"")</f>
        <v/>
      </c>
      <c r="K404" s="138"/>
      <c r="L404" s="139"/>
    </row>
    <row r="405" ht="16" spans="2:12">
      <c r="B405" s="136"/>
      <c r="C405" s="107" t="str">
        <f ca="1" t="shared" si="12"/>
        <v/>
      </c>
      <c r="D405" s="108"/>
      <c r="E405" s="113" t="str">
        <f ca="1" t="shared" si="13"/>
        <v/>
      </c>
      <c r="F405" s="132"/>
      <c r="G405" s="132"/>
      <c r="H405" s="132"/>
      <c r="I405" s="132"/>
      <c r="J405" s="137" t="str">
        <f>IFERROR(LOOKUP(1,0/((故事点速查表!$A$2:$A$28=G405)*(故事点速查表!$B$2:$B$28=H405)*(故事点速查表!$C$2:$C$28=I405)),故事点速查表!$D$2:$D$28),"")</f>
        <v/>
      </c>
      <c r="K405" s="138"/>
      <c r="L405" s="139"/>
    </row>
    <row r="406" ht="16" spans="2:12">
      <c r="B406" s="136"/>
      <c r="C406" s="107" t="str">
        <f ca="1" t="shared" si="12"/>
        <v/>
      </c>
      <c r="D406" s="108"/>
      <c r="E406" s="113" t="str">
        <f ca="1" t="shared" si="13"/>
        <v/>
      </c>
      <c r="F406" s="132"/>
      <c r="G406" s="132"/>
      <c r="H406" s="132"/>
      <c r="I406" s="132"/>
      <c r="J406" s="137" t="str">
        <f>IFERROR(LOOKUP(1,0/((故事点速查表!$A$2:$A$28=G406)*(故事点速查表!$B$2:$B$28=H406)*(故事点速查表!$C$2:$C$28=I406)),故事点速查表!$D$2:$D$28),"")</f>
        <v/>
      </c>
      <c r="K406" s="138"/>
      <c r="L406" s="139"/>
    </row>
    <row r="407" ht="16" spans="2:12">
      <c r="B407" s="136"/>
      <c r="C407" s="107" t="str">
        <f ca="1" t="shared" si="12"/>
        <v/>
      </c>
      <c r="D407" s="108"/>
      <c r="E407" s="113" t="str">
        <f ca="1" t="shared" si="13"/>
        <v/>
      </c>
      <c r="F407" s="132"/>
      <c r="G407" s="132"/>
      <c r="H407" s="132"/>
      <c r="I407" s="132"/>
      <c r="J407" s="137" t="str">
        <f>IFERROR(LOOKUP(1,0/((故事点速查表!$A$2:$A$28=G407)*(故事点速查表!$B$2:$B$28=H407)*(故事点速查表!$C$2:$C$28=I407)),故事点速查表!$D$2:$D$28),"")</f>
        <v/>
      </c>
      <c r="K407" s="138"/>
      <c r="L407" s="139"/>
    </row>
    <row r="408" ht="16" spans="2:12">
      <c r="B408" s="136"/>
      <c r="C408" s="107" t="str">
        <f ca="1" t="shared" si="12"/>
        <v/>
      </c>
      <c r="D408" s="108"/>
      <c r="E408" s="113" t="str">
        <f ca="1" t="shared" si="13"/>
        <v/>
      </c>
      <c r="F408" s="132"/>
      <c r="G408" s="132"/>
      <c r="H408" s="132"/>
      <c r="I408" s="132"/>
      <c r="J408" s="137" t="str">
        <f>IFERROR(LOOKUP(1,0/((故事点速查表!$A$2:$A$28=G408)*(故事点速查表!$B$2:$B$28=H408)*(故事点速查表!$C$2:$C$28=I408)),故事点速查表!$D$2:$D$28),"")</f>
        <v/>
      </c>
      <c r="K408" s="138"/>
      <c r="L408" s="139"/>
    </row>
    <row r="409" ht="16" spans="2:12">
      <c r="B409" s="136"/>
      <c r="C409" s="107" t="str">
        <f ca="1" t="shared" si="12"/>
        <v/>
      </c>
      <c r="D409" s="108"/>
      <c r="E409" s="113" t="str">
        <f ca="1" t="shared" si="13"/>
        <v/>
      </c>
      <c r="F409" s="132"/>
      <c r="G409" s="132"/>
      <c r="H409" s="132"/>
      <c r="I409" s="132"/>
      <c r="J409" s="137" t="str">
        <f>IFERROR(LOOKUP(1,0/((故事点速查表!$A$2:$A$28=G409)*(故事点速查表!$B$2:$B$28=H409)*(故事点速查表!$C$2:$C$28=I409)),故事点速查表!$D$2:$D$28),"")</f>
        <v/>
      </c>
      <c r="K409" s="138"/>
      <c r="L409" s="139"/>
    </row>
    <row r="410" ht="16" spans="2:12">
      <c r="B410" s="136"/>
      <c r="C410" s="107" t="str">
        <f ca="1" t="shared" si="12"/>
        <v/>
      </c>
      <c r="D410" s="108"/>
      <c r="E410" s="113" t="str">
        <f ca="1" t="shared" si="13"/>
        <v/>
      </c>
      <c r="F410" s="132"/>
      <c r="G410" s="132"/>
      <c r="H410" s="132"/>
      <c r="I410" s="132"/>
      <c r="J410" s="137" t="str">
        <f>IFERROR(LOOKUP(1,0/((故事点速查表!$A$2:$A$28=G410)*(故事点速查表!$B$2:$B$28=H410)*(故事点速查表!$C$2:$C$28=I410)),故事点速查表!$D$2:$D$28),"")</f>
        <v/>
      </c>
      <c r="K410" s="138"/>
      <c r="L410" s="139"/>
    </row>
    <row r="411" ht="16" spans="2:12">
      <c r="B411" s="136"/>
      <c r="C411" s="107" t="str">
        <f ca="1" t="shared" si="12"/>
        <v/>
      </c>
      <c r="D411" s="108"/>
      <c r="E411" s="113" t="str">
        <f ca="1" t="shared" si="13"/>
        <v/>
      </c>
      <c r="F411" s="132"/>
      <c r="G411" s="132"/>
      <c r="H411" s="132"/>
      <c r="I411" s="132"/>
      <c r="J411" s="137" t="str">
        <f>IFERROR(LOOKUP(1,0/((故事点速查表!$A$2:$A$28=G411)*(故事点速查表!$B$2:$B$28=H411)*(故事点速查表!$C$2:$C$28=I411)),故事点速查表!$D$2:$D$28),"")</f>
        <v/>
      </c>
      <c r="K411" s="138"/>
      <c r="L411" s="139"/>
    </row>
    <row r="412" ht="16" spans="2:12">
      <c r="B412" s="136"/>
      <c r="C412" s="107" t="str">
        <f ca="1" t="shared" si="12"/>
        <v/>
      </c>
      <c r="D412" s="108"/>
      <c r="E412" s="113" t="str">
        <f ca="1" t="shared" si="13"/>
        <v/>
      </c>
      <c r="F412" s="132"/>
      <c r="G412" s="132"/>
      <c r="H412" s="132"/>
      <c r="I412" s="132"/>
      <c r="J412" s="137" t="str">
        <f>IFERROR(LOOKUP(1,0/((故事点速查表!$A$2:$A$28=G412)*(故事点速查表!$B$2:$B$28=H412)*(故事点速查表!$C$2:$C$28=I412)),故事点速查表!$D$2:$D$28),"")</f>
        <v/>
      </c>
      <c r="K412" s="138"/>
      <c r="L412" s="139"/>
    </row>
    <row r="413" ht="16" spans="2:12">
      <c r="B413" s="136"/>
      <c r="C413" s="107" t="str">
        <f ca="1" t="shared" si="12"/>
        <v/>
      </c>
      <c r="D413" s="108"/>
      <c r="E413" s="113" t="str">
        <f ca="1" t="shared" si="13"/>
        <v/>
      </c>
      <c r="F413" s="132"/>
      <c r="G413" s="132"/>
      <c r="H413" s="132"/>
      <c r="I413" s="132"/>
      <c r="J413" s="137" t="str">
        <f>IFERROR(LOOKUP(1,0/((故事点速查表!$A$2:$A$28=G413)*(故事点速查表!$B$2:$B$28=H413)*(故事点速查表!$C$2:$C$28=I413)),故事点速查表!$D$2:$D$28),"")</f>
        <v/>
      </c>
      <c r="K413" s="138"/>
      <c r="L413" s="139"/>
    </row>
    <row r="414" ht="16" spans="2:12">
      <c r="B414" s="136"/>
      <c r="C414" s="107" t="str">
        <f ca="1" t="shared" si="12"/>
        <v/>
      </c>
      <c r="D414" s="108"/>
      <c r="E414" s="113" t="str">
        <f ca="1" t="shared" si="13"/>
        <v/>
      </c>
      <c r="F414" s="132"/>
      <c r="G414" s="132"/>
      <c r="H414" s="132"/>
      <c r="I414" s="132"/>
      <c r="J414" s="137" t="str">
        <f>IFERROR(LOOKUP(1,0/((故事点速查表!$A$2:$A$28=G414)*(故事点速查表!$B$2:$B$28=H414)*(故事点速查表!$C$2:$C$28=I414)),故事点速查表!$D$2:$D$28),"")</f>
        <v/>
      </c>
      <c r="K414" s="138"/>
      <c r="L414" s="139"/>
    </row>
    <row r="415" ht="16" spans="2:12">
      <c r="B415" s="136"/>
      <c r="C415" s="107" t="str">
        <f ca="1" t="shared" si="12"/>
        <v/>
      </c>
      <c r="D415" s="108"/>
      <c r="E415" s="113" t="str">
        <f ca="1" t="shared" si="13"/>
        <v/>
      </c>
      <c r="F415" s="132"/>
      <c r="G415" s="132"/>
      <c r="H415" s="132"/>
      <c r="I415" s="132"/>
      <c r="J415" s="137" t="str">
        <f>IFERROR(LOOKUP(1,0/((故事点速查表!$A$2:$A$28=G415)*(故事点速查表!$B$2:$B$28=H415)*(故事点速查表!$C$2:$C$28=I415)),故事点速查表!$D$2:$D$28),"")</f>
        <v/>
      </c>
      <c r="K415" s="138"/>
      <c r="L415" s="139"/>
    </row>
    <row r="416" ht="16" spans="2:12">
      <c r="B416" s="136"/>
      <c r="C416" s="107" t="str">
        <f ca="1" t="shared" si="12"/>
        <v/>
      </c>
      <c r="D416" s="108"/>
      <c r="E416" s="113" t="str">
        <f ca="1" t="shared" si="13"/>
        <v/>
      </c>
      <c r="F416" s="132"/>
      <c r="G416" s="132"/>
      <c r="H416" s="132"/>
      <c r="I416" s="132"/>
      <c r="J416" s="137" t="str">
        <f>IFERROR(LOOKUP(1,0/((故事点速查表!$A$2:$A$28=G416)*(故事点速查表!$B$2:$B$28=H416)*(故事点速查表!$C$2:$C$28=I416)),故事点速查表!$D$2:$D$28),"")</f>
        <v/>
      </c>
      <c r="K416" s="138"/>
      <c r="L416" s="139"/>
    </row>
    <row r="417" ht="16" spans="2:12">
      <c r="B417" s="136"/>
      <c r="C417" s="107" t="str">
        <f ca="1" t="shared" si="12"/>
        <v/>
      </c>
      <c r="D417" s="108"/>
      <c r="E417" s="113" t="str">
        <f ca="1" t="shared" si="13"/>
        <v/>
      </c>
      <c r="F417" s="132"/>
      <c r="G417" s="132"/>
      <c r="H417" s="132"/>
      <c r="I417" s="132"/>
      <c r="J417" s="137" t="str">
        <f>IFERROR(LOOKUP(1,0/((故事点速查表!$A$2:$A$28=G417)*(故事点速查表!$B$2:$B$28=H417)*(故事点速查表!$C$2:$C$28=I417)),故事点速查表!$D$2:$D$28),"")</f>
        <v/>
      </c>
      <c r="K417" s="138"/>
      <c r="L417" s="139"/>
    </row>
    <row r="418" ht="16" spans="2:12">
      <c r="B418" s="136"/>
      <c r="C418" s="107" t="str">
        <f ca="1" t="shared" si="12"/>
        <v/>
      </c>
      <c r="D418" s="108"/>
      <c r="E418" s="113" t="str">
        <f ca="1" t="shared" si="13"/>
        <v/>
      </c>
      <c r="F418" s="132"/>
      <c r="G418" s="132"/>
      <c r="H418" s="132"/>
      <c r="I418" s="132"/>
      <c r="J418" s="137" t="str">
        <f>IFERROR(LOOKUP(1,0/((故事点速查表!$A$2:$A$28=G418)*(故事点速查表!$B$2:$B$28=H418)*(故事点速查表!$C$2:$C$28=I418)),故事点速查表!$D$2:$D$28),"")</f>
        <v/>
      </c>
      <c r="K418" s="138"/>
      <c r="L418" s="139"/>
    </row>
    <row r="419" ht="16" spans="2:12">
      <c r="B419" s="136"/>
      <c r="C419" s="107" t="str">
        <f ca="1" t="shared" si="12"/>
        <v/>
      </c>
      <c r="D419" s="108"/>
      <c r="E419" s="113" t="str">
        <f ca="1" t="shared" si="13"/>
        <v/>
      </c>
      <c r="F419" s="132"/>
      <c r="G419" s="132"/>
      <c r="H419" s="132"/>
      <c r="I419" s="132"/>
      <c r="J419" s="137" t="str">
        <f>IFERROR(LOOKUP(1,0/((故事点速查表!$A$2:$A$28=G419)*(故事点速查表!$B$2:$B$28=H419)*(故事点速查表!$C$2:$C$28=I419)),故事点速查表!$D$2:$D$28),"")</f>
        <v/>
      </c>
      <c r="K419" s="138"/>
      <c r="L419" s="139"/>
    </row>
    <row r="420" ht="16" spans="2:12">
      <c r="B420" s="136"/>
      <c r="C420" s="107" t="str">
        <f ca="1" t="shared" si="12"/>
        <v/>
      </c>
      <c r="D420" s="108"/>
      <c r="E420" s="113" t="str">
        <f ca="1" t="shared" si="13"/>
        <v/>
      </c>
      <c r="F420" s="132"/>
      <c r="G420" s="132"/>
      <c r="H420" s="132"/>
      <c r="I420" s="132"/>
      <c r="J420" s="137" t="str">
        <f>IFERROR(LOOKUP(1,0/((故事点速查表!$A$2:$A$28=G420)*(故事点速查表!$B$2:$B$28=H420)*(故事点速查表!$C$2:$C$28=I420)),故事点速查表!$D$2:$D$28),"")</f>
        <v/>
      </c>
      <c r="K420" s="138"/>
      <c r="L420" s="139"/>
    </row>
    <row r="421" ht="16" spans="2:12">
      <c r="B421" s="136"/>
      <c r="C421" s="107" t="str">
        <f ca="1" t="shared" si="12"/>
        <v/>
      </c>
      <c r="D421" s="108"/>
      <c r="E421" s="113" t="str">
        <f ca="1" t="shared" si="13"/>
        <v/>
      </c>
      <c r="F421" s="132"/>
      <c r="G421" s="132"/>
      <c r="H421" s="132"/>
      <c r="I421" s="132"/>
      <c r="J421" s="137" t="str">
        <f>IFERROR(LOOKUP(1,0/((故事点速查表!$A$2:$A$28=G421)*(故事点速查表!$B$2:$B$28=H421)*(故事点速查表!$C$2:$C$28=I421)),故事点速查表!$D$2:$D$28),"")</f>
        <v/>
      </c>
      <c r="K421" s="138"/>
      <c r="L421" s="139"/>
    </row>
    <row r="422" ht="16" spans="2:12">
      <c r="B422" s="136"/>
      <c r="C422" s="107" t="str">
        <f ca="1" t="shared" si="12"/>
        <v/>
      </c>
      <c r="D422" s="108"/>
      <c r="E422" s="113" t="str">
        <f ca="1" t="shared" si="13"/>
        <v/>
      </c>
      <c r="F422" s="132"/>
      <c r="G422" s="132"/>
      <c r="H422" s="132"/>
      <c r="I422" s="132"/>
      <c r="J422" s="137" t="str">
        <f>IFERROR(LOOKUP(1,0/((故事点速查表!$A$2:$A$28=G422)*(故事点速查表!$B$2:$B$28=H422)*(故事点速查表!$C$2:$C$28=I422)),故事点速查表!$D$2:$D$28),"")</f>
        <v/>
      </c>
      <c r="K422" s="138"/>
      <c r="L422" s="139"/>
    </row>
    <row r="423" ht="16" spans="2:12">
      <c r="B423" s="136"/>
      <c r="C423" s="107" t="str">
        <f ca="1" t="shared" si="12"/>
        <v/>
      </c>
      <c r="D423" s="108"/>
      <c r="E423" s="113" t="str">
        <f ca="1" t="shared" si="13"/>
        <v/>
      </c>
      <c r="F423" s="132"/>
      <c r="G423" s="132"/>
      <c r="H423" s="132"/>
      <c r="I423" s="132"/>
      <c r="J423" s="137" t="str">
        <f>IFERROR(LOOKUP(1,0/((故事点速查表!$A$2:$A$28=G423)*(故事点速查表!$B$2:$B$28=H423)*(故事点速查表!$C$2:$C$28=I423)),故事点速查表!$D$2:$D$28),"")</f>
        <v/>
      </c>
      <c r="K423" s="138"/>
      <c r="L423" s="139"/>
    </row>
    <row r="424" ht="16" spans="2:12">
      <c r="B424" s="136"/>
      <c r="C424" s="107" t="str">
        <f ca="1" t="shared" si="12"/>
        <v/>
      </c>
      <c r="D424" s="108"/>
      <c r="E424" s="113" t="str">
        <f ca="1" t="shared" si="13"/>
        <v/>
      </c>
      <c r="F424" s="132"/>
      <c r="G424" s="132"/>
      <c r="H424" s="132"/>
      <c r="I424" s="132"/>
      <c r="J424" s="137" t="str">
        <f>IFERROR(LOOKUP(1,0/((故事点速查表!$A$2:$A$28=G424)*(故事点速查表!$B$2:$B$28=H424)*(故事点速查表!$C$2:$C$28=I424)),故事点速查表!$D$2:$D$28),"")</f>
        <v/>
      </c>
      <c r="K424" s="138"/>
      <c r="L424" s="139"/>
    </row>
    <row r="425" ht="16" spans="2:12">
      <c r="B425" s="136"/>
      <c r="C425" s="107" t="str">
        <f ca="1" t="shared" ref="C425:C488" si="14">IF(B425="","",IF(B425&gt;OFFSET(B425,-1,0,1,1),IF(OFFSET(C425,-1,0,1,1)="","1",OFFSET(C425,-1,0,1,1))&amp;REPT(".1",B425-MAX(OFFSET(B425,-1,0,1,1),1)),IF(ISERROR(FIND(".",OFFSET(C425,-1,0,1,1))),REPT("1.",B425-1)&amp;IFERROR(VALUE(OFFSET(C425,-1,0,1,1))+1,"1"),IF(B425=1,"",IFERROR(LEFT(OFFSET(C425,-1,0,1,1),FIND("^",SUBSTITUTE(OFFSET(C425,-1,0,1,1),".","^",B425-1))),""))&amp;VALUE(TRIM(MID(SUBSTITUTE(OFFSET(C425,-1,0,1,1),".",REPT(" ",LEN(OFFSET(C425,-1,0,1,1)))),(B425-1)*LEN(OFFSET(C425,-1,0,1,1))+1,LEN(OFFSET(C425,-1,0,1,1)))))+1)))</f>
        <v/>
      </c>
      <c r="D425" s="108"/>
      <c r="E425" s="113" t="str">
        <f ca="1" t="shared" si="13"/>
        <v/>
      </c>
      <c r="F425" s="132"/>
      <c r="G425" s="132"/>
      <c r="H425" s="132"/>
      <c r="I425" s="132"/>
      <c r="J425" s="137" t="str">
        <f>IFERROR(LOOKUP(1,0/((故事点速查表!$A$2:$A$28=G425)*(故事点速查表!$B$2:$B$28=H425)*(故事点速查表!$C$2:$C$28=I425)),故事点速查表!$D$2:$D$28),"")</f>
        <v/>
      </c>
      <c r="K425" s="138"/>
      <c r="L425" s="139"/>
    </row>
    <row r="426" ht="16" spans="2:12">
      <c r="B426" s="136"/>
      <c r="C426" s="107" t="str">
        <f ca="1" t="shared" si="14"/>
        <v/>
      </c>
      <c r="D426" s="108"/>
      <c r="E426" s="113" t="str">
        <f ca="1" t="shared" si="13"/>
        <v/>
      </c>
      <c r="F426" s="132"/>
      <c r="G426" s="132"/>
      <c r="H426" s="132"/>
      <c r="I426" s="132"/>
      <c r="J426" s="137" t="str">
        <f>IFERROR(LOOKUP(1,0/((故事点速查表!$A$2:$A$28=G426)*(故事点速查表!$B$2:$B$28=H426)*(故事点速查表!$C$2:$C$28=I426)),故事点速查表!$D$2:$D$28),"")</f>
        <v/>
      </c>
      <c r="K426" s="138"/>
      <c r="L426" s="139"/>
    </row>
    <row r="427" ht="16" spans="2:12">
      <c r="B427" s="136"/>
      <c r="C427" s="107" t="str">
        <f ca="1" t="shared" si="14"/>
        <v/>
      </c>
      <c r="D427" s="108"/>
      <c r="E427" s="113" t="str">
        <f ca="1" t="shared" si="13"/>
        <v/>
      </c>
      <c r="F427" s="132"/>
      <c r="G427" s="132"/>
      <c r="H427" s="132"/>
      <c r="I427" s="132"/>
      <c r="J427" s="137" t="str">
        <f>IFERROR(LOOKUP(1,0/((故事点速查表!$A$2:$A$28=G427)*(故事点速查表!$B$2:$B$28=H427)*(故事点速查表!$C$2:$C$28=I427)),故事点速查表!$D$2:$D$28),"")</f>
        <v/>
      </c>
      <c r="K427" s="138"/>
      <c r="L427" s="139"/>
    </row>
    <row r="428" ht="16" spans="2:12">
      <c r="B428" s="136"/>
      <c r="C428" s="107" t="str">
        <f ca="1" t="shared" si="14"/>
        <v/>
      </c>
      <c r="D428" s="108"/>
      <c r="E428" s="113" t="str">
        <f ca="1" t="shared" si="13"/>
        <v/>
      </c>
      <c r="F428" s="132"/>
      <c r="G428" s="132"/>
      <c r="H428" s="132"/>
      <c r="I428" s="132"/>
      <c r="J428" s="137" t="str">
        <f>IFERROR(LOOKUP(1,0/((故事点速查表!$A$2:$A$28=G428)*(故事点速查表!$B$2:$B$28=H428)*(故事点速查表!$C$2:$C$28=I428)),故事点速查表!$D$2:$D$28),"")</f>
        <v/>
      </c>
      <c r="K428" s="138"/>
      <c r="L428" s="139"/>
    </row>
    <row r="429" ht="16" spans="2:12">
      <c r="B429" s="136"/>
      <c r="C429" s="107" t="str">
        <f ca="1" t="shared" si="14"/>
        <v/>
      </c>
      <c r="D429" s="108"/>
      <c r="E429" s="113" t="str">
        <f ca="1" t="shared" si="13"/>
        <v/>
      </c>
      <c r="F429" s="132"/>
      <c r="G429" s="132"/>
      <c r="H429" s="132"/>
      <c r="I429" s="132"/>
      <c r="J429" s="137" t="str">
        <f>IFERROR(LOOKUP(1,0/((故事点速查表!$A$2:$A$28=G429)*(故事点速查表!$B$2:$B$28=H429)*(故事点速查表!$C$2:$C$28=I429)),故事点速查表!$D$2:$D$28),"")</f>
        <v/>
      </c>
      <c r="K429" s="138"/>
      <c r="L429" s="139"/>
    </row>
    <row r="430" ht="16" spans="2:12">
      <c r="B430" s="136"/>
      <c r="C430" s="107" t="str">
        <f ca="1" t="shared" si="14"/>
        <v/>
      </c>
      <c r="D430" s="108"/>
      <c r="E430" s="113" t="str">
        <f ca="1" t="shared" si="13"/>
        <v/>
      </c>
      <c r="F430" s="132"/>
      <c r="G430" s="132"/>
      <c r="H430" s="132"/>
      <c r="I430" s="132"/>
      <c r="J430" s="137" t="str">
        <f>IFERROR(LOOKUP(1,0/((故事点速查表!$A$2:$A$28=G430)*(故事点速查表!$B$2:$B$28=H430)*(故事点速查表!$C$2:$C$28=I430)),故事点速查表!$D$2:$D$28),"")</f>
        <v/>
      </c>
      <c r="K430" s="138"/>
      <c r="L430" s="139"/>
    </row>
    <row r="431" ht="16" spans="2:12">
      <c r="B431" s="136"/>
      <c r="C431" s="107" t="str">
        <f ca="1" t="shared" si="14"/>
        <v/>
      </c>
      <c r="D431" s="108"/>
      <c r="E431" s="113" t="str">
        <f ca="1" t="shared" si="13"/>
        <v/>
      </c>
      <c r="F431" s="132"/>
      <c r="G431" s="132"/>
      <c r="H431" s="132"/>
      <c r="I431" s="132"/>
      <c r="J431" s="137" t="str">
        <f>IFERROR(LOOKUP(1,0/((故事点速查表!$A$2:$A$28=G431)*(故事点速查表!$B$2:$B$28=H431)*(故事点速查表!$C$2:$C$28=I431)),故事点速查表!$D$2:$D$28),"")</f>
        <v/>
      </c>
      <c r="K431" s="138"/>
      <c r="L431" s="139"/>
    </row>
    <row r="432" ht="16" spans="2:12">
      <c r="B432" s="136"/>
      <c r="C432" s="107" t="str">
        <f ca="1" t="shared" si="14"/>
        <v/>
      </c>
      <c r="D432" s="108"/>
      <c r="E432" s="113" t="str">
        <f ca="1" t="shared" si="13"/>
        <v/>
      </c>
      <c r="F432" s="132"/>
      <c r="G432" s="132"/>
      <c r="H432" s="132"/>
      <c r="I432" s="132"/>
      <c r="J432" s="137" t="str">
        <f>IFERROR(LOOKUP(1,0/((故事点速查表!$A$2:$A$28=G432)*(故事点速查表!$B$2:$B$28=H432)*(故事点速查表!$C$2:$C$28=I432)),故事点速查表!$D$2:$D$28),"")</f>
        <v/>
      </c>
      <c r="K432" s="138"/>
      <c r="L432" s="139"/>
    </row>
    <row r="433" ht="16" spans="2:12">
      <c r="B433" s="136"/>
      <c r="C433" s="107" t="str">
        <f ca="1" t="shared" si="14"/>
        <v/>
      </c>
      <c r="D433" s="108"/>
      <c r="E433" s="113" t="str">
        <f ca="1" t="shared" si="13"/>
        <v/>
      </c>
      <c r="F433" s="132"/>
      <c r="G433" s="132"/>
      <c r="H433" s="132"/>
      <c r="I433" s="132"/>
      <c r="J433" s="137" t="str">
        <f>IFERROR(LOOKUP(1,0/((故事点速查表!$A$2:$A$28=G433)*(故事点速查表!$B$2:$B$28=H433)*(故事点速查表!$C$2:$C$28=I433)),故事点速查表!$D$2:$D$28),"")</f>
        <v/>
      </c>
      <c r="K433" s="138"/>
      <c r="L433" s="139"/>
    </row>
    <row r="434" ht="16" spans="2:12">
      <c r="B434" s="136"/>
      <c r="C434" s="107" t="str">
        <f ca="1" t="shared" si="14"/>
        <v/>
      </c>
      <c r="D434" s="108"/>
      <c r="E434" s="113" t="str">
        <f ca="1" t="shared" si="13"/>
        <v/>
      </c>
      <c r="F434" s="132"/>
      <c r="G434" s="132"/>
      <c r="H434" s="132"/>
      <c r="I434" s="132"/>
      <c r="J434" s="137" t="str">
        <f>IFERROR(LOOKUP(1,0/((故事点速查表!$A$2:$A$28=G434)*(故事点速查表!$B$2:$B$28=H434)*(故事点速查表!$C$2:$C$28=I434)),故事点速查表!$D$2:$D$28),"")</f>
        <v/>
      </c>
      <c r="K434" s="138"/>
      <c r="L434" s="139"/>
    </row>
    <row r="435" ht="16" spans="2:12">
      <c r="B435" s="136"/>
      <c r="C435" s="107" t="str">
        <f ca="1" t="shared" si="14"/>
        <v/>
      </c>
      <c r="D435" s="108"/>
      <c r="E435" s="113" t="str">
        <f ca="1" t="shared" si="13"/>
        <v/>
      </c>
      <c r="F435" s="132"/>
      <c r="G435" s="132"/>
      <c r="H435" s="132"/>
      <c r="I435" s="132"/>
      <c r="J435" s="137" t="str">
        <f>IFERROR(LOOKUP(1,0/((故事点速查表!$A$2:$A$28=G435)*(故事点速查表!$B$2:$B$28=H435)*(故事点速查表!$C$2:$C$28=I435)),故事点速查表!$D$2:$D$28),"")</f>
        <v/>
      </c>
      <c r="K435" s="138"/>
      <c r="L435" s="139"/>
    </row>
    <row r="436" ht="16" spans="2:12">
      <c r="B436" s="136"/>
      <c r="C436" s="107" t="str">
        <f ca="1" t="shared" si="14"/>
        <v/>
      </c>
      <c r="D436" s="108"/>
      <c r="E436" s="113" t="str">
        <f ca="1" t="shared" si="13"/>
        <v/>
      </c>
      <c r="F436" s="132"/>
      <c r="G436" s="132"/>
      <c r="H436" s="132"/>
      <c r="I436" s="132"/>
      <c r="J436" s="137" t="str">
        <f>IFERROR(LOOKUP(1,0/((故事点速查表!$A$2:$A$28=G436)*(故事点速查表!$B$2:$B$28=H436)*(故事点速查表!$C$2:$C$28=I436)),故事点速查表!$D$2:$D$28),"")</f>
        <v/>
      </c>
      <c r="K436" s="138"/>
      <c r="L436" s="139"/>
    </row>
    <row r="437" ht="16" spans="2:12">
      <c r="B437" s="136"/>
      <c r="C437" s="107" t="str">
        <f ca="1" t="shared" si="14"/>
        <v/>
      </c>
      <c r="D437" s="108"/>
      <c r="E437" s="113" t="str">
        <f ca="1" t="shared" si="13"/>
        <v/>
      </c>
      <c r="F437" s="132"/>
      <c r="G437" s="132"/>
      <c r="H437" s="132"/>
      <c r="I437" s="132"/>
      <c r="J437" s="137" t="str">
        <f>IFERROR(LOOKUP(1,0/((故事点速查表!$A$2:$A$28=G437)*(故事点速查表!$B$2:$B$28=H437)*(故事点速查表!$C$2:$C$28=I437)),故事点速查表!$D$2:$D$28),"")</f>
        <v/>
      </c>
      <c r="K437" s="138"/>
      <c r="L437" s="139"/>
    </row>
    <row r="438" ht="16" spans="2:12">
      <c r="B438" s="136"/>
      <c r="C438" s="107" t="str">
        <f ca="1" t="shared" si="14"/>
        <v/>
      </c>
      <c r="D438" s="108"/>
      <c r="E438" s="113" t="str">
        <f ca="1" t="shared" si="13"/>
        <v/>
      </c>
      <c r="F438" s="132"/>
      <c r="G438" s="132"/>
      <c r="H438" s="132"/>
      <c r="I438" s="132"/>
      <c r="J438" s="137" t="str">
        <f>IFERROR(LOOKUP(1,0/((故事点速查表!$A$2:$A$28=G438)*(故事点速查表!$B$2:$B$28=H438)*(故事点速查表!$C$2:$C$28=I438)),故事点速查表!$D$2:$D$28),"")</f>
        <v/>
      </c>
      <c r="K438" s="138"/>
      <c r="L438" s="139"/>
    </row>
    <row r="439" ht="16" spans="2:12">
      <c r="B439" s="136"/>
      <c r="C439" s="107" t="str">
        <f ca="1" t="shared" si="14"/>
        <v/>
      </c>
      <c r="D439" s="108"/>
      <c r="E439" s="113" t="str">
        <f ca="1" t="shared" si="13"/>
        <v/>
      </c>
      <c r="F439" s="132"/>
      <c r="G439" s="132"/>
      <c r="H439" s="132"/>
      <c r="I439" s="132"/>
      <c r="J439" s="137" t="str">
        <f>IFERROR(LOOKUP(1,0/((故事点速查表!$A$2:$A$28=G439)*(故事点速查表!$B$2:$B$28=H439)*(故事点速查表!$C$2:$C$28=I439)),故事点速查表!$D$2:$D$28),"")</f>
        <v/>
      </c>
      <c r="K439" s="138"/>
      <c r="L439" s="139"/>
    </row>
    <row r="440" ht="16" spans="2:12">
      <c r="B440" s="136"/>
      <c r="C440" s="107" t="str">
        <f ca="1" t="shared" si="14"/>
        <v/>
      </c>
      <c r="D440" s="108"/>
      <c r="E440" s="113" t="str">
        <f ca="1" t="shared" si="13"/>
        <v/>
      </c>
      <c r="F440" s="132"/>
      <c r="G440" s="132"/>
      <c r="H440" s="132"/>
      <c r="I440" s="132"/>
      <c r="J440" s="137" t="str">
        <f>IFERROR(LOOKUP(1,0/((故事点速查表!$A$2:$A$28=G440)*(故事点速查表!$B$2:$B$28=H440)*(故事点速查表!$C$2:$C$28=I440)),故事点速查表!$D$2:$D$28),"")</f>
        <v/>
      </c>
      <c r="K440" s="138"/>
      <c r="L440" s="139"/>
    </row>
    <row r="441" ht="16" spans="2:12">
      <c r="B441" s="136"/>
      <c r="C441" s="107" t="str">
        <f ca="1" t="shared" si="14"/>
        <v/>
      </c>
      <c r="D441" s="108"/>
      <c r="E441" s="113" t="str">
        <f ca="1" t="shared" si="13"/>
        <v/>
      </c>
      <c r="F441" s="132"/>
      <c r="G441" s="132"/>
      <c r="H441" s="132"/>
      <c r="I441" s="132"/>
      <c r="J441" s="137" t="str">
        <f>IFERROR(LOOKUP(1,0/((故事点速查表!$A$2:$A$28=G441)*(故事点速查表!$B$2:$B$28=H441)*(故事点速查表!$C$2:$C$28=I441)),故事点速查表!$D$2:$D$28),"")</f>
        <v/>
      </c>
      <c r="K441" s="138"/>
      <c r="L441" s="139"/>
    </row>
    <row r="442" ht="16" spans="2:12">
      <c r="B442" s="136"/>
      <c r="C442" s="107" t="str">
        <f ca="1" t="shared" si="14"/>
        <v/>
      </c>
      <c r="D442" s="108"/>
      <c r="E442" s="113" t="str">
        <f ca="1" t="shared" si="13"/>
        <v/>
      </c>
      <c r="F442" s="132"/>
      <c r="G442" s="132"/>
      <c r="H442" s="132"/>
      <c r="I442" s="132"/>
      <c r="J442" s="137" t="str">
        <f>IFERROR(LOOKUP(1,0/((故事点速查表!$A$2:$A$28=G442)*(故事点速查表!$B$2:$B$28=H442)*(故事点速查表!$C$2:$C$28=I442)),故事点速查表!$D$2:$D$28),"")</f>
        <v/>
      </c>
      <c r="K442" s="138"/>
      <c r="L442" s="139"/>
    </row>
    <row r="443" ht="16" spans="2:12">
      <c r="B443" s="136"/>
      <c r="C443" s="107" t="str">
        <f ca="1" t="shared" si="14"/>
        <v/>
      </c>
      <c r="D443" s="108"/>
      <c r="E443" s="113" t="str">
        <f ca="1" t="shared" si="13"/>
        <v/>
      </c>
      <c r="F443" s="132"/>
      <c r="G443" s="132"/>
      <c r="H443" s="132"/>
      <c r="I443" s="132"/>
      <c r="J443" s="137" t="str">
        <f>IFERROR(LOOKUP(1,0/((故事点速查表!$A$2:$A$28=G443)*(故事点速查表!$B$2:$B$28=H443)*(故事点速查表!$C$2:$C$28=I443)),故事点速查表!$D$2:$D$28),"")</f>
        <v/>
      </c>
      <c r="K443" s="138"/>
      <c r="L443" s="139"/>
    </row>
    <row r="444" ht="16" spans="2:12">
      <c r="B444" s="136"/>
      <c r="C444" s="107" t="str">
        <f ca="1" t="shared" si="14"/>
        <v/>
      </c>
      <c r="D444" s="108"/>
      <c r="E444" s="113" t="str">
        <f ca="1" t="shared" si="13"/>
        <v/>
      </c>
      <c r="F444" s="132"/>
      <c r="G444" s="132"/>
      <c r="H444" s="132"/>
      <c r="I444" s="132"/>
      <c r="J444" s="137" t="str">
        <f>IFERROR(LOOKUP(1,0/((故事点速查表!$A$2:$A$28=G444)*(故事点速查表!$B$2:$B$28=H444)*(故事点速查表!$C$2:$C$28=I444)),故事点速查表!$D$2:$D$28),"")</f>
        <v/>
      </c>
      <c r="K444" s="138"/>
      <c r="L444" s="139"/>
    </row>
    <row r="445" ht="16" spans="2:12">
      <c r="B445" s="136"/>
      <c r="C445" s="107" t="str">
        <f ca="1" t="shared" si="14"/>
        <v/>
      </c>
      <c r="D445" s="108"/>
      <c r="E445" s="113" t="str">
        <f ca="1" t="shared" si="13"/>
        <v/>
      </c>
      <c r="F445" s="132"/>
      <c r="G445" s="132"/>
      <c r="H445" s="132"/>
      <c r="I445" s="132"/>
      <c r="J445" s="137" t="str">
        <f>IFERROR(LOOKUP(1,0/((故事点速查表!$A$2:$A$28=G445)*(故事点速查表!$B$2:$B$28=H445)*(故事点速查表!$C$2:$C$28=I445)),故事点速查表!$D$2:$D$28),"")</f>
        <v/>
      </c>
      <c r="K445" s="138"/>
      <c r="L445" s="139"/>
    </row>
    <row r="446" ht="16" spans="2:12">
      <c r="B446" s="136"/>
      <c r="C446" s="107" t="str">
        <f ca="1" t="shared" si="14"/>
        <v/>
      </c>
      <c r="D446" s="108"/>
      <c r="E446" s="113" t="str">
        <f ca="1" t="shared" si="13"/>
        <v/>
      </c>
      <c r="F446" s="132"/>
      <c r="G446" s="132"/>
      <c r="H446" s="132"/>
      <c r="I446" s="132"/>
      <c r="J446" s="137" t="str">
        <f>IFERROR(LOOKUP(1,0/((故事点速查表!$A$2:$A$28=G446)*(故事点速查表!$B$2:$B$28=H446)*(故事点速查表!$C$2:$C$28=I446)),故事点速查表!$D$2:$D$28),"")</f>
        <v/>
      </c>
      <c r="K446" s="138"/>
      <c r="L446" s="139"/>
    </row>
    <row r="447" ht="16" spans="2:12">
      <c r="B447" s="136"/>
      <c r="C447" s="107" t="str">
        <f ca="1" t="shared" si="14"/>
        <v/>
      </c>
      <c r="D447" s="108"/>
      <c r="E447" s="113" t="str">
        <f ca="1" t="shared" si="13"/>
        <v/>
      </c>
      <c r="F447" s="132"/>
      <c r="G447" s="132"/>
      <c r="H447" s="132"/>
      <c r="I447" s="132"/>
      <c r="J447" s="137" t="str">
        <f>IFERROR(LOOKUP(1,0/((故事点速查表!$A$2:$A$28=G447)*(故事点速查表!$B$2:$B$28=H447)*(故事点速查表!$C$2:$C$28=I447)),故事点速查表!$D$2:$D$28),"")</f>
        <v/>
      </c>
      <c r="K447" s="138"/>
      <c r="L447" s="139"/>
    </row>
    <row r="448" ht="16" spans="2:12">
      <c r="B448" s="136"/>
      <c r="C448" s="107" t="str">
        <f ca="1" t="shared" si="14"/>
        <v/>
      </c>
      <c r="D448" s="108"/>
      <c r="E448" s="113" t="str">
        <f ca="1" t="shared" si="13"/>
        <v/>
      </c>
      <c r="F448" s="132"/>
      <c r="G448" s="132"/>
      <c r="H448" s="132"/>
      <c r="I448" s="132"/>
      <c r="J448" s="137" t="str">
        <f>IFERROR(LOOKUP(1,0/((故事点速查表!$A$2:$A$28=G448)*(故事点速查表!$B$2:$B$28=H448)*(故事点速查表!$C$2:$C$28=I448)),故事点速查表!$D$2:$D$28),"")</f>
        <v/>
      </c>
      <c r="K448" s="138"/>
      <c r="L448" s="139"/>
    </row>
    <row r="449" ht="16" spans="2:12">
      <c r="B449" s="136"/>
      <c r="C449" s="107" t="str">
        <f ca="1" t="shared" si="14"/>
        <v/>
      </c>
      <c r="D449" s="108"/>
      <c r="E449" s="113" t="str">
        <f ca="1" t="shared" si="13"/>
        <v/>
      </c>
      <c r="F449" s="132"/>
      <c r="G449" s="132"/>
      <c r="H449" s="132"/>
      <c r="I449" s="132"/>
      <c r="J449" s="137" t="str">
        <f>IFERROR(LOOKUP(1,0/((故事点速查表!$A$2:$A$28=G449)*(故事点速查表!$B$2:$B$28=H449)*(故事点速查表!$C$2:$C$28=I449)),故事点速查表!$D$2:$D$28),"")</f>
        <v/>
      </c>
      <c r="K449" s="138"/>
      <c r="L449" s="139"/>
    </row>
    <row r="450" ht="16" spans="2:12">
      <c r="B450" s="136"/>
      <c r="C450" s="107" t="str">
        <f ca="1" t="shared" si="14"/>
        <v/>
      </c>
      <c r="D450" s="108"/>
      <c r="E450" s="113" t="str">
        <f ca="1" t="shared" si="13"/>
        <v/>
      </c>
      <c r="F450" s="132"/>
      <c r="G450" s="132"/>
      <c r="H450" s="132"/>
      <c r="I450" s="132"/>
      <c r="J450" s="137" t="str">
        <f>IFERROR(LOOKUP(1,0/((故事点速查表!$A$2:$A$28=G450)*(故事点速查表!$B$2:$B$28=H450)*(故事点速查表!$C$2:$C$28=I450)),故事点速查表!$D$2:$D$28),"")</f>
        <v/>
      </c>
      <c r="K450" s="138"/>
      <c r="L450" s="139"/>
    </row>
    <row r="451" ht="16" spans="2:12">
      <c r="B451" s="136"/>
      <c r="C451" s="107" t="str">
        <f ca="1" t="shared" si="14"/>
        <v/>
      </c>
      <c r="D451" s="108"/>
      <c r="E451" s="113" t="str">
        <f ca="1" t="shared" si="13"/>
        <v/>
      </c>
      <c r="F451" s="132"/>
      <c r="G451" s="132"/>
      <c r="H451" s="132"/>
      <c r="I451" s="132"/>
      <c r="J451" s="137" t="str">
        <f>IFERROR(LOOKUP(1,0/((故事点速查表!$A$2:$A$28=G451)*(故事点速查表!$B$2:$B$28=H451)*(故事点速查表!$C$2:$C$28=I451)),故事点速查表!$D$2:$D$28),"")</f>
        <v/>
      </c>
      <c r="K451" s="138"/>
      <c r="L451" s="139"/>
    </row>
    <row r="452" ht="16" spans="2:12">
      <c r="B452" s="136"/>
      <c r="C452" s="107" t="str">
        <f ca="1" t="shared" si="14"/>
        <v/>
      </c>
      <c r="D452" s="108"/>
      <c r="E452" s="113" t="str">
        <f ca="1" t="shared" si="13"/>
        <v/>
      </c>
      <c r="F452" s="132"/>
      <c r="G452" s="132"/>
      <c r="H452" s="132"/>
      <c r="I452" s="132"/>
      <c r="J452" s="137" t="str">
        <f>IFERROR(LOOKUP(1,0/((故事点速查表!$A$2:$A$28=G452)*(故事点速查表!$B$2:$B$28=H452)*(故事点速查表!$C$2:$C$28=I452)),故事点速查表!$D$2:$D$28),"")</f>
        <v/>
      </c>
      <c r="K452" s="138"/>
      <c r="L452" s="139"/>
    </row>
    <row r="453" ht="16" spans="2:12">
      <c r="B453" s="136"/>
      <c r="C453" s="107" t="str">
        <f ca="1" t="shared" si="14"/>
        <v/>
      </c>
      <c r="D453" s="108"/>
      <c r="E453" s="113" t="str">
        <f ca="1" t="shared" si="13"/>
        <v/>
      </c>
      <c r="F453" s="132"/>
      <c r="G453" s="132"/>
      <c r="H453" s="132"/>
      <c r="I453" s="132"/>
      <c r="J453" s="137" t="str">
        <f>IFERROR(LOOKUP(1,0/((故事点速查表!$A$2:$A$28=G453)*(故事点速查表!$B$2:$B$28=H453)*(故事点速查表!$C$2:$C$28=I453)),故事点速查表!$D$2:$D$28),"")</f>
        <v/>
      </c>
      <c r="K453" s="138"/>
      <c r="L453" s="139"/>
    </row>
    <row r="454" ht="16" spans="2:12">
      <c r="B454" s="136"/>
      <c r="C454" s="107" t="str">
        <f ca="1" t="shared" si="14"/>
        <v/>
      </c>
      <c r="D454" s="108"/>
      <c r="E454" s="113" t="str">
        <f ca="1" t="shared" ref="E454:E517" si="15">IF(C454&lt;&gt;"",IF($L$2&lt;&gt;"",$L$2&amp;"-"&amp;C454,C454),"")</f>
        <v/>
      </c>
      <c r="F454" s="132"/>
      <c r="G454" s="132"/>
      <c r="H454" s="132"/>
      <c r="I454" s="132"/>
      <c r="J454" s="137" t="str">
        <f>IFERROR(LOOKUP(1,0/((故事点速查表!$A$2:$A$28=G454)*(故事点速查表!$B$2:$B$28=H454)*(故事点速查表!$C$2:$C$28=I454)),故事点速查表!$D$2:$D$28),"")</f>
        <v/>
      </c>
      <c r="K454" s="138"/>
      <c r="L454" s="139"/>
    </row>
    <row r="455" ht="16" spans="2:12">
      <c r="B455" s="136"/>
      <c r="C455" s="107" t="str">
        <f ca="1" t="shared" si="14"/>
        <v/>
      </c>
      <c r="D455" s="108"/>
      <c r="E455" s="113" t="str">
        <f ca="1" t="shared" si="15"/>
        <v/>
      </c>
      <c r="F455" s="132"/>
      <c r="G455" s="132"/>
      <c r="H455" s="132"/>
      <c r="I455" s="132"/>
      <c r="J455" s="137" t="str">
        <f>IFERROR(LOOKUP(1,0/((故事点速查表!$A$2:$A$28=G455)*(故事点速查表!$B$2:$B$28=H455)*(故事点速查表!$C$2:$C$28=I455)),故事点速查表!$D$2:$D$28),"")</f>
        <v/>
      </c>
      <c r="K455" s="138"/>
      <c r="L455" s="139"/>
    </row>
    <row r="456" ht="16" spans="2:12">
      <c r="B456" s="136"/>
      <c r="C456" s="107" t="str">
        <f ca="1" t="shared" si="14"/>
        <v/>
      </c>
      <c r="D456" s="108"/>
      <c r="E456" s="113" t="str">
        <f ca="1" t="shared" si="15"/>
        <v/>
      </c>
      <c r="F456" s="132"/>
      <c r="G456" s="132"/>
      <c r="H456" s="132"/>
      <c r="I456" s="132"/>
      <c r="J456" s="137" t="str">
        <f>IFERROR(LOOKUP(1,0/((故事点速查表!$A$2:$A$28=G456)*(故事点速查表!$B$2:$B$28=H456)*(故事点速查表!$C$2:$C$28=I456)),故事点速查表!$D$2:$D$28),"")</f>
        <v/>
      </c>
      <c r="K456" s="138"/>
      <c r="L456" s="139"/>
    </row>
    <row r="457" ht="16" spans="2:12">
      <c r="B457" s="136"/>
      <c r="C457" s="107" t="str">
        <f ca="1" t="shared" si="14"/>
        <v/>
      </c>
      <c r="D457" s="108"/>
      <c r="E457" s="113" t="str">
        <f ca="1" t="shared" si="15"/>
        <v/>
      </c>
      <c r="F457" s="132"/>
      <c r="G457" s="132"/>
      <c r="H457" s="132"/>
      <c r="I457" s="132"/>
      <c r="J457" s="137" t="str">
        <f>IFERROR(LOOKUP(1,0/((故事点速查表!$A$2:$A$28=G457)*(故事点速查表!$B$2:$B$28=H457)*(故事点速查表!$C$2:$C$28=I457)),故事点速查表!$D$2:$D$28),"")</f>
        <v/>
      </c>
      <c r="K457" s="138"/>
      <c r="L457" s="139"/>
    </row>
    <row r="458" ht="16" spans="2:12">
      <c r="B458" s="136"/>
      <c r="C458" s="107" t="str">
        <f ca="1" t="shared" si="14"/>
        <v/>
      </c>
      <c r="D458" s="108"/>
      <c r="E458" s="113" t="str">
        <f ca="1" t="shared" si="15"/>
        <v/>
      </c>
      <c r="F458" s="132"/>
      <c r="G458" s="132"/>
      <c r="H458" s="132"/>
      <c r="I458" s="132"/>
      <c r="J458" s="137" t="str">
        <f>IFERROR(LOOKUP(1,0/((故事点速查表!$A$2:$A$28=G458)*(故事点速查表!$B$2:$B$28=H458)*(故事点速查表!$C$2:$C$28=I458)),故事点速查表!$D$2:$D$28),"")</f>
        <v/>
      </c>
      <c r="K458" s="138"/>
      <c r="L458" s="139"/>
    </row>
    <row r="459" ht="16" spans="2:12">
      <c r="B459" s="136"/>
      <c r="C459" s="107" t="str">
        <f ca="1" t="shared" si="14"/>
        <v/>
      </c>
      <c r="D459" s="108"/>
      <c r="E459" s="113" t="str">
        <f ca="1" t="shared" si="15"/>
        <v/>
      </c>
      <c r="F459" s="132"/>
      <c r="G459" s="132"/>
      <c r="H459" s="132"/>
      <c r="I459" s="132"/>
      <c r="J459" s="137" t="str">
        <f>IFERROR(LOOKUP(1,0/((故事点速查表!$A$2:$A$28=G459)*(故事点速查表!$B$2:$B$28=H459)*(故事点速查表!$C$2:$C$28=I459)),故事点速查表!$D$2:$D$28),"")</f>
        <v/>
      </c>
      <c r="K459" s="138"/>
      <c r="L459" s="139"/>
    </row>
    <row r="460" ht="16" spans="2:12">
      <c r="B460" s="136"/>
      <c r="C460" s="107" t="str">
        <f ca="1" t="shared" si="14"/>
        <v/>
      </c>
      <c r="D460" s="108"/>
      <c r="E460" s="113" t="str">
        <f ca="1" t="shared" si="15"/>
        <v/>
      </c>
      <c r="F460" s="132"/>
      <c r="G460" s="132"/>
      <c r="H460" s="132"/>
      <c r="I460" s="132"/>
      <c r="J460" s="137" t="str">
        <f>IFERROR(LOOKUP(1,0/((故事点速查表!$A$2:$A$28=G460)*(故事点速查表!$B$2:$B$28=H460)*(故事点速查表!$C$2:$C$28=I460)),故事点速查表!$D$2:$D$28),"")</f>
        <v/>
      </c>
      <c r="K460" s="138"/>
      <c r="L460" s="139"/>
    </row>
    <row r="461" ht="16" spans="2:12">
      <c r="B461" s="136"/>
      <c r="C461" s="107" t="str">
        <f ca="1" t="shared" si="14"/>
        <v/>
      </c>
      <c r="D461" s="108"/>
      <c r="E461" s="113" t="str">
        <f ca="1" t="shared" si="15"/>
        <v/>
      </c>
      <c r="F461" s="132"/>
      <c r="G461" s="132"/>
      <c r="H461" s="132"/>
      <c r="I461" s="132"/>
      <c r="J461" s="137" t="str">
        <f>IFERROR(LOOKUP(1,0/((故事点速查表!$A$2:$A$28=G461)*(故事点速查表!$B$2:$B$28=H461)*(故事点速查表!$C$2:$C$28=I461)),故事点速查表!$D$2:$D$28),"")</f>
        <v/>
      </c>
      <c r="K461" s="138"/>
      <c r="L461" s="139"/>
    </row>
    <row r="462" ht="16" spans="2:12">
      <c r="B462" s="136"/>
      <c r="C462" s="107" t="str">
        <f ca="1" t="shared" si="14"/>
        <v/>
      </c>
      <c r="D462" s="108"/>
      <c r="E462" s="113" t="str">
        <f ca="1" t="shared" si="15"/>
        <v/>
      </c>
      <c r="F462" s="132"/>
      <c r="G462" s="132"/>
      <c r="H462" s="132"/>
      <c r="I462" s="132"/>
      <c r="J462" s="137" t="str">
        <f>IFERROR(LOOKUP(1,0/((故事点速查表!$A$2:$A$28=G462)*(故事点速查表!$B$2:$B$28=H462)*(故事点速查表!$C$2:$C$28=I462)),故事点速查表!$D$2:$D$28),"")</f>
        <v/>
      </c>
      <c r="K462" s="138"/>
      <c r="L462" s="139"/>
    </row>
    <row r="463" ht="16" spans="2:12">
      <c r="B463" s="136"/>
      <c r="C463" s="107" t="str">
        <f ca="1" t="shared" si="14"/>
        <v/>
      </c>
      <c r="D463" s="108"/>
      <c r="E463" s="113" t="str">
        <f ca="1" t="shared" si="15"/>
        <v/>
      </c>
      <c r="F463" s="132"/>
      <c r="G463" s="132"/>
      <c r="H463" s="132"/>
      <c r="I463" s="132"/>
      <c r="J463" s="137" t="str">
        <f>IFERROR(LOOKUP(1,0/((故事点速查表!$A$2:$A$28=G463)*(故事点速查表!$B$2:$B$28=H463)*(故事点速查表!$C$2:$C$28=I463)),故事点速查表!$D$2:$D$28),"")</f>
        <v/>
      </c>
      <c r="K463" s="138"/>
      <c r="L463" s="139"/>
    </row>
    <row r="464" ht="16" spans="2:12">
      <c r="B464" s="136"/>
      <c r="C464" s="107" t="str">
        <f ca="1" t="shared" si="14"/>
        <v/>
      </c>
      <c r="D464" s="108"/>
      <c r="E464" s="113" t="str">
        <f ca="1" t="shared" si="15"/>
        <v/>
      </c>
      <c r="F464" s="132"/>
      <c r="G464" s="132"/>
      <c r="H464" s="132"/>
      <c r="I464" s="132"/>
      <c r="J464" s="137" t="str">
        <f>IFERROR(LOOKUP(1,0/((故事点速查表!$A$2:$A$28=G464)*(故事点速查表!$B$2:$B$28=H464)*(故事点速查表!$C$2:$C$28=I464)),故事点速查表!$D$2:$D$28),"")</f>
        <v/>
      </c>
      <c r="K464" s="138"/>
      <c r="L464" s="139"/>
    </row>
    <row r="465" ht="16" spans="2:12">
      <c r="B465" s="136"/>
      <c r="C465" s="107" t="str">
        <f ca="1" t="shared" si="14"/>
        <v/>
      </c>
      <c r="D465" s="108"/>
      <c r="E465" s="113" t="str">
        <f ca="1" t="shared" si="15"/>
        <v/>
      </c>
      <c r="F465" s="132"/>
      <c r="G465" s="132"/>
      <c r="H465" s="132"/>
      <c r="I465" s="132"/>
      <c r="J465" s="137" t="str">
        <f>IFERROR(LOOKUP(1,0/((故事点速查表!$A$2:$A$28=G465)*(故事点速查表!$B$2:$B$28=H465)*(故事点速查表!$C$2:$C$28=I465)),故事点速查表!$D$2:$D$28),"")</f>
        <v/>
      </c>
      <c r="K465" s="138"/>
      <c r="L465" s="139"/>
    </row>
    <row r="466" ht="16" spans="2:12">
      <c r="B466" s="136"/>
      <c r="C466" s="107" t="str">
        <f ca="1" t="shared" si="14"/>
        <v/>
      </c>
      <c r="D466" s="108"/>
      <c r="E466" s="113" t="str">
        <f ca="1" t="shared" si="15"/>
        <v/>
      </c>
      <c r="F466" s="132"/>
      <c r="G466" s="132"/>
      <c r="H466" s="132"/>
      <c r="I466" s="132"/>
      <c r="J466" s="137" t="str">
        <f>IFERROR(LOOKUP(1,0/((故事点速查表!$A$2:$A$28=G466)*(故事点速查表!$B$2:$B$28=H466)*(故事点速查表!$C$2:$C$28=I466)),故事点速查表!$D$2:$D$28),"")</f>
        <v/>
      </c>
      <c r="K466" s="138"/>
      <c r="L466" s="139"/>
    </row>
    <row r="467" ht="16" spans="2:12">
      <c r="B467" s="136"/>
      <c r="C467" s="107" t="str">
        <f ca="1" t="shared" si="14"/>
        <v/>
      </c>
      <c r="D467" s="108"/>
      <c r="E467" s="113" t="str">
        <f ca="1" t="shared" si="15"/>
        <v/>
      </c>
      <c r="F467" s="132"/>
      <c r="G467" s="132"/>
      <c r="H467" s="132"/>
      <c r="I467" s="132"/>
      <c r="J467" s="137" t="str">
        <f>IFERROR(LOOKUP(1,0/((故事点速查表!$A$2:$A$28=G467)*(故事点速查表!$B$2:$B$28=H467)*(故事点速查表!$C$2:$C$28=I467)),故事点速查表!$D$2:$D$28),"")</f>
        <v/>
      </c>
      <c r="K467" s="138"/>
      <c r="L467" s="139"/>
    </row>
    <row r="468" ht="16" spans="2:12">
      <c r="B468" s="136"/>
      <c r="C468" s="107" t="str">
        <f ca="1" t="shared" si="14"/>
        <v/>
      </c>
      <c r="D468" s="108"/>
      <c r="E468" s="113" t="str">
        <f ca="1" t="shared" si="15"/>
        <v/>
      </c>
      <c r="F468" s="132"/>
      <c r="G468" s="132"/>
      <c r="H468" s="132"/>
      <c r="I468" s="132"/>
      <c r="J468" s="137" t="str">
        <f>IFERROR(LOOKUP(1,0/((故事点速查表!$A$2:$A$28=G468)*(故事点速查表!$B$2:$B$28=H468)*(故事点速查表!$C$2:$C$28=I468)),故事点速查表!$D$2:$D$28),"")</f>
        <v/>
      </c>
      <c r="K468" s="138"/>
      <c r="L468" s="139"/>
    </row>
    <row r="469" ht="16" spans="2:12">
      <c r="B469" s="136"/>
      <c r="C469" s="107" t="str">
        <f ca="1" t="shared" si="14"/>
        <v/>
      </c>
      <c r="D469" s="108"/>
      <c r="E469" s="113" t="str">
        <f ca="1" t="shared" si="15"/>
        <v/>
      </c>
      <c r="F469" s="132"/>
      <c r="G469" s="132"/>
      <c r="H469" s="132"/>
      <c r="I469" s="132"/>
      <c r="J469" s="137" t="str">
        <f>IFERROR(LOOKUP(1,0/((故事点速查表!$A$2:$A$28=G469)*(故事点速查表!$B$2:$B$28=H469)*(故事点速查表!$C$2:$C$28=I469)),故事点速查表!$D$2:$D$28),"")</f>
        <v/>
      </c>
      <c r="K469" s="138"/>
      <c r="L469" s="139"/>
    </row>
    <row r="470" ht="16" spans="2:12">
      <c r="B470" s="136"/>
      <c r="C470" s="107" t="str">
        <f ca="1" t="shared" si="14"/>
        <v/>
      </c>
      <c r="D470" s="108"/>
      <c r="E470" s="113" t="str">
        <f ca="1" t="shared" si="15"/>
        <v/>
      </c>
      <c r="F470" s="132"/>
      <c r="G470" s="132"/>
      <c r="H470" s="132"/>
      <c r="I470" s="132"/>
      <c r="J470" s="137" t="str">
        <f>IFERROR(LOOKUP(1,0/((故事点速查表!$A$2:$A$28=G470)*(故事点速查表!$B$2:$B$28=H470)*(故事点速查表!$C$2:$C$28=I470)),故事点速查表!$D$2:$D$28),"")</f>
        <v/>
      </c>
      <c r="K470" s="138"/>
      <c r="L470" s="139"/>
    </row>
    <row r="471" ht="16" spans="2:12">
      <c r="B471" s="136"/>
      <c r="C471" s="107" t="str">
        <f ca="1" t="shared" si="14"/>
        <v/>
      </c>
      <c r="D471" s="108"/>
      <c r="E471" s="113" t="str">
        <f ca="1" t="shared" si="15"/>
        <v/>
      </c>
      <c r="F471" s="132"/>
      <c r="G471" s="132"/>
      <c r="H471" s="132"/>
      <c r="I471" s="132"/>
      <c r="J471" s="137" t="str">
        <f>IFERROR(LOOKUP(1,0/((故事点速查表!$A$2:$A$28=G471)*(故事点速查表!$B$2:$B$28=H471)*(故事点速查表!$C$2:$C$28=I471)),故事点速查表!$D$2:$D$28),"")</f>
        <v/>
      </c>
      <c r="K471" s="138"/>
      <c r="L471" s="139"/>
    </row>
    <row r="472" ht="16" spans="2:12">
      <c r="B472" s="136"/>
      <c r="C472" s="107" t="str">
        <f ca="1" t="shared" si="14"/>
        <v/>
      </c>
      <c r="D472" s="108"/>
      <c r="E472" s="113" t="str">
        <f ca="1" t="shared" si="15"/>
        <v/>
      </c>
      <c r="F472" s="132"/>
      <c r="G472" s="132"/>
      <c r="H472" s="132"/>
      <c r="I472" s="132"/>
      <c r="J472" s="137" t="str">
        <f>IFERROR(LOOKUP(1,0/((故事点速查表!$A$2:$A$28=G472)*(故事点速查表!$B$2:$B$28=H472)*(故事点速查表!$C$2:$C$28=I472)),故事点速查表!$D$2:$D$28),"")</f>
        <v/>
      </c>
      <c r="K472" s="138"/>
      <c r="L472" s="139"/>
    </row>
    <row r="473" ht="16" spans="2:12">
      <c r="B473" s="136"/>
      <c r="C473" s="107" t="str">
        <f ca="1" t="shared" si="14"/>
        <v/>
      </c>
      <c r="D473" s="108"/>
      <c r="E473" s="113" t="str">
        <f ca="1" t="shared" si="15"/>
        <v/>
      </c>
      <c r="F473" s="132"/>
      <c r="G473" s="132"/>
      <c r="H473" s="132"/>
      <c r="I473" s="132"/>
      <c r="J473" s="137" t="str">
        <f>IFERROR(LOOKUP(1,0/((故事点速查表!$A$2:$A$28=G473)*(故事点速查表!$B$2:$B$28=H473)*(故事点速查表!$C$2:$C$28=I473)),故事点速查表!$D$2:$D$28),"")</f>
        <v/>
      </c>
      <c r="K473" s="138"/>
      <c r="L473" s="139"/>
    </row>
    <row r="474" ht="16" spans="2:12">
      <c r="B474" s="136"/>
      <c r="C474" s="107" t="str">
        <f ca="1" t="shared" si="14"/>
        <v/>
      </c>
      <c r="D474" s="108"/>
      <c r="E474" s="113" t="str">
        <f ca="1" t="shared" si="15"/>
        <v/>
      </c>
      <c r="F474" s="132"/>
      <c r="G474" s="132"/>
      <c r="H474" s="132"/>
      <c r="I474" s="132"/>
      <c r="J474" s="137" t="str">
        <f>IFERROR(LOOKUP(1,0/((故事点速查表!$A$2:$A$28=G474)*(故事点速查表!$B$2:$B$28=H474)*(故事点速查表!$C$2:$C$28=I474)),故事点速查表!$D$2:$D$28),"")</f>
        <v/>
      </c>
      <c r="K474" s="138"/>
      <c r="L474" s="139"/>
    </row>
    <row r="475" ht="16" spans="2:12">
      <c r="B475" s="136"/>
      <c r="C475" s="107" t="str">
        <f ca="1" t="shared" si="14"/>
        <v/>
      </c>
      <c r="D475" s="108"/>
      <c r="E475" s="113" t="str">
        <f ca="1" t="shared" si="15"/>
        <v/>
      </c>
      <c r="F475" s="132"/>
      <c r="G475" s="132"/>
      <c r="H475" s="132"/>
      <c r="I475" s="132"/>
      <c r="J475" s="137" t="str">
        <f>IFERROR(LOOKUP(1,0/((故事点速查表!$A$2:$A$28=G475)*(故事点速查表!$B$2:$B$28=H475)*(故事点速查表!$C$2:$C$28=I475)),故事点速查表!$D$2:$D$28),"")</f>
        <v/>
      </c>
      <c r="K475" s="138"/>
      <c r="L475" s="139"/>
    </row>
    <row r="476" ht="16" spans="2:12">
      <c r="B476" s="136"/>
      <c r="C476" s="107" t="str">
        <f ca="1" t="shared" si="14"/>
        <v/>
      </c>
      <c r="D476" s="108"/>
      <c r="E476" s="113" t="str">
        <f ca="1" t="shared" si="15"/>
        <v/>
      </c>
      <c r="F476" s="132"/>
      <c r="G476" s="132"/>
      <c r="H476" s="132"/>
      <c r="I476" s="132"/>
      <c r="J476" s="137" t="str">
        <f>IFERROR(LOOKUP(1,0/((故事点速查表!$A$2:$A$28=G476)*(故事点速查表!$B$2:$B$28=H476)*(故事点速查表!$C$2:$C$28=I476)),故事点速查表!$D$2:$D$28),"")</f>
        <v/>
      </c>
      <c r="K476" s="138"/>
      <c r="L476" s="139"/>
    </row>
    <row r="477" ht="16" spans="2:12">
      <c r="B477" s="136"/>
      <c r="C477" s="107" t="str">
        <f ca="1" t="shared" si="14"/>
        <v/>
      </c>
      <c r="D477" s="108"/>
      <c r="E477" s="113" t="str">
        <f ca="1" t="shared" si="15"/>
        <v/>
      </c>
      <c r="F477" s="132"/>
      <c r="G477" s="132"/>
      <c r="H477" s="132"/>
      <c r="I477" s="132"/>
      <c r="J477" s="137" t="str">
        <f>IFERROR(LOOKUP(1,0/((故事点速查表!$A$2:$A$28=G477)*(故事点速查表!$B$2:$B$28=H477)*(故事点速查表!$C$2:$C$28=I477)),故事点速查表!$D$2:$D$28),"")</f>
        <v/>
      </c>
      <c r="K477" s="138"/>
      <c r="L477" s="139"/>
    </row>
    <row r="478" ht="16" spans="2:12">
      <c r="B478" s="136"/>
      <c r="C478" s="107" t="str">
        <f ca="1" t="shared" si="14"/>
        <v/>
      </c>
      <c r="D478" s="108"/>
      <c r="E478" s="113" t="str">
        <f ca="1" t="shared" si="15"/>
        <v/>
      </c>
      <c r="F478" s="132"/>
      <c r="G478" s="132"/>
      <c r="H478" s="132"/>
      <c r="I478" s="132"/>
      <c r="J478" s="137" t="str">
        <f>IFERROR(LOOKUP(1,0/((故事点速查表!$A$2:$A$28=G478)*(故事点速查表!$B$2:$B$28=H478)*(故事点速查表!$C$2:$C$28=I478)),故事点速查表!$D$2:$D$28),"")</f>
        <v/>
      </c>
      <c r="K478" s="138"/>
      <c r="L478" s="139"/>
    </row>
    <row r="479" ht="16" spans="2:12">
      <c r="B479" s="136"/>
      <c r="C479" s="107" t="str">
        <f ca="1" t="shared" si="14"/>
        <v/>
      </c>
      <c r="D479" s="108"/>
      <c r="E479" s="113" t="str">
        <f ca="1" t="shared" si="15"/>
        <v/>
      </c>
      <c r="F479" s="132"/>
      <c r="G479" s="132"/>
      <c r="H479" s="132"/>
      <c r="I479" s="132"/>
      <c r="J479" s="137" t="str">
        <f>IFERROR(LOOKUP(1,0/((故事点速查表!$A$2:$A$28=G479)*(故事点速查表!$B$2:$B$28=H479)*(故事点速查表!$C$2:$C$28=I479)),故事点速查表!$D$2:$D$28),"")</f>
        <v/>
      </c>
      <c r="K479" s="138"/>
      <c r="L479" s="139"/>
    </row>
    <row r="480" ht="16" spans="2:12">
      <c r="B480" s="136"/>
      <c r="C480" s="107" t="str">
        <f ca="1" t="shared" si="14"/>
        <v/>
      </c>
      <c r="D480" s="108"/>
      <c r="E480" s="113" t="str">
        <f ca="1" t="shared" si="15"/>
        <v/>
      </c>
      <c r="F480" s="132"/>
      <c r="G480" s="132"/>
      <c r="H480" s="132"/>
      <c r="I480" s="132"/>
      <c r="J480" s="137" t="str">
        <f>IFERROR(LOOKUP(1,0/((故事点速查表!$A$2:$A$28=G480)*(故事点速查表!$B$2:$B$28=H480)*(故事点速查表!$C$2:$C$28=I480)),故事点速查表!$D$2:$D$28),"")</f>
        <v/>
      </c>
      <c r="K480" s="138"/>
      <c r="L480" s="139"/>
    </row>
    <row r="481" ht="16" spans="2:12">
      <c r="B481" s="136"/>
      <c r="C481" s="107" t="str">
        <f ca="1" t="shared" si="14"/>
        <v/>
      </c>
      <c r="D481" s="108"/>
      <c r="E481" s="113" t="str">
        <f ca="1" t="shared" si="15"/>
        <v/>
      </c>
      <c r="F481" s="132"/>
      <c r="G481" s="132"/>
      <c r="H481" s="132"/>
      <c r="I481" s="132"/>
      <c r="J481" s="137" t="str">
        <f>IFERROR(LOOKUP(1,0/((故事点速查表!$A$2:$A$28=G481)*(故事点速查表!$B$2:$B$28=H481)*(故事点速查表!$C$2:$C$28=I481)),故事点速查表!$D$2:$D$28),"")</f>
        <v/>
      </c>
      <c r="K481" s="138"/>
      <c r="L481" s="139"/>
    </row>
    <row r="482" ht="16" spans="2:12">
      <c r="B482" s="136"/>
      <c r="C482" s="107" t="str">
        <f ca="1" t="shared" si="14"/>
        <v/>
      </c>
      <c r="D482" s="108"/>
      <c r="E482" s="113" t="str">
        <f ca="1" t="shared" si="15"/>
        <v/>
      </c>
      <c r="F482" s="132"/>
      <c r="G482" s="132"/>
      <c r="H482" s="132"/>
      <c r="I482" s="132"/>
      <c r="J482" s="137" t="str">
        <f>IFERROR(LOOKUP(1,0/((故事点速查表!$A$2:$A$28=G482)*(故事点速查表!$B$2:$B$28=H482)*(故事点速查表!$C$2:$C$28=I482)),故事点速查表!$D$2:$D$28),"")</f>
        <v/>
      </c>
      <c r="K482" s="138"/>
      <c r="L482" s="139"/>
    </row>
    <row r="483" ht="16" spans="2:12">
      <c r="B483" s="136"/>
      <c r="C483" s="107" t="str">
        <f ca="1" t="shared" si="14"/>
        <v/>
      </c>
      <c r="D483" s="108"/>
      <c r="E483" s="113" t="str">
        <f ca="1" t="shared" si="15"/>
        <v/>
      </c>
      <c r="F483" s="132"/>
      <c r="G483" s="132"/>
      <c r="H483" s="132"/>
      <c r="I483" s="132"/>
      <c r="J483" s="137" t="str">
        <f>IFERROR(LOOKUP(1,0/((故事点速查表!$A$2:$A$28=G483)*(故事点速查表!$B$2:$B$28=H483)*(故事点速查表!$C$2:$C$28=I483)),故事点速查表!$D$2:$D$28),"")</f>
        <v/>
      </c>
      <c r="K483" s="138"/>
      <c r="L483" s="139"/>
    </row>
    <row r="484" ht="16" spans="2:12">
      <c r="B484" s="136"/>
      <c r="C484" s="107" t="str">
        <f ca="1" t="shared" si="14"/>
        <v/>
      </c>
      <c r="D484" s="108"/>
      <c r="E484" s="113" t="str">
        <f ca="1" t="shared" si="15"/>
        <v/>
      </c>
      <c r="F484" s="132"/>
      <c r="G484" s="132"/>
      <c r="H484" s="132"/>
      <c r="I484" s="132"/>
      <c r="J484" s="137" t="str">
        <f>IFERROR(LOOKUP(1,0/((故事点速查表!$A$2:$A$28=G484)*(故事点速查表!$B$2:$B$28=H484)*(故事点速查表!$C$2:$C$28=I484)),故事点速查表!$D$2:$D$28),"")</f>
        <v/>
      </c>
      <c r="K484" s="138"/>
      <c r="L484" s="139"/>
    </row>
    <row r="485" ht="16" spans="2:12">
      <c r="B485" s="136"/>
      <c r="C485" s="107" t="str">
        <f ca="1" t="shared" si="14"/>
        <v/>
      </c>
      <c r="D485" s="108"/>
      <c r="E485" s="113" t="str">
        <f ca="1" t="shared" si="15"/>
        <v/>
      </c>
      <c r="F485" s="132"/>
      <c r="G485" s="132"/>
      <c r="H485" s="132"/>
      <c r="I485" s="132"/>
      <c r="J485" s="137" t="str">
        <f>IFERROR(LOOKUP(1,0/((故事点速查表!$A$2:$A$28=G485)*(故事点速查表!$B$2:$B$28=H485)*(故事点速查表!$C$2:$C$28=I485)),故事点速查表!$D$2:$D$28),"")</f>
        <v/>
      </c>
      <c r="K485" s="138"/>
      <c r="L485" s="139"/>
    </row>
    <row r="486" ht="16" spans="2:12">
      <c r="B486" s="136"/>
      <c r="C486" s="107" t="str">
        <f ca="1" t="shared" si="14"/>
        <v/>
      </c>
      <c r="D486" s="108"/>
      <c r="E486" s="113" t="str">
        <f ca="1" t="shared" si="15"/>
        <v/>
      </c>
      <c r="F486" s="132"/>
      <c r="G486" s="132"/>
      <c r="H486" s="132"/>
      <c r="I486" s="132"/>
      <c r="J486" s="137" t="str">
        <f>IFERROR(LOOKUP(1,0/((故事点速查表!$A$2:$A$28=G486)*(故事点速查表!$B$2:$B$28=H486)*(故事点速查表!$C$2:$C$28=I486)),故事点速查表!$D$2:$D$28),"")</f>
        <v/>
      </c>
      <c r="K486" s="138"/>
      <c r="L486" s="139"/>
    </row>
    <row r="487" ht="16" spans="2:12">
      <c r="B487" s="136"/>
      <c r="C487" s="107" t="str">
        <f ca="1" t="shared" si="14"/>
        <v/>
      </c>
      <c r="D487" s="108"/>
      <c r="E487" s="113" t="str">
        <f ca="1" t="shared" si="15"/>
        <v/>
      </c>
      <c r="F487" s="132"/>
      <c r="G487" s="132"/>
      <c r="H487" s="132"/>
      <c r="I487" s="132"/>
      <c r="J487" s="137" t="str">
        <f>IFERROR(LOOKUP(1,0/((故事点速查表!$A$2:$A$28=G487)*(故事点速查表!$B$2:$B$28=H487)*(故事点速查表!$C$2:$C$28=I487)),故事点速查表!$D$2:$D$28),"")</f>
        <v/>
      </c>
      <c r="K487" s="138"/>
      <c r="L487" s="139"/>
    </row>
    <row r="488" ht="16" spans="2:12">
      <c r="B488" s="136"/>
      <c r="C488" s="107" t="str">
        <f ca="1" t="shared" si="14"/>
        <v/>
      </c>
      <c r="D488" s="108"/>
      <c r="E488" s="113" t="str">
        <f ca="1" t="shared" si="15"/>
        <v/>
      </c>
      <c r="F488" s="132"/>
      <c r="G488" s="132"/>
      <c r="H488" s="132"/>
      <c r="I488" s="132"/>
      <c r="J488" s="137" t="str">
        <f>IFERROR(LOOKUP(1,0/((故事点速查表!$A$2:$A$28=G488)*(故事点速查表!$B$2:$B$28=H488)*(故事点速查表!$C$2:$C$28=I488)),故事点速查表!$D$2:$D$28),"")</f>
        <v/>
      </c>
      <c r="K488" s="138"/>
      <c r="L488" s="139"/>
    </row>
    <row r="489" ht="16" spans="2:12">
      <c r="B489" s="136"/>
      <c r="C489" s="107" t="str">
        <f ca="1" t="shared" ref="C489:C552" si="16">IF(B489="","",IF(B489&gt;OFFSET(B489,-1,0,1,1),IF(OFFSET(C489,-1,0,1,1)="","1",OFFSET(C489,-1,0,1,1))&amp;REPT(".1",B489-MAX(OFFSET(B489,-1,0,1,1),1)),IF(ISERROR(FIND(".",OFFSET(C489,-1,0,1,1))),REPT("1.",B489-1)&amp;IFERROR(VALUE(OFFSET(C489,-1,0,1,1))+1,"1"),IF(B489=1,"",IFERROR(LEFT(OFFSET(C489,-1,0,1,1),FIND("^",SUBSTITUTE(OFFSET(C489,-1,0,1,1),".","^",B489-1))),""))&amp;VALUE(TRIM(MID(SUBSTITUTE(OFFSET(C489,-1,0,1,1),".",REPT(" ",LEN(OFFSET(C489,-1,0,1,1)))),(B489-1)*LEN(OFFSET(C489,-1,0,1,1))+1,LEN(OFFSET(C489,-1,0,1,1)))))+1)))</f>
        <v/>
      </c>
      <c r="D489" s="108"/>
      <c r="E489" s="113" t="str">
        <f ca="1" t="shared" si="15"/>
        <v/>
      </c>
      <c r="F489" s="132"/>
      <c r="G489" s="132"/>
      <c r="H489" s="132"/>
      <c r="I489" s="132"/>
      <c r="J489" s="137" t="str">
        <f>IFERROR(LOOKUP(1,0/((故事点速查表!$A$2:$A$28=G489)*(故事点速查表!$B$2:$B$28=H489)*(故事点速查表!$C$2:$C$28=I489)),故事点速查表!$D$2:$D$28),"")</f>
        <v/>
      </c>
      <c r="K489" s="138"/>
      <c r="L489" s="139"/>
    </row>
    <row r="490" ht="16" spans="2:12">
      <c r="B490" s="136"/>
      <c r="C490" s="107" t="str">
        <f ca="1" t="shared" si="16"/>
        <v/>
      </c>
      <c r="D490" s="108"/>
      <c r="E490" s="113" t="str">
        <f ca="1" t="shared" si="15"/>
        <v/>
      </c>
      <c r="F490" s="132"/>
      <c r="G490" s="132"/>
      <c r="H490" s="132"/>
      <c r="I490" s="132"/>
      <c r="J490" s="137" t="str">
        <f>IFERROR(LOOKUP(1,0/((故事点速查表!$A$2:$A$28=G490)*(故事点速查表!$B$2:$B$28=H490)*(故事点速查表!$C$2:$C$28=I490)),故事点速查表!$D$2:$D$28),"")</f>
        <v/>
      </c>
      <c r="K490" s="138"/>
      <c r="L490" s="139"/>
    </row>
    <row r="491" ht="16" spans="2:12">
      <c r="B491" s="136"/>
      <c r="C491" s="107" t="str">
        <f ca="1" t="shared" si="16"/>
        <v/>
      </c>
      <c r="D491" s="108"/>
      <c r="E491" s="113" t="str">
        <f ca="1" t="shared" si="15"/>
        <v/>
      </c>
      <c r="F491" s="132"/>
      <c r="G491" s="132"/>
      <c r="H491" s="132"/>
      <c r="I491" s="132"/>
      <c r="J491" s="137" t="str">
        <f>IFERROR(LOOKUP(1,0/((故事点速查表!$A$2:$A$28=G491)*(故事点速查表!$B$2:$B$28=H491)*(故事点速查表!$C$2:$C$28=I491)),故事点速查表!$D$2:$D$28),"")</f>
        <v/>
      </c>
      <c r="K491" s="138"/>
      <c r="L491" s="139"/>
    </row>
    <row r="492" ht="16" spans="2:12">
      <c r="B492" s="136"/>
      <c r="C492" s="107" t="str">
        <f ca="1" t="shared" si="16"/>
        <v/>
      </c>
      <c r="D492" s="108"/>
      <c r="E492" s="113" t="str">
        <f ca="1" t="shared" si="15"/>
        <v/>
      </c>
      <c r="F492" s="132"/>
      <c r="G492" s="132"/>
      <c r="H492" s="132"/>
      <c r="I492" s="132"/>
      <c r="J492" s="137" t="str">
        <f>IFERROR(LOOKUP(1,0/((故事点速查表!$A$2:$A$28=G492)*(故事点速查表!$B$2:$B$28=H492)*(故事点速查表!$C$2:$C$28=I492)),故事点速查表!$D$2:$D$28),"")</f>
        <v/>
      </c>
      <c r="K492" s="138"/>
      <c r="L492" s="139"/>
    </row>
    <row r="493" ht="16" spans="2:12">
      <c r="B493" s="136"/>
      <c r="C493" s="107" t="str">
        <f ca="1" t="shared" si="16"/>
        <v/>
      </c>
      <c r="D493" s="108"/>
      <c r="E493" s="113" t="str">
        <f ca="1" t="shared" si="15"/>
        <v/>
      </c>
      <c r="F493" s="132"/>
      <c r="G493" s="132"/>
      <c r="H493" s="132"/>
      <c r="I493" s="132"/>
      <c r="J493" s="137" t="str">
        <f>IFERROR(LOOKUP(1,0/((故事点速查表!$A$2:$A$28=G493)*(故事点速查表!$B$2:$B$28=H493)*(故事点速查表!$C$2:$C$28=I493)),故事点速查表!$D$2:$D$28),"")</f>
        <v/>
      </c>
      <c r="K493" s="138"/>
      <c r="L493" s="139"/>
    </row>
    <row r="494" ht="16" spans="2:12">
      <c r="B494" s="136"/>
      <c r="C494" s="107" t="str">
        <f ca="1" t="shared" si="16"/>
        <v/>
      </c>
      <c r="D494" s="108"/>
      <c r="E494" s="113" t="str">
        <f ca="1" t="shared" si="15"/>
        <v/>
      </c>
      <c r="F494" s="132"/>
      <c r="G494" s="132"/>
      <c r="H494" s="132"/>
      <c r="I494" s="132"/>
      <c r="J494" s="137" t="str">
        <f>IFERROR(LOOKUP(1,0/((故事点速查表!$A$2:$A$28=G494)*(故事点速查表!$B$2:$B$28=H494)*(故事点速查表!$C$2:$C$28=I494)),故事点速查表!$D$2:$D$28),"")</f>
        <v/>
      </c>
      <c r="K494" s="138"/>
      <c r="L494" s="139"/>
    </row>
    <row r="495" ht="16" spans="2:12">
      <c r="B495" s="136"/>
      <c r="C495" s="107" t="str">
        <f ca="1" t="shared" si="16"/>
        <v/>
      </c>
      <c r="D495" s="108"/>
      <c r="E495" s="113" t="str">
        <f ca="1" t="shared" si="15"/>
        <v/>
      </c>
      <c r="F495" s="132"/>
      <c r="G495" s="132"/>
      <c r="H495" s="132"/>
      <c r="I495" s="132"/>
      <c r="J495" s="137" t="str">
        <f>IFERROR(LOOKUP(1,0/((故事点速查表!$A$2:$A$28=G495)*(故事点速查表!$B$2:$B$28=H495)*(故事点速查表!$C$2:$C$28=I495)),故事点速查表!$D$2:$D$28),"")</f>
        <v/>
      </c>
      <c r="K495" s="138"/>
      <c r="L495" s="139"/>
    </row>
    <row r="496" ht="16" spans="2:12">
      <c r="B496" s="136"/>
      <c r="C496" s="107" t="str">
        <f ca="1" t="shared" si="16"/>
        <v/>
      </c>
      <c r="D496" s="108"/>
      <c r="E496" s="113" t="str">
        <f ca="1" t="shared" si="15"/>
        <v/>
      </c>
      <c r="F496" s="132"/>
      <c r="G496" s="132"/>
      <c r="H496" s="132"/>
      <c r="I496" s="132"/>
      <c r="J496" s="137" t="str">
        <f>IFERROR(LOOKUP(1,0/((故事点速查表!$A$2:$A$28=G496)*(故事点速查表!$B$2:$B$28=H496)*(故事点速查表!$C$2:$C$28=I496)),故事点速查表!$D$2:$D$28),"")</f>
        <v/>
      </c>
      <c r="K496" s="138"/>
      <c r="L496" s="139"/>
    </row>
    <row r="497" ht="16" spans="2:12">
      <c r="B497" s="136"/>
      <c r="C497" s="107" t="str">
        <f ca="1" t="shared" si="16"/>
        <v/>
      </c>
      <c r="D497" s="108"/>
      <c r="E497" s="113" t="str">
        <f ca="1" t="shared" si="15"/>
        <v/>
      </c>
      <c r="F497" s="132"/>
      <c r="G497" s="132"/>
      <c r="H497" s="132"/>
      <c r="I497" s="132"/>
      <c r="J497" s="137" t="str">
        <f>IFERROR(LOOKUP(1,0/((故事点速查表!$A$2:$A$28=G497)*(故事点速查表!$B$2:$B$28=H497)*(故事点速查表!$C$2:$C$28=I497)),故事点速查表!$D$2:$D$28),"")</f>
        <v/>
      </c>
      <c r="K497" s="138"/>
      <c r="L497" s="139"/>
    </row>
    <row r="498" ht="16" spans="2:12">
      <c r="B498" s="136"/>
      <c r="C498" s="107" t="str">
        <f ca="1" t="shared" si="16"/>
        <v/>
      </c>
      <c r="D498" s="108"/>
      <c r="E498" s="113" t="str">
        <f ca="1" t="shared" si="15"/>
        <v/>
      </c>
      <c r="F498" s="132"/>
      <c r="G498" s="132"/>
      <c r="H498" s="132"/>
      <c r="I498" s="132"/>
      <c r="J498" s="137" t="str">
        <f>IFERROR(LOOKUP(1,0/((故事点速查表!$A$2:$A$28=G498)*(故事点速查表!$B$2:$B$28=H498)*(故事点速查表!$C$2:$C$28=I498)),故事点速查表!$D$2:$D$28),"")</f>
        <v/>
      </c>
      <c r="K498" s="138"/>
      <c r="L498" s="139"/>
    </row>
    <row r="499" ht="16" spans="2:12">
      <c r="B499" s="136"/>
      <c r="C499" s="107" t="str">
        <f ca="1" t="shared" si="16"/>
        <v/>
      </c>
      <c r="D499" s="108"/>
      <c r="E499" s="113" t="str">
        <f ca="1" t="shared" si="15"/>
        <v/>
      </c>
      <c r="F499" s="132"/>
      <c r="G499" s="132"/>
      <c r="H499" s="132"/>
      <c r="I499" s="132"/>
      <c r="J499" s="137" t="str">
        <f>IFERROR(LOOKUP(1,0/((故事点速查表!$A$2:$A$28=G499)*(故事点速查表!$B$2:$B$28=H499)*(故事点速查表!$C$2:$C$28=I499)),故事点速查表!$D$2:$D$28),"")</f>
        <v/>
      </c>
      <c r="K499" s="138"/>
      <c r="L499" s="139"/>
    </row>
    <row r="500" ht="16" spans="2:12">
      <c r="B500" s="136"/>
      <c r="C500" s="107" t="str">
        <f ca="1" t="shared" si="16"/>
        <v/>
      </c>
      <c r="D500" s="108"/>
      <c r="E500" s="113" t="str">
        <f ca="1" t="shared" si="15"/>
        <v/>
      </c>
      <c r="F500" s="132"/>
      <c r="G500" s="132"/>
      <c r="H500" s="132"/>
      <c r="I500" s="132"/>
      <c r="J500" s="137" t="str">
        <f>IFERROR(LOOKUP(1,0/((故事点速查表!$A$2:$A$28=G500)*(故事点速查表!$B$2:$B$28=H500)*(故事点速查表!$C$2:$C$28=I500)),故事点速查表!$D$2:$D$28),"")</f>
        <v/>
      </c>
      <c r="K500" s="138"/>
      <c r="L500" s="139"/>
    </row>
    <row r="501" ht="16" spans="2:12">
      <c r="B501" s="136"/>
      <c r="C501" s="107" t="str">
        <f ca="1" t="shared" si="16"/>
        <v/>
      </c>
      <c r="D501" s="108"/>
      <c r="E501" s="113" t="str">
        <f ca="1" t="shared" si="15"/>
        <v/>
      </c>
      <c r="F501" s="132"/>
      <c r="G501" s="132"/>
      <c r="H501" s="132"/>
      <c r="I501" s="132"/>
      <c r="J501" s="137" t="str">
        <f>IFERROR(LOOKUP(1,0/((故事点速查表!$A$2:$A$28=G501)*(故事点速查表!$B$2:$B$28=H501)*(故事点速查表!$C$2:$C$28=I501)),故事点速查表!$D$2:$D$28),"")</f>
        <v/>
      </c>
      <c r="K501" s="138"/>
      <c r="L501" s="139"/>
    </row>
    <row r="502" ht="16" spans="2:12">
      <c r="B502" s="136"/>
      <c r="C502" s="107" t="str">
        <f ca="1" t="shared" si="16"/>
        <v/>
      </c>
      <c r="D502" s="108"/>
      <c r="E502" s="113" t="str">
        <f ca="1" t="shared" si="15"/>
        <v/>
      </c>
      <c r="F502" s="132"/>
      <c r="G502" s="132"/>
      <c r="H502" s="132"/>
      <c r="I502" s="132"/>
      <c r="J502" s="137" t="str">
        <f>IFERROR(LOOKUP(1,0/((故事点速查表!$A$2:$A$28=G502)*(故事点速查表!$B$2:$B$28=H502)*(故事点速查表!$C$2:$C$28=I502)),故事点速查表!$D$2:$D$28),"")</f>
        <v/>
      </c>
      <c r="K502" s="138"/>
      <c r="L502" s="139"/>
    </row>
    <row r="503" ht="16" spans="2:12">
      <c r="B503" s="136"/>
      <c r="C503" s="107" t="str">
        <f ca="1" t="shared" si="16"/>
        <v/>
      </c>
      <c r="D503" s="108"/>
      <c r="E503" s="113" t="str">
        <f ca="1" t="shared" si="15"/>
        <v/>
      </c>
      <c r="F503" s="132"/>
      <c r="G503" s="132"/>
      <c r="H503" s="132"/>
      <c r="I503" s="132"/>
      <c r="J503" s="137" t="str">
        <f>IFERROR(LOOKUP(1,0/((故事点速查表!$A$2:$A$28=G503)*(故事点速查表!$B$2:$B$28=H503)*(故事点速查表!$C$2:$C$28=I503)),故事点速查表!$D$2:$D$28),"")</f>
        <v/>
      </c>
      <c r="K503" s="138"/>
      <c r="L503" s="139"/>
    </row>
    <row r="504" ht="16" spans="2:12">
      <c r="B504" s="136"/>
      <c r="C504" s="107" t="str">
        <f ca="1" t="shared" si="16"/>
        <v/>
      </c>
      <c r="D504" s="108"/>
      <c r="E504" s="113" t="str">
        <f ca="1" t="shared" si="15"/>
        <v/>
      </c>
      <c r="F504" s="132"/>
      <c r="G504" s="132"/>
      <c r="H504" s="132"/>
      <c r="I504" s="132"/>
      <c r="J504" s="137" t="str">
        <f>IFERROR(LOOKUP(1,0/((故事点速查表!$A$2:$A$28=G504)*(故事点速查表!$B$2:$B$28=H504)*(故事点速查表!$C$2:$C$28=I504)),故事点速查表!$D$2:$D$28),"")</f>
        <v/>
      </c>
      <c r="K504" s="138"/>
      <c r="L504" s="139"/>
    </row>
    <row r="505" ht="16" spans="2:12">
      <c r="B505" s="136"/>
      <c r="C505" s="107" t="str">
        <f ca="1" t="shared" si="16"/>
        <v/>
      </c>
      <c r="D505" s="108"/>
      <c r="E505" s="113" t="str">
        <f ca="1" t="shared" si="15"/>
        <v/>
      </c>
      <c r="F505" s="132"/>
      <c r="G505" s="132"/>
      <c r="H505" s="132"/>
      <c r="I505" s="132"/>
      <c r="J505" s="137" t="str">
        <f>IFERROR(LOOKUP(1,0/((故事点速查表!$A$2:$A$28=G505)*(故事点速查表!$B$2:$B$28=H505)*(故事点速查表!$C$2:$C$28=I505)),故事点速查表!$D$2:$D$28),"")</f>
        <v/>
      </c>
      <c r="K505" s="138"/>
      <c r="L505" s="139"/>
    </row>
    <row r="506" ht="16" spans="2:12">
      <c r="B506" s="136"/>
      <c r="C506" s="107" t="str">
        <f ca="1" t="shared" si="16"/>
        <v/>
      </c>
      <c r="D506" s="108"/>
      <c r="E506" s="113" t="str">
        <f ca="1" t="shared" si="15"/>
        <v/>
      </c>
      <c r="F506" s="132"/>
      <c r="G506" s="132"/>
      <c r="H506" s="132"/>
      <c r="I506" s="132"/>
      <c r="J506" s="137" t="str">
        <f>IFERROR(LOOKUP(1,0/((故事点速查表!$A$2:$A$28=G506)*(故事点速查表!$B$2:$B$28=H506)*(故事点速查表!$C$2:$C$28=I506)),故事点速查表!$D$2:$D$28),"")</f>
        <v/>
      </c>
      <c r="K506" s="138"/>
      <c r="L506" s="139"/>
    </row>
    <row r="507" ht="16" spans="2:12">
      <c r="B507" s="136"/>
      <c r="C507" s="107" t="str">
        <f ca="1" t="shared" si="16"/>
        <v/>
      </c>
      <c r="D507" s="108"/>
      <c r="E507" s="113" t="str">
        <f ca="1" t="shared" si="15"/>
        <v/>
      </c>
      <c r="F507" s="132"/>
      <c r="G507" s="132"/>
      <c r="H507" s="132"/>
      <c r="I507" s="132"/>
      <c r="J507" s="137" t="str">
        <f>IFERROR(LOOKUP(1,0/((故事点速查表!$A$2:$A$28=G507)*(故事点速查表!$B$2:$B$28=H507)*(故事点速查表!$C$2:$C$28=I507)),故事点速查表!$D$2:$D$28),"")</f>
        <v/>
      </c>
      <c r="K507" s="138"/>
      <c r="L507" s="139"/>
    </row>
    <row r="508" ht="16" spans="2:12">
      <c r="B508" s="136"/>
      <c r="C508" s="107" t="str">
        <f ca="1" t="shared" si="16"/>
        <v/>
      </c>
      <c r="D508" s="108"/>
      <c r="E508" s="113" t="str">
        <f ca="1" t="shared" si="15"/>
        <v/>
      </c>
      <c r="F508" s="132"/>
      <c r="G508" s="132"/>
      <c r="H508" s="132"/>
      <c r="I508" s="132"/>
      <c r="J508" s="137" t="str">
        <f>IFERROR(LOOKUP(1,0/((故事点速查表!$A$2:$A$28=G508)*(故事点速查表!$B$2:$B$28=H508)*(故事点速查表!$C$2:$C$28=I508)),故事点速查表!$D$2:$D$28),"")</f>
        <v/>
      </c>
      <c r="K508" s="138"/>
      <c r="L508" s="139"/>
    </row>
    <row r="509" ht="16" spans="2:12">
      <c r="B509" s="136"/>
      <c r="C509" s="107" t="str">
        <f ca="1" t="shared" si="16"/>
        <v/>
      </c>
      <c r="D509" s="108"/>
      <c r="E509" s="113" t="str">
        <f ca="1" t="shared" si="15"/>
        <v/>
      </c>
      <c r="F509" s="132"/>
      <c r="G509" s="132"/>
      <c r="H509" s="132"/>
      <c r="I509" s="132"/>
      <c r="J509" s="137" t="str">
        <f>IFERROR(LOOKUP(1,0/((故事点速查表!$A$2:$A$28=G509)*(故事点速查表!$B$2:$B$28=H509)*(故事点速查表!$C$2:$C$28=I509)),故事点速查表!$D$2:$D$28),"")</f>
        <v/>
      </c>
      <c r="K509" s="138"/>
      <c r="L509" s="139"/>
    </row>
    <row r="510" ht="16" spans="2:12">
      <c r="B510" s="136"/>
      <c r="C510" s="107" t="str">
        <f ca="1" t="shared" si="16"/>
        <v/>
      </c>
      <c r="D510" s="108"/>
      <c r="E510" s="113" t="str">
        <f ca="1" t="shared" si="15"/>
        <v/>
      </c>
      <c r="F510" s="132"/>
      <c r="G510" s="132"/>
      <c r="H510" s="132"/>
      <c r="I510" s="132"/>
      <c r="J510" s="137" t="str">
        <f>IFERROR(LOOKUP(1,0/((故事点速查表!$A$2:$A$28=G510)*(故事点速查表!$B$2:$B$28=H510)*(故事点速查表!$C$2:$C$28=I510)),故事点速查表!$D$2:$D$28),"")</f>
        <v/>
      </c>
      <c r="K510" s="138"/>
      <c r="L510" s="139"/>
    </row>
    <row r="511" ht="16" spans="2:12">
      <c r="B511" s="136"/>
      <c r="C511" s="107" t="str">
        <f ca="1" t="shared" si="16"/>
        <v/>
      </c>
      <c r="D511" s="108"/>
      <c r="E511" s="113" t="str">
        <f ca="1" t="shared" si="15"/>
        <v/>
      </c>
      <c r="F511" s="132"/>
      <c r="G511" s="132"/>
      <c r="H511" s="132"/>
      <c r="I511" s="132"/>
      <c r="J511" s="137" t="str">
        <f>IFERROR(LOOKUP(1,0/((故事点速查表!$A$2:$A$28=G511)*(故事点速查表!$B$2:$B$28=H511)*(故事点速查表!$C$2:$C$28=I511)),故事点速查表!$D$2:$D$28),"")</f>
        <v/>
      </c>
      <c r="K511" s="138"/>
      <c r="L511" s="139"/>
    </row>
    <row r="512" ht="16" spans="2:12">
      <c r="B512" s="136"/>
      <c r="C512" s="107" t="str">
        <f ca="1" t="shared" si="16"/>
        <v/>
      </c>
      <c r="D512" s="108"/>
      <c r="E512" s="113" t="str">
        <f ca="1" t="shared" si="15"/>
        <v/>
      </c>
      <c r="F512" s="132"/>
      <c r="G512" s="132"/>
      <c r="H512" s="132"/>
      <c r="I512" s="132"/>
      <c r="J512" s="137" t="str">
        <f>IFERROR(LOOKUP(1,0/((故事点速查表!$A$2:$A$28=G512)*(故事点速查表!$B$2:$B$28=H512)*(故事点速查表!$C$2:$C$28=I512)),故事点速查表!$D$2:$D$28),"")</f>
        <v/>
      </c>
      <c r="K512" s="138"/>
      <c r="L512" s="139"/>
    </row>
    <row r="513" ht="16" spans="2:12">
      <c r="B513" s="136"/>
      <c r="C513" s="107" t="str">
        <f ca="1" t="shared" si="16"/>
        <v/>
      </c>
      <c r="D513" s="108"/>
      <c r="E513" s="113" t="str">
        <f ca="1" t="shared" si="15"/>
        <v/>
      </c>
      <c r="F513" s="132"/>
      <c r="G513" s="132"/>
      <c r="H513" s="132"/>
      <c r="I513" s="132"/>
      <c r="J513" s="137" t="str">
        <f>IFERROR(LOOKUP(1,0/((故事点速查表!$A$2:$A$28=G513)*(故事点速查表!$B$2:$B$28=H513)*(故事点速查表!$C$2:$C$28=I513)),故事点速查表!$D$2:$D$28),"")</f>
        <v/>
      </c>
      <c r="K513" s="138"/>
      <c r="L513" s="139"/>
    </row>
    <row r="514" ht="16" spans="2:12">
      <c r="B514" s="136"/>
      <c r="C514" s="107" t="str">
        <f ca="1" t="shared" si="16"/>
        <v/>
      </c>
      <c r="D514" s="108"/>
      <c r="E514" s="113" t="str">
        <f ca="1" t="shared" si="15"/>
        <v/>
      </c>
      <c r="F514" s="132"/>
      <c r="G514" s="132"/>
      <c r="H514" s="132"/>
      <c r="I514" s="132"/>
      <c r="J514" s="137" t="str">
        <f>IFERROR(LOOKUP(1,0/((故事点速查表!$A$2:$A$28=G514)*(故事点速查表!$B$2:$B$28=H514)*(故事点速查表!$C$2:$C$28=I514)),故事点速查表!$D$2:$D$28),"")</f>
        <v/>
      </c>
      <c r="K514" s="138"/>
      <c r="L514" s="139"/>
    </row>
    <row r="515" ht="16" spans="2:12">
      <c r="B515" s="136"/>
      <c r="C515" s="107" t="str">
        <f ca="1" t="shared" si="16"/>
        <v/>
      </c>
      <c r="D515" s="108"/>
      <c r="E515" s="113" t="str">
        <f ca="1" t="shared" si="15"/>
        <v/>
      </c>
      <c r="F515" s="132"/>
      <c r="G515" s="132"/>
      <c r="H515" s="132"/>
      <c r="I515" s="132"/>
      <c r="J515" s="137" t="str">
        <f>IFERROR(LOOKUP(1,0/((故事点速查表!$A$2:$A$28=G515)*(故事点速查表!$B$2:$B$28=H515)*(故事点速查表!$C$2:$C$28=I515)),故事点速查表!$D$2:$D$28),"")</f>
        <v/>
      </c>
      <c r="K515" s="138"/>
      <c r="L515" s="139"/>
    </row>
    <row r="516" ht="16" spans="2:12">
      <c r="B516" s="136"/>
      <c r="C516" s="107" t="str">
        <f ca="1" t="shared" si="16"/>
        <v/>
      </c>
      <c r="D516" s="108"/>
      <c r="E516" s="113" t="str">
        <f ca="1" t="shared" si="15"/>
        <v/>
      </c>
      <c r="F516" s="132"/>
      <c r="G516" s="132"/>
      <c r="H516" s="132"/>
      <c r="I516" s="132"/>
      <c r="J516" s="137" t="str">
        <f>IFERROR(LOOKUP(1,0/((故事点速查表!$A$2:$A$28=G516)*(故事点速查表!$B$2:$B$28=H516)*(故事点速查表!$C$2:$C$28=I516)),故事点速查表!$D$2:$D$28),"")</f>
        <v/>
      </c>
      <c r="K516" s="138"/>
      <c r="L516" s="139"/>
    </row>
    <row r="517" ht="16" spans="2:12">
      <c r="B517" s="136"/>
      <c r="C517" s="107" t="str">
        <f ca="1" t="shared" si="16"/>
        <v/>
      </c>
      <c r="D517" s="108"/>
      <c r="E517" s="113" t="str">
        <f ca="1" t="shared" si="15"/>
        <v/>
      </c>
      <c r="F517" s="132"/>
      <c r="G517" s="132"/>
      <c r="H517" s="132"/>
      <c r="I517" s="132"/>
      <c r="J517" s="137" t="str">
        <f>IFERROR(LOOKUP(1,0/((故事点速查表!$A$2:$A$28=G517)*(故事点速查表!$B$2:$B$28=H517)*(故事点速查表!$C$2:$C$28=I517)),故事点速查表!$D$2:$D$28),"")</f>
        <v/>
      </c>
      <c r="K517" s="138"/>
      <c r="L517" s="139"/>
    </row>
    <row r="518" ht="16" spans="2:12">
      <c r="B518" s="136"/>
      <c r="C518" s="107" t="str">
        <f ca="1" t="shared" si="16"/>
        <v/>
      </c>
      <c r="D518" s="108"/>
      <c r="E518" s="113" t="str">
        <f ca="1" t="shared" ref="E518:E581" si="17">IF(C518&lt;&gt;"",IF($L$2&lt;&gt;"",$L$2&amp;"-"&amp;C518,C518),"")</f>
        <v/>
      </c>
      <c r="F518" s="132"/>
      <c r="G518" s="132"/>
      <c r="H518" s="132"/>
      <c r="I518" s="132"/>
      <c r="J518" s="137" t="str">
        <f>IFERROR(LOOKUP(1,0/((故事点速查表!$A$2:$A$28=G518)*(故事点速查表!$B$2:$B$28=H518)*(故事点速查表!$C$2:$C$28=I518)),故事点速查表!$D$2:$D$28),"")</f>
        <v/>
      </c>
      <c r="K518" s="138"/>
      <c r="L518" s="139"/>
    </row>
    <row r="519" ht="16" spans="2:12">
      <c r="B519" s="136"/>
      <c r="C519" s="107" t="str">
        <f ca="1" t="shared" si="16"/>
        <v/>
      </c>
      <c r="D519" s="108"/>
      <c r="E519" s="113" t="str">
        <f ca="1" t="shared" si="17"/>
        <v/>
      </c>
      <c r="F519" s="132"/>
      <c r="G519" s="132"/>
      <c r="H519" s="132"/>
      <c r="I519" s="132"/>
      <c r="J519" s="137" t="str">
        <f>IFERROR(LOOKUP(1,0/((故事点速查表!$A$2:$A$28=G519)*(故事点速查表!$B$2:$B$28=H519)*(故事点速查表!$C$2:$C$28=I519)),故事点速查表!$D$2:$D$28),"")</f>
        <v/>
      </c>
      <c r="K519" s="138"/>
      <c r="L519" s="139"/>
    </row>
    <row r="520" ht="16" spans="2:12">
      <c r="B520" s="136"/>
      <c r="C520" s="107" t="str">
        <f ca="1" t="shared" si="16"/>
        <v/>
      </c>
      <c r="D520" s="108"/>
      <c r="E520" s="113" t="str">
        <f ca="1" t="shared" si="17"/>
        <v/>
      </c>
      <c r="F520" s="132"/>
      <c r="G520" s="132"/>
      <c r="H520" s="132"/>
      <c r="I520" s="132"/>
      <c r="J520" s="137" t="str">
        <f>IFERROR(LOOKUP(1,0/((故事点速查表!$A$2:$A$28=G520)*(故事点速查表!$B$2:$B$28=H520)*(故事点速查表!$C$2:$C$28=I520)),故事点速查表!$D$2:$D$28),"")</f>
        <v/>
      </c>
      <c r="K520" s="138"/>
      <c r="L520" s="139"/>
    </row>
    <row r="521" ht="16" spans="2:12">
      <c r="B521" s="136"/>
      <c r="C521" s="107" t="str">
        <f ca="1" t="shared" si="16"/>
        <v/>
      </c>
      <c r="D521" s="108"/>
      <c r="E521" s="113" t="str">
        <f ca="1" t="shared" si="17"/>
        <v/>
      </c>
      <c r="F521" s="132"/>
      <c r="G521" s="132"/>
      <c r="H521" s="132"/>
      <c r="I521" s="132"/>
      <c r="J521" s="137" t="str">
        <f>IFERROR(LOOKUP(1,0/((故事点速查表!$A$2:$A$28=G521)*(故事点速查表!$B$2:$B$28=H521)*(故事点速查表!$C$2:$C$28=I521)),故事点速查表!$D$2:$D$28),"")</f>
        <v/>
      </c>
      <c r="K521" s="138"/>
      <c r="L521" s="139"/>
    </row>
    <row r="522" ht="16" spans="2:12">
      <c r="B522" s="136"/>
      <c r="C522" s="107" t="str">
        <f ca="1" t="shared" si="16"/>
        <v/>
      </c>
      <c r="D522" s="108"/>
      <c r="E522" s="113" t="str">
        <f ca="1" t="shared" si="17"/>
        <v/>
      </c>
      <c r="F522" s="132"/>
      <c r="G522" s="132"/>
      <c r="H522" s="132"/>
      <c r="I522" s="132"/>
      <c r="J522" s="137" t="str">
        <f>IFERROR(LOOKUP(1,0/((故事点速查表!$A$2:$A$28=G522)*(故事点速查表!$B$2:$B$28=H522)*(故事点速查表!$C$2:$C$28=I522)),故事点速查表!$D$2:$D$28),"")</f>
        <v/>
      </c>
      <c r="K522" s="138"/>
      <c r="L522" s="139"/>
    </row>
    <row r="523" ht="16" spans="2:12">
      <c r="B523" s="136"/>
      <c r="C523" s="107" t="str">
        <f ca="1" t="shared" si="16"/>
        <v/>
      </c>
      <c r="D523" s="108"/>
      <c r="E523" s="113" t="str">
        <f ca="1" t="shared" si="17"/>
        <v/>
      </c>
      <c r="F523" s="132"/>
      <c r="G523" s="132"/>
      <c r="H523" s="132"/>
      <c r="I523" s="132"/>
      <c r="J523" s="137" t="str">
        <f>IFERROR(LOOKUP(1,0/((故事点速查表!$A$2:$A$28=G523)*(故事点速查表!$B$2:$B$28=H523)*(故事点速查表!$C$2:$C$28=I523)),故事点速查表!$D$2:$D$28),"")</f>
        <v/>
      </c>
      <c r="K523" s="138"/>
      <c r="L523" s="139"/>
    </row>
    <row r="524" ht="16" spans="2:12">
      <c r="B524" s="136"/>
      <c r="C524" s="107" t="str">
        <f ca="1" t="shared" si="16"/>
        <v/>
      </c>
      <c r="D524" s="108"/>
      <c r="E524" s="113" t="str">
        <f ca="1" t="shared" si="17"/>
        <v/>
      </c>
      <c r="F524" s="132"/>
      <c r="G524" s="132"/>
      <c r="H524" s="132"/>
      <c r="I524" s="132"/>
      <c r="J524" s="137" t="str">
        <f>IFERROR(LOOKUP(1,0/((故事点速查表!$A$2:$A$28=G524)*(故事点速查表!$B$2:$B$28=H524)*(故事点速查表!$C$2:$C$28=I524)),故事点速查表!$D$2:$D$28),"")</f>
        <v/>
      </c>
      <c r="K524" s="138"/>
      <c r="L524" s="139"/>
    </row>
    <row r="525" ht="16" spans="2:12">
      <c r="B525" s="136"/>
      <c r="C525" s="107" t="str">
        <f ca="1" t="shared" si="16"/>
        <v/>
      </c>
      <c r="D525" s="108"/>
      <c r="E525" s="113" t="str">
        <f ca="1" t="shared" si="17"/>
        <v/>
      </c>
      <c r="F525" s="132"/>
      <c r="G525" s="132"/>
      <c r="H525" s="132"/>
      <c r="I525" s="132"/>
      <c r="J525" s="137" t="str">
        <f>IFERROR(LOOKUP(1,0/((故事点速查表!$A$2:$A$28=G525)*(故事点速查表!$B$2:$B$28=H525)*(故事点速查表!$C$2:$C$28=I525)),故事点速查表!$D$2:$D$28),"")</f>
        <v/>
      </c>
      <c r="K525" s="138"/>
      <c r="L525" s="139"/>
    </row>
    <row r="526" ht="16" spans="2:12">
      <c r="B526" s="136"/>
      <c r="C526" s="107" t="str">
        <f ca="1" t="shared" si="16"/>
        <v/>
      </c>
      <c r="D526" s="108"/>
      <c r="E526" s="113" t="str">
        <f ca="1" t="shared" si="17"/>
        <v/>
      </c>
      <c r="F526" s="132"/>
      <c r="G526" s="132"/>
      <c r="H526" s="132"/>
      <c r="I526" s="132"/>
      <c r="J526" s="137" t="str">
        <f>IFERROR(LOOKUP(1,0/((故事点速查表!$A$2:$A$28=G526)*(故事点速查表!$B$2:$B$28=H526)*(故事点速查表!$C$2:$C$28=I526)),故事点速查表!$D$2:$D$28),"")</f>
        <v/>
      </c>
      <c r="K526" s="138"/>
      <c r="L526" s="139"/>
    </row>
    <row r="527" ht="16" spans="2:12">
      <c r="B527" s="136"/>
      <c r="C527" s="107" t="str">
        <f ca="1" t="shared" si="16"/>
        <v/>
      </c>
      <c r="D527" s="108"/>
      <c r="E527" s="113" t="str">
        <f ca="1" t="shared" si="17"/>
        <v/>
      </c>
      <c r="F527" s="132"/>
      <c r="G527" s="132"/>
      <c r="H527" s="132"/>
      <c r="I527" s="132"/>
      <c r="J527" s="137" t="str">
        <f>IFERROR(LOOKUP(1,0/((故事点速查表!$A$2:$A$28=G527)*(故事点速查表!$B$2:$B$28=H527)*(故事点速查表!$C$2:$C$28=I527)),故事点速查表!$D$2:$D$28),"")</f>
        <v/>
      </c>
      <c r="K527" s="138"/>
      <c r="L527" s="139"/>
    </row>
    <row r="528" ht="16" spans="2:12">
      <c r="B528" s="136"/>
      <c r="C528" s="107" t="str">
        <f ca="1" t="shared" si="16"/>
        <v/>
      </c>
      <c r="D528" s="108"/>
      <c r="E528" s="113" t="str">
        <f ca="1" t="shared" si="17"/>
        <v/>
      </c>
      <c r="F528" s="132"/>
      <c r="G528" s="132"/>
      <c r="H528" s="132"/>
      <c r="I528" s="132"/>
      <c r="J528" s="137" t="str">
        <f>IFERROR(LOOKUP(1,0/((故事点速查表!$A$2:$A$28=G528)*(故事点速查表!$B$2:$B$28=H528)*(故事点速查表!$C$2:$C$28=I528)),故事点速查表!$D$2:$D$28),"")</f>
        <v/>
      </c>
      <c r="K528" s="138"/>
      <c r="L528" s="139"/>
    </row>
    <row r="529" ht="16" spans="2:12">
      <c r="B529" s="136"/>
      <c r="C529" s="107" t="str">
        <f ca="1" t="shared" si="16"/>
        <v/>
      </c>
      <c r="D529" s="108"/>
      <c r="E529" s="113" t="str">
        <f ca="1" t="shared" si="17"/>
        <v/>
      </c>
      <c r="F529" s="132"/>
      <c r="G529" s="132"/>
      <c r="H529" s="132"/>
      <c r="I529" s="132"/>
      <c r="J529" s="137" t="str">
        <f>IFERROR(LOOKUP(1,0/((故事点速查表!$A$2:$A$28=G529)*(故事点速查表!$B$2:$B$28=H529)*(故事点速查表!$C$2:$C$28=I529)),故事点速查表!$D$2:$D$28),"")</f>
        <v/>
      </c>
      <c r="K529" s="138"/>
      <c r="L529" s="139"/>
    </row>
    <row r="530" ht="16" spans="2:12">
      <c r="B530" s="136"/>
      <c r="C530" s="107" t="str">
        <f ca="1" t="shared" si="16"/>
        <v/>
      </c>
      <c r="D530" s="108"/>
      <c r="E530" s="113" t="str">
        <f ca="1" t="shared" si="17"/>
        <v/>
      </c>
      <c r="F530" s="132"/>
      <c r="G530" s="132"/>
      <c r="H530" s="132"/>
      <c r="I530" s="132"/>
      <c r="J530" s="137" t="str">
        <f>IFERROR(LOOKUP(1,0/((故事点速查表!$A$2:$A$28=G530)*(故事点速查表!$B$2:$B$28=H530)*(故事点速查表!$C$2:$C$28=I530)),故事点速查表!$D$2:$D$28),"")</f>
        <v/>
      </c>
      <c r="K530" s="138"/>
      <c r="L530" s="139"/>
    </row>
    <row r="531" ht="16" spans="2:12">
      <c r="B531" s="136"/>
      <c r="C531" s="107" t="str">
        <f ca="1" t="shared" si="16"/>
        <v/>
      </c>
      <c r="D531" s="108"/>
      <c r="E531" s="113" t="str">
        <f ca="1" t="shared" si="17"/>
        <v/>
      </c>
      <c r="F531" s="132"/>
      <c r="G531" s="132"/>
      <c r="H531" s="132"/>
      <c r="I531" s="132"/>
      <c r="J531" s="137" t="str">
        <f>IFERROR(LOOKUP(1,0/((故事点速查表!$A$2:$A$28=G531)*(故事点速查表!$B$2:$B$28=H531)*(故事点速查表!$C$2:$C$28=I531)),故事点速查表!$D$2:$D$28),"")</f>
        <v/>
      </c>
      <c r="K531" s="138"/>
      <c r="L531" s="139"/>
    </row>
    <row r="532" ht="16" spans="2:12">
      <c r="B532" s="136"/>
      <c r="C532" s="107" t="str">
        <f ca="1" t="shared" si="16"/>
        <v/>
      </c>
      <c r="D532" s="108"/>
      <c r="E532" s="113" t="str">
        <f ca="1" t="shared" si="17"/>
        <v/>
      </c>
      <c r="F532" s="132"/>
      <c r="G532" s="132"/>
      <c r="H532" s="132"/>
      <c r="I532" s="132"/>
      <c r="J532" s="137" t="str">
        <f>IFERROR(LOOKUP(1,0/((故事点速查表!$A$2:$A$28=G532)*(故事点速查表!$B$2:$B$28=H532)*(故事点速查表!$C$2:$C$28=I532)),故事点速查表!$D$2:$D$28),"")</f>
        <v/>
      </c>
      <c r="K532" s="138"/>
      <c r="L532" s="139"/>
    </row>
    <row r="533" ht="16" spans="2:12">
      <c r="B533" s="136"/>
      <c r="C533" s="107" t="str">
        <f ca="1" t="shared" si="16"/>
        <v/>
      </c>
      <c r="D533" s="108"/>
      <c r="E533" s="113" t="str">
        <f ca="1" t="shared" si="17"/>
        <v/>
      </c>
      <c r="F533" s="132"/>
      <c r="G533" s="132"/>
      <c r="H533" s="132"/>
      <c r="I533" s="132"/>
      <c r="J533" s="137" t="str">
        <f>IFERROR(LOOKUP(1,0/((故事点速查表!$A$2:$A$28=G533)*(故事点速查表!$B$2:$B$28=H533)*(故事点速查表!$C$2:$C$28=I533)),故事点速查表!$D$2:$D$28),"")</f>
        <v/>
      </c>
      <c r="K533" s="138"/>
      <c r="L533" s="139"/>
    </row>
    <row r="534" ht="16" spans="2:12">
      <c r="B534" s="136"/>
      <c r="C534" s="107" t="str">
        <f ca="1" t="shared" si="16"/>
        <v/>
      </c>
      <c r="D534" s="108"/>
      <c r="E534" s="113" t="str">
        <f ca="1" t="shared" si="17"/>
        <v/>
      </c>
      <c r="F534" s="132"/>
      <c r="G534" s="132"/>
      <c r="H534" s="132"/>
      <c r="I534" s="132"/>
      <c r="J534" s="137" t="str">
        <f>IFERROR(LOOKUP(1,0/((故事点速查表!$A$2:$A$28=G534)*(故事点速查表!$B$2:$B$28=H534)*(故事点速查表!$C$2:$C$28=I534)),故事点速查表!$D$2:$D$28),"")</f>
        <v/>
      </c>
      <c r="K534" s="138"/>
      <c r="L534" s="139"/>
    </row>
    <row r="535" ht="16" spans="2:12">
      <c r="B535" s="136"/>
      <c r="C535" s="107" t="str">
        <f ca="1" t="shared" si="16"/>
        <v/>
      </c>
      <c r="D535" s="108"/>
      <c r="E535" s="113" t="str">
        <f ca="1" t="shared" si="17"/>
        <v/>
      </c>
      <c r="F535" s="132"/>
      <c r="G535" s="132"/>
      <c r="H535" s="132"/>
      <c r="I535" s="132"/>
      <c r="J535" s="137" t="str">
        <f>IFERROR(LOOKUP(1,0/((故事点速查表!$A$2:$A$28=G535)*(故事点速查表!$B$2:$B$28=H535)*(故事点速查表!$C$2:$C$28=I535)),故事点速查表!$D$2:$D$28),"")</f>
        <v/>
      </c>
      <c r="K535" s="138"/>
      <c r="L535" s="139"/>
    </row>
    <row r="536" ht="16" spans="2:12">
      <c r="B536" s="136"/>
      <c r="C536" s="107" t="str">
        <f ca="1" t="shared" si="16"/>
        <v/>
      </c>
      <c r="D536" s="108"/>
      <c r="E536" s="113" t="str">
        <f ca="1" t="shared" si="17"/>
        <v/>
      </c>
      <c r="F536" s="132"/>
      <c r="G536" s="132"/>
      <c r="H536" s="132"/>
      <c r="I536" s="132"/>
      <c r="J536" s="137" t="str">
        <f>IFERROR(LOOKUP(1,0/((故事点速查表!$A$2:$A$28=G536)*(故事点速查表!$B$2:$B$28=H536)*(故事点速查表!$C$2:$C$28=I536)),故事点速查表!$D$2:$D$28),"")</f>
        <v/>
      </c>
      <c r="K536" s="138"/>
      <c r="L536" s="139"/>
    </row>
    <row r="537" ht="16" spans="2:12">
      <c r="B537" s="136"/>
      <c r="C537" s="107" t="str">
        <f ca="1" t="shared" si="16"/>
        <v/>
      </c>
      <c r="D537" s="108"/>
      <c r="E537" s="113" t="str">
        <f ca="1" t="shared" si="17"/>
        <v/>
      </c>
      <c r="F537" s="132"/>
      <c r="G537" s="132"/>
      <c r="H537" s="132"/>
      <c r="I537" s="132"/>
      <c r="J537" s="137" t="str">
        <f>IFERROR(LOOKUP(1,0/((故事点速查表!$A$2:$A$28=G537)*(故事点速查表!$B$2:$B$28=H537)*(故事点速查表!$C$2:$C$28=I537)),故事点速查表!$D$2:$D$28),"")</f>
        <v/>
      </c>
      <c r="K537" s="138"/>
      <c r="L537" s="139"/>
    </row>
    <row r="538" ht="16" spans="2:12">
      <c r="B538" s="136"/>
      <c r="C538" s="107" t="str">
        <f ca="1" t="shared" si="16"/>
        <v/>
      </c>
      <c r="D538" s="108"/>
      <c r="E538" s="113" t="str">
        <f ca="1" t="shared" si="17"/>
        <v/>
      </c>
      <c r="F538" s="132"/>
      <c r="G538" s="132"/>
      <c r="H538" s="132"/>
      <c r="I538" s="132"/>
      <c r="J538" s="137" t="str">
        <f>IFERROR(LOOKUP(1,0/((故事点速查表!$A$2:$A$28=G538)*(故事点速查表!$B$2:$B$28=H538)*(故事点速查表!$C$2:$C$28=I538)),故事点速查表!$D$2:$D$28),"")</f>
        <v/>
      </c>
      <c r="K538" s="138"/>
      <c r="L538" s="139"/>
    </row>
    <row r="539" ht="16" spans="2:12">
      <c r="B539" s="136"/>
      <c r="C539" s="107" t="str">
        <f ca="1" t="shared" si="16"/>
        <v/>
      </c>
      <c r="D539" s="108"/>
      <c r="E539" s="113" t="str">
        <f ca="1" t="shared" si="17"/>
        <v/>
      </c>
      <c r="F539" s="132"/>
      <c r="G539" s="132"/>
      <c r="H539" s="132"/>
      <c r="I539" s="132"/>
      <c r="J539" s="137" t="str">
        <f>IFERROR(LOOKUP(1,0/((故事点速查表!$A$2:$A$28=G539)*(故事点速查表!$B$2:$B$28=H539)*(故事点速查表!$C$2:$C$28=I539)),故事点速查表!$D$2:$D$28),"")</f>
        <v/>
      </c>
      <c r="K539" s="138"/>
      <c r="L539" s="139"/>
    </row>
    <row r="540" ht="16" spans="2:12">
      <c r="B540" s="136"/>
      <c r="C540" s="107" t="str">
        <f ca="1" t="shared" si="16"/>
        <v/>
      </c>
      <c r="D540" s="108"/>
      <c r="E540" s="113" t="str">
        <f ca="1" t="shared" si="17"/>
        <v/>
      </c>
      <c r="F540" s="132"/>
      <c r="G540" s="132"/>
      <c r="H540" s="132"/>
      <c r="I540" s="132"/>
      <c r="J540" s="137" t="str">
        <f>IFERROR(LOOKUP(1,0/((故事点速查表!$A$2:$A$28=G540)*(故事点速查表!$B$2:$B$28=H540)*(故事点速查表!$C$2:$C$28=I540)),故事点速查表!$D$2:$D$28),"")</f>
        <v/>
      </c>
      <c r="K540" s="138"/>
      <c r="L540" s="139"/>
    </row>
    <row r="541" ht="16" spans="2:12">
      <c r="B541" s="136"/>
      <c r="C541" s="107" t="str">
        <f ca="1" t="shared" si="16"/>
        <v/>
      </c>
      <c r="D541" s="108"/>
      <c r="E541" s="113" t="str">
        <f ca="1" t="shared" si="17"/>
        <v/>
      </c>
      <c r="F541" s="132"/>
      <c r="G541" s="132"/>
      <c r="H541" s="132"/>
      <c r="I541" s="132"/>
      <c r="J541" s="137" t="str">
        <f>IFERROR(LOOKUP(1,0/((故事点速查表!$A$2:$A$28=G541)*(故事点速查表!$B$2:$B$28=H541)*(故事点速查表!$C$2:$C$28=I541)),故事点速查表!$D$2:$D$28),"")</f>
        <v/>
      </c>
      <c r="K541" s="138"/>
      <c r="L541" s="139"/>
    </row>
    <row r="542" ht="16" spans="2:12">
      <c r="B542" s="136"/>
      <c r="C542" s="107" t="str">
        <f ca="1" t="shared" si="16"/>
        <v/>
      </c>
      <c r="D542" s="108"/>
      <c r="E542" s="113" t="str">
        <f ca="1" t="shared" si="17"/>
        <v/>
      </c>
      <c r="F542" s="132"/>
      <c r="G542" s="132"/>
      <c r="H542" s="132"/>
      <c r="I542" s="132"/>
      <c r="J542" s="137" t="str">
        <f>IFERROR(LOOKUP(1,0/((故事点速查表!$A$2:$A$28=G542)*(故事点速查表!$B$2:$B$28=H542)*(故事点速查表!$C$2:$C$28=I542)),故事点速查表!$D$2:$D$28),"")</f>
        <v/>
      </c>
      <c r="K542" s="138"/>
      <c r="L542" s="139"/>
    </row>
    <row r="543" ht="16" spans="2:12">
      <c r="B543" s="136"/>
      <c r="C543" s="107" t="str">
        <f ca="1" t="shared" si="16"/>
        <v/>
      </c>
      <c r="D543" s="108"/>
      <c r="E543" s="113" t="str">
        <f ca="1" t="shared" si="17"/>
        <v/>
      </c>
      <c r="F543" s="132"/>
      <c r="G543" s="132"/>
      <c r="H543" s="132"/>
      <c r="I543" s="132"/>
      <c r="J543" s="137" t="str">
        <f>IFERROR(LOOKUP(1,0/((故事点速查表!$A$2:$A$28=G543)*(故事点速查表!$B$2:$B$28=H543)*(故事点速查表!$C$2:$C$28=I543)),故事点速查表!$D$2:$D$28),"")</f>
        <v/>
      </c>
      <c r="K543" s="138"/>
      <c r="L543" s="139"/>
    </row>
    <row r="544" ht="16" spans="2:12">
      <c r="B544" s="136"/>
      <c r="C544" s="107" t="str">
        <f ca="1" t="shared" si="16"/>
        <v/>
      </c>
      <c r="D544" s="108"/>
      <c r="E544" s="113" t="str">
        <f ca="1" t="shared" si="17"/>
        <v/>
      </c>
      <c r="F544" s="132"/>
      <c r="G544" s="132"/>
      <c r="H544" s="132"/>
      <c r="I544" s="132"/>
      <c r="J544" s="137" t="str">
        <f>IFERROR(LOOKUP(1,0/((故事点速查表!$A$2:$A$28=G544)*(故事点速查表!$B$2:$B$28=H544)*(故事点速查表!$C$2:$C$28=I544)),故事点速查表!$D$2:$D$28),"")</f>
        <v/>
      </c>
      <c r="K544" s="138"/>
      <c r="L544" s="139"/>
    </row>
    <row r="545" ht="16" spans="2:12">
      <c r="B545" s="136"/>
      <c r="C545" s="107" t="str">
        <f ca="1" t="shared" si="16"/>
        <v/>
      </c>
      <c r="D545" s="108"/>
      <c r="E545" s="113" t="str">
        <f ca="1" t="shared" si="17"/>
        <v/>
      </c>
      <c r="F545" s="132"/>
      <c r="G545" s="132"/>
      <c r="H545" s="132"/>
      <c r="I545" s="132"/>
      <c r="J545" s="137" t="str">
        <f>IFERROR(LOOKUP(1,0/((故事点速查表!$A$2:$A$28=G545)*(故事点速查表!$B$2:$B$28=H545)*(故事点速查表!$C$2:$C$28=I545)),故事点速查表!$D$2:$D$28),"")</f>
        <v/>
      </c>
      <c r="K545" s="138"/>
      <c r="L545" s="139"/>
    </row>
    <row r="546" ht="16" spans="2:12">
      <c r="B546" s="136"/>
      <c r="C546" s="107" t="str">
        <f ca="1" t="shared" si="16"/>
        <v/>
      </c>
      <c r="D546" s="108"/>
      <c r="E546" s="113" t="str">
        <f ca="1" t="shared" si="17"/>
        <v/>
      </c>
      <c r="F546" s="132"/>
      <c r="G546" s="132"/>
      <c r="H546" s="132"/>
      <c r="I546" s="132"/>
      <c r="J546" s="137" t="str">
        <f>IFERROR(LOOKUP(1,0/((故事点速查表!$A$2:$A$28=G546)*(故事点速查表!$B$2:$B$28=H546)*(故事点速查表!$C$2:$C$28=I546)),故事点速查表!$D$2:$D$28),"")</f>
        <v/>
      </c>
      <c r="K546" s="138"/>
      <c r="L546" s="139"/>
    </row>
    <row r="547" ht="16" spans="2:12">
      <c r="B547" s="136"/>
      <c r="C547" s="107" t="str">
        <f ca="1" t="shared" si="16"/>
        <v/>
      </c>
      <c r="D547" s="108"/>
      <c r="E547" s="113" t="str">
        <f ca="1" t="shared" si="17"/>
        <v/>
      </c>
      <c r="F547" s="132"/>
      <c r="G547" s="132"/>
      <c r="H547" s="132"/>
      <c r="I547" s="132"/>
      <c r="J547" s="137" t="str">
        <f>IFERROR(LOOKUP(1,0/((故事点速查表!$A$2:$A$28=G547)*(故事点速查表!$B$2:$B$28=H547)*(故事点速查表!$C$2:$C$28=I547)),故事点速查表!$D$2:$D$28),"")</f>
        <v/>
      </c>
      <c r="K547" s="138"/>
      <c r="L547" s="139"/>
    </row>
    <row r="548" ht="16" spans="2:12">
      <c r="B548" s="136"/>
      <c r="C548" s="107" t="str">
        <f ca="1" t="shared" si="16"/>
        <v/>
      </c>
      <c r="D548" s="108"/>
      <c r="E548" s="113" t="str">
        <f ca="1" t="shared" si="17"/>
        <v/>
      </c>
      <c r="F548" s="132"/>
      <c r="G548" s="132"/>
      <c r="H548" s="132"/>
      <c r="I548" s="132"/>
      <c r="J548" s="137" t="str">
        <f>IFERROR(LOOKUP(1,0/((故事点速查表!$A$2:$A$28=G548)*(故事点速查表!$B$2:$B$28=H548)*(故事点速查表!$C$2:$C$28=I548)),故事点速查表!$D$2:$D$28),"")</f>
        <v/>
      </c>
      <c r="K548" s="138"/>
      <c r="L548" s="139"/>
    </row>
    <row r="549" ht="16" spans="2:12">
      <c r="B549" s="136"/>
      <c r="C549" s="107" t="str">
        <f ca="1" t="shared" si="16"/>
        <v/>
      </c>
      <c r="D549" s="108"/>
      <c r="E549" s="113" t="str">
        <f ca="1" t="shared" si="17"/>
        <v/>
      </c>
      <c r="F549" s="132"/>
      <c r="G549" s="132"/>
      <c r="H549" s="132"/>
      <c r="I549" s="132"/>
      <c r="J549" s="137" t="str">
        <f>IFERROR(LOOKUP(1,0/((故事点速查表!$A$2:$A$28=G549)*(故事点速查表!$B$2:$B$28=H549)*(故事点速查表!$C$2:$C$28=I549)),故事点速查表!$D$2:$D$28),"")</f>
        <v/>
      </c>
      <c r="K549" s="138"/>
      <c r="L549" s="139"/>
    </row>
    <row r="550" ht="16" spans="2:12">
      <c r="B550" s="136"/>
      <c r="C550" s="107" t="str">
        <f ca="1" t="shared" si="16"/>
        <v/>
      </c>
      <c r="D550" s="108"/>
      <c r="E550" s="113" t="str">
        <f ca="1" t="shared" si="17"/>
        <v/>
      </c>
      <c r="F550" s="132"/>
      <c r="G550" s="132"/>
      <c r="H550" s="132"/>
      <c r="I550" s="132"/>
      <c r="J550" s="137" t="str">
        <f>IFERROR(LOOKUP(1,0/((故事点速查表!$A$2:$A$28=G550)*(故事点速查表!$B$2:$B$28=H550)*(故事点速查表!$C$2:$C$28=I550)),故事点速查表!$D$2:$D$28),"")</f>
        <v/>
      </c>
      <c r="K550" s="138"/>
      <c r="L550" s="139"/>
    </row>
    <row r="551" ht="16" spans="2:12">
      <c r="B551" s="136"/>
      <c r="C551" s="107" t="str">
        <f ca="1" t="shared" si="16"/>
        <v/>
      </c>
      <c r="D551" s="108"/>
      <c r="E551" s="113" t="str">
        <f ca="1" t="shared" si="17"/>
        <v/>
      </c>
      <c r="F551" s="132"/>
      <c r="G551" s="132"/>
      <c r="H551" s="132"/>
      <c r="I551" s="132"/>
      <c r="J551" s="137" t="str">
        <f>IFERROR(LOOKUP(1,0/((故事点速查表!$A$2:$A$28=G551)*(故事点速查表!$B$2:$B$28=H551)*(故事点速查表!$C$2:$C$28=I551)),故事点速查表!$D$2:$D$28),"")</f>
        <v/>
      </c>
      <c r="K551" s="138"/>
      <c r="L551" s="139"/>
    </row>
    <row r="552" ht="16" spans="2:12">
      <c r="B552" s="136"/>
      <c r="C552" s="107" t="str">
        <f ca="1" t="shared" si="16"/>
        <v/>
      </c>
      <c r="D552" s="108"/>
      <c r="E552" s="113" t="str">
        <f ca="1" t="shared" si="17"/>
        <v/>
      </c>
      <c r="F552" s="132"/>
      <c r="G552" s="132"/>
      <c r="H552" s="132"/>
      <c r="I552" s="132"/>
      <c r="J552" s="137" t="str">
        <f>IFERROR(LOOKUP(1,0/((故事点速查表!$A$2:$A$28=G552)*(故事点速查表!$B$2:$B$28=H552)*(故事点速查表!$C$2:$C$28=I552)),故事点速查表!$D$2:$D$28),"")</f>
        <v/>
      </c>
      <c r="K552" s="138"/>
      <c r="L552" s="139"/>
    </row>
    <row r="553" ht="16" spans="2:12">
      <c r="B553" s="136"/>
      <c r="C553" s="107" t="str">
        <f ca="1" t="shared" ref="C553:C616" si="18">IF(B553="","",IF(B553&gt;OFFSET(B553,-1,0,1,1),IF(OFFSET(C553,-1,0,1,1)="","1",OFFSET(C553,-1,0,1,1))&amp;REPT(".1",B553-MAX(OFFSET(B553,-1,0,1,1),1)),IF(ISERROR(FIND(".",OFFSET(C553,-1,0,1,1))),REPT("1.",B553-1)&amp;IFERROR(VALUE(OFFSET(C553,-1,0,1,1))+1,"1"),IF(B553=1,"",IFERROR(LEFT(OFFSET(C553,-1,0,1,1),FIND("^",SUBSTITUTE(OFFSET(C553,-1,0,1,1),".","^",B553-1))),""))&amp;VALUE(TRIM(MID(SUBSTITUTE(OFFSET(C553,-1,0,1,1),".",REPT(" ",LEN(OFFSET(C553,-1,0,1,1)))),(B553-1)*LEN(OFFSET(C553,-1,0,1,1))+1,LEN(OFFSET(C553,-1,0,1,1)))))+1)))</f>
        <v/>
      </c>
      <c r="D553" s="108"/>
      <c r="E553" s="113" t="str">
        <f ca="1" t="shared" si="17"/>
        <v/>
      </c>
      <c r="F553" s="132"/>
      <c r="G553" s="132"/>
      <c r="H553" s="132"/>
      <c r="I553" s="132"/>
      <c r="J553" s="137" t="str">
        <f>IFERROR(LOOKUP(1,0/((故事点速查表!$A$2:$A$28=G553)*(故事点速查表!$B$2:$B$28=H553)*(故事点速查表!$C$2:$C$28=I553)),故事点速查表!$D$2:$D$28),"")</f>
        <v/>
      </c>
      <c r="K553" s="138"/>
      <c r="L553" s="139"/>
    </row>
    <row r="554" ht="16" spans="2:12">
      <c r="B554" s="136"/>
      <c r="C554" s="107" t="str">
        <f ca="1" t="shared" si="18"/>
        <v/>
      </c>
      <c r="D554" s="108"/>
      <c r="E554" s="113" t="str">
        <f ca="1" t="shared" si="17"/>
        <v/>
      </c>
      <c r="F554" s="132"/>
      <c r="G554" s="132"/>
      <c r="H554" s="132"/>
      <c r="I554" s="132"/>
      <c r="J554" s="137" t="str">
        <f>IFERROR(LOOKUP(1,0/((故事点速查表!$A$2:$A$28=G554)*(故事点速查表!$B$2:$B$28=H554)*(故事点速查表!$C$2:$C$28=I554)),故事点速查表!$D$2:$D$28),"")</f>
        <v/>
      </c>
      <c r="K554" s="138"/>
      <c r="L554" s="139"/>
    </row>
    <row r="555" ht="16" spans="2:12">
      <c r="B555" s="136"/>
      <c r="C555" s="107" t="str">
        <f ca="1" t="shared" si="18"/>
        <v/>
      </c>
      <c r="D555" s="108"/>
      <c r="E555" s="113" t="str">
        <f ca="1" t="shared" si="17"/>
        <v/>
      </c>
      <c r="F555" s="132"/>
      <c r="G555" s="132"/>
      <c r="H555" s="132"/>
      <c r="I555" s="132"/>
      <c r="J555" s="137" t="str">
        <f>IFERROR(LOOKUP(1,0/((故事点速查表!$A$2:$A$28=G555)*(故事点速查表!$B$2:$B$28=H555)*(故事点速查表!$C$2:$C$28=I555)),故事点速查表!$D$2:$D$28),"")</f>
        <v/>
      </c>
      <c r="K555" s="138"/>
      <c r="L555" s="139"/>
    </row>
    <row r="556" ht="16" spans="2:12">
      <c r="B556" s="136"/>
      <c r="C556" s="107" t="str">
        <f ca="1" t="shared" si="18"/>
        <v/>
      </c>
      <c r="D556" s="108"/>
      <c r="E556" s="113" t="str">
        <f ca="1" t="shared" si="17"/>
        <v/>
      </c>
      <c r="F556" s="132"/>
      <c r="G556" s="132"/>
      <c r="H556" s="132"/>
      <c r="I556" s="132"/>
      <c r="J556" s="137" t="str">
        <f>IFERROR(LOOKUP(1,0/((故事点速查表!$A$2:$A$28=G556)*(故事点速查表!$B$2:$B$28=H556)*(故事点速查表!$C$2:$C$28=I556)),故事点速查表!$D$2:$D$28),"")</f>
        <v/>
      </c>
      <c r="K556" s="138"/>
      <c r="L556" s="139"/>
    </row>
    <row r="557" ht="16" spans="2:12">
      <c r="B557" s="136"/>
      <c r="C557" s="107" t="str">
        <f ca="1" t="shared" si="18"/>
        <v/>
      </c>
      <c r="D557" s="108"/>
      <c r="E557" s="113" t="str">
        <f ca="1" t="shared" si="17"/>
        <v/>
      </c>
      <c r="F557" s="132"/>
      <c r="G557" s="132"/>
      <c r="H557" s="132"/>
      <c r="I557" s="132"/>
      <c r="J557" s="137" t="str">
        <f>IFERROR(LOOKUP(1,0/((故事点速查表!$A$2:$A$28=G557)*(故事点速查表!$B$2:$B$28=H557)*(故事点速查表!$C$2:$C$28=I557)),故事点速查表!$D$2:$D$28),"")</f>
        <v/>
      </c>
      <c r="K557" s="138"/>
      <c r="L557" s="139"/>
    </row>
    <row r="558" ht="16" spans="2:12">
      <c r="B558" s="136"/>
      <c r="C558" s="107" t="str">
        <f ca="1" t="shared" si="18"/>
        <v/>
      </c>
      <c r="D558" s="108"/>
      <c r="E558" s="113" t="str">
        <f ca="1" t="shared" si="17"/>
        <v/>
      </c>
      <c r="F558" s="132"/>
      <c r="G558" s="132"/>
      <c r="H558" s="132"/>
      <c r="I558" s="132"/>
      <c r="J558" s="137" t="str">
        <f>IFERROR(LOOKUP(1,0/((故事点速查表!$A$2:$A$28=G558)*(故事点速查表!$B$2:$B$28=H558)*(故事点速查表!$C$2:$C$28=I558)),故事点速查表!$D$2:$D$28),"")</f>
        <v/>
      </c>
      <c r="K558" s="138"/>
      <c r="L558" s="139"/>
    </row>
    <row r="559" ht="16" spans="2:12">
      <c r="B559" s="136"/>
      <c r="C559" s="107" t="str">
        <f ca="1" t="shared" si="18"/>
        <v/>
      </c>
      <c r="D559" s="108"/>
      <c r="E559" s="113" t="str">
        <f ca="1" t="shared" si="17"/>
        <v/>
      </c>
      <c r="F559" s="132"/>
      <c r="G559" s="132"/>
      <c r="H559" s="132"/>
      <c r="I559" s="132"/>
      <c r="J559" s="137" t="str">
        <f>IFERROR(LOOKUP(1,0/((故事点速查表!$A$2:$A$28=G559)*(故事点速查表!$B$2:$B$28=H559)*(故事点速查表!$C$2:$C$28=I559)),故事点速查表!$D$2:$D$28),"")</f>
        <v/>
      </c>
      <c r="K559" s="138"/>
      <c r="L559" s="139"/>
    </row>
    <row r="560" ht="16" spans="2:12">
      <c r="B560" s="136"/>
      <c r="C560" s="107" t="str">
        <f ca="1" t="shared" si="18"/>
        <v/>
      </c>
      <c r="D560" s="108"/>
      <c r="E560" s="113" t="str">
        <f ca="1" t="shared" si="17"/>
        <v/>
      </c>
      <c r="F560" s="132"/>
      <c r="G560" s="132"/>
      <c r="H560" s="132"/>
      <c r="I560" s="132"/>
      <c r="J560" s="137" t="str">
        <f>IFERROR(LOOKUP(1,0/((故事点速查表!$A$2:$A$28=G560)*(故事点速查表!$B$2:$B$28=H560)*(故事点速查表!$C$2:$C$28=I560)),故事点速查表!$D$2:$D$28),"")</f>
        <v/>
      </c>
      <c r="K560" s="138"/>
      <c r="L560" s="139"/>
    </row>
    <row r="561" ht="16" spans="2:12">
      <c r="B561" s="136"/>
      <c r="C561" s="107" t="str">
        <f ca="1" t="shared" si="18"/>
        <v/>
      </c>
      <c r="D561" s="108"/>
      <c r="E561" s="113" t="str">
        <f ca="1" t="shared" si="17"/>
        <v/>
      </c>
      <c r="F561" s="132"/>
      <c r="G561" s="132"/>
      <c r="H561" s="132"/>
      <c r="I561" s="132"/>
      <c r="J561" s="137" t="str">
        <f>IFERROR(LOOKUP(1,0/((故事点速查表!$A$2:$A$28=G561)*(故事点速查表!$B$2:$B$28=H561)*(故事点速查表!$C$2:$C$28=I561)),故事点速查表!$D$2:$D$28),"")</f>
        <v/>
      </c>
      <c r="K561" s="138"/>
      <c r="L561" s="139"/>
    </row>
    <row r="562" ht="16" spans="2:12">
      <c r="B562" s="136"/>
      <c r="C562" s="107" t="str">
        <f ca="1" t="shared" si="18"/>
        <v/>
      </c>
      <c r="D562" s="108"/>
      <c r="E562" s="113" t="str">
        <f ca="1" t="shared" si="17"/>
        <v/>
      </c>
      <c r="F562" s="132"/>
      <c r="G562" s="132"/>
      <c r="H562" s="132"/>
      <c r="I562" s="132"/>
      <c r="J562" s="137" t="str">
        <f>IFERROR(LOOKUP(1,0/((故事点速查表!$A$2:$A$28=G562)*(故事点速查表!$B$2:$B$28=H562)*(故事点速查表!$C$2:$C$28=I562)),故事点速查表!$D$2:$D$28),"")</f>
        <v/>
      </c>
      <c r="K562" s="138"/>
      <c r="L562" s="139"/>
    </row>
    <row r="563" ht="16" spans="2:12">
      <c r="B563" s="136"/>
      <c r="C563" s="107" t="str">
        <f ca="1" t="shared" si="18"/>
        <v/>
      </c>
      <c r="D563" s="108"/>
      <c r="E563" s="113" t="str">
        <f ca="1" t="shared" si="17"/>
        <v/>
      </c>
      <c r="F563" s="132"/>
      <c r="G563" s="132"/>
      <c r="H563" s="132"/>
      <c r="I563" s="132"/>
      <c r="J563" s="137" t="str">
        <f>IFERROR(LOOKUP(1,0/((故事点速查表!$A$2:$A$28=G563)*(故事点速查表!$B$2:$B$28=H563)*(故事点速查表!$C$2:$C$28=I563)),故事点速查表!$D$2:$D$28),"")</f>
        <v/>
      </c>
      <c r="K563" s="138"/>
      <c r="L563" s="139"/>
    </row>
    <row r="564" ht="16" spans="2:12">
      <c r="B564" s="136"/>
      <c r="C564" s="107" t="str">
        <f ca="1" t="shared" si="18"/>
        <v/>
      </c>
      <c r="D564" s="108"/>
      <c r="E564" s="113" t="str">
        <f ca="1" t="shared" si="17"/>
        <v/>
      </c>
      <c r="F564" s="132"/>
      <c r="G564" s="132"/>
      <c r="H564" s="132"/>
      <c r="I564" s="132"/>
      <c r="J564" s="137" t="str">
        <f>IFERROR(LOOKUP(1,0/((故事点速查表!$A$2:$A$28=G564)*(故事点速查表!$B$2:$B$28=H564)*(故事点速查表!$C$2:$C$28=I564)),故事点速查表!$D$2:$D$28),"")</f>
        <v/>
      </c>
      <c r="K564" s="138"/>
      <c r="L564" s="139"/>
    </row>
    <row r="565" ht="16" spans="2:12">
      <c r="B565" s="136"/>
      <c r="C565" s="107" t="str">
        <f ca="1" t="shared" si="18"/>
        <v/>
      </c>
      <c r="D565" s="108"/>
      <c r="E565" s="113" t="str">
        <f ca="1" t="shared" si="17"/>
        <v/>
      </c>
      <c r="F565" s="132"/>
      <c r="G565" s="132"/>
      <c r="H565" s="132"/>
      <c r="I565" s="132"/>
      <c r="J565" s="137" t="str">
        <f>IFERROR(LOOKUP(1,0/((故事点速查表!$A$2:$A$28=G565)*(故事点速查表!$B$2:$B$28=H565)*(故事点速查表!$C$2:$C$28=I565)),故事点速查表!$D$2:$D$28),"")</f>
        <v/>
      </c>
      <c r="K565" s="138"/>
      <c r="L565" s="139"/>
    </row>
    <row r="566" ht="16" spans="2:12">
      <c r="B566" s="136"/>
      <c r="C566" s="107" t="str">
        <f ca="1" t="shared" si="18"/>
        <v/>
      </c>
      <c r="D566" s="108"/>
      <c r="E566" s="113" t="str">
        <f ca="1" t="shared" si="17"/>
        <v/>
      </c>
      <c r="F566" s="132"/>
      <c r="G566" s="132"/>
      <c r="H566" s="132"/>
      <c r="I566" s="132"/>
      <c r="J566" s="137" t="str">
        <f>IFERROR(LOOKUP(1,0/((故事点速查表!$A$2:$A$28=G566)*(故事点速查表!$B$2:$B$28=H566)*(故事点速查表!$C$2:$C$28=I566)),故事点速查表!$D$2:$D$28),"")</f>
        <v/>
      </c>
      <c r="K566" s="138"/>
      <c r="L566" s="139"/>
    </row>
    <row r="567" ht="16" spans="2:12">
      <c r="B567" s="136"/>
      <c r="C567" s="107" t="str">
        <f ca="1" t="shared" si="18"/>
        <v/>
      </c>
      <c r="D567" s="108"/>
      <c r="E567" s="113" t="str">
        <f ca="1" t="shared" si="17"/>
        <v/>
      </c>
      <c r="F567" s="132"/>
      <c r="G567" s="132"/>
      <c r="H567" s="132"/>
      <c r="I567" s="132"/>
      <c r="J567" s="137" t="str">
        <f>IFERROR(LOOKUP(1,0/((故事点速查表!$A$2:$A$28=G567)*(故事点速查表!$B$2:$B$28=H567)*(故事点速查表!$C$2:$C$28=I567)),故事点速查表!$D$2:$D$28),"")</f>
        <v/>
      </c>
      <c r="K567" s="138"/>
      <c r="L567" s="139"/>
    </row>
    <row r="568" ht="16" spans="2:12">
      <c r="B568" s="136"/>
      <c r="C568" s="107" t="str">
        <f ca="1" t="shared" si="18"/>
        <v/>
      </c>
      <c r="D568" s="108"/>
      <c r="E568" s="113" t="str">
        <f ca="1" t="shared" si="17"/>
        <v/>
      </c>
      <c r="F568" s="132"/>
      <c r="G568" s="132"/>
      <c r="H568" s="132"/>
      <c r="I568" s="132"/>
      <c r="J568" s="137" t="str">
        <f>IFERROR(LOOKUP(1,0/((故事点速查表!$A$2:$A$28=G568)*(故事点速查表!$B$2:$B$28=H568)*(故事点速查表!$C$2:$C$28=I568)),故事点速查表!$D$2:$D$28),"")</f>
        <v/>
      </c>
      <c r="K568" s="138"/>
      <c r="L568" s="139"/>
    </row>
    <row r="569" ht="16" spans="2:12">
      <c r="B569" s="136"/>
      <c r="C569" s="107" t="str">
        <f ca="1" t="shared" si="18"/>
        <v/>
      </c>
      <c r="D569" s="108"/>
      <c r="E569" s="113" t="str">
        <f ca="1" t="shared" si="17"/>
        <v/>
      </c>
      <c r="F569" s="132"/>
      <c r="G569" s="132"/>
      <c r="H569" s="132"/>
      <c r="I569" s="132"/>
      <c r="J569" s="137" t="str">
        <f>IFERROR(LOOKUP(1,0/((故事点速查表!$A$2:$A$28=G569)*(故事点速查表!$B$2:$B$28=H569)*(故事点速查表!$C$2:$C$28=I569)),故事点速查表!$D$2:$D$28),"")</f>
        <v/>
      </c>
      <c r="K569" s="138"/>
      <c r="L569" s="139"/>
    </row>
    <row r="570" ht="16" spans="2:12">
      <c r="B570" s="136"/>
      <c r="C570" s="107" t="str">
        <f ca="1" t="shared" si="18"/>
        <v/>
      </c>
      <c r="D570" s="108"/>
      <c r="E570" s="113" t="str">
        <f ca="1" t="shared" si="17"/>
        <v/>
      </c>
      <c r="F570" s="132"/>
      <c r="G570" s="132"/>
      <c r="H570" s="132"/>
      <c r="I570" s="132"/>
      <c r="J570" s="137" t="str">
        <f>IFERROR(LOOKUP(1,0/((故事点速查表!$A$2:$A$28=G570)*(故事点速查表!$B$2:$B$28=H570)*(故事点速查表!$C$2:$C$28=I570)),故事点速查表!$D$2:$D$28),"")</f>
        <v/>
      </c>
      <c r="K570" s="138"/>
      <c r="L570" s="139"/>
    </row>
    <row r="571" ht="16" spans="2:12">
      <c r="B571" s="136"/>
      <c r="C571" s="107" t="str">
        <f ca="1" t="shared" si="18"/>
        <v/>
      </c>
      <c r="D571" s="108"/>
      <c r="E571" s="113" t="str">
        <f ca="1" t="shared" si="17"/>
        <v/>
      </c>
      <c r="F571" s="132"/>
      <c r="G571" s="132"/>
      <c r="H571" s="132"/>
      <c r="I571" s="132"/>
      <c r="J571" s="137" t="str">
        <f>IFERROR(LOOKUP(1,0/((故事点速查表!$A$2:$A$28=G571)*(故事点速查表!$B$2:$B$28=H571)*(故事点速查表!$C$2:$C$28=I571)),故事点速查表!$D$2:$D$28),"")</f>
        <v/>
      </c>
      <c r="K571" s="138"/>
      <c r="L571" s="139"/>
    </row>
    <row r="572" ht="16" spans="2:12">
      <c r="B572" s="136"/>
      <c r="C572" s="107" t="str">
        <f ca="1" t="shared" si="18"/>
        <v/>
      </c>
      <c r="D572" s="108"/>
      <c r="E572" s="113" t="str">
        <f ca="1" t="shared" si="17"/>
        <v/>
      </c>
      <c r="F572" s="132"/>
      <c r="G572" s="132"/>
      <c r="H572" s="132"/>
      <c r="I572" s="132"/>
      <c r="J572" s="137" t="str">
        <f>IFERROR(LOOKUP(1,0/((故事点速查表!$A$2:$A$28=G572)*(故事点速查表!$B$2:$B$28=H572)*(故事点速查表!$C$2:$C$28=I572)),故事点速查表!$D$2:$D$28),"")</f>
        <v/>
      </c>
      <c r="K572" s="138"/>
      <c r="L572" s="139"/>
    </row>
    <row r="573" ht="16" spans="2:12">
      <c r="B573" s="136"/>
      <c r="C573" s="107" t="str">
        <f ca="1" t="shared" si="18"/>
        <v/>
      </c>
      <c r="D573" s="108"/>
      <c r="E573" s="113" t="str">
        <f ca="1" t="shared" si="17"/>
        <v/>
      </c>
      <c r="F573" s="132"/>
      <c r="G573" s="132"/>
      <c r="H573" s="132"/>
      <c r="I573" s="132"/>
      <c r="J573" s="137" t="str">
        <f>IFERROR(LOOKUP(1,0/((故事点速查表!$A$2:$A$28=G573)*(故事点速查表!$B$2:$B$28=H573)*(故事点速查表!$C$2:$C$28=I573)),故事点速查表!$D$2:$D$28),"")</f>
        <v/>
      </c>
      <c r="K573" s="138"/>
      <c r="L573" s="139"/>
    </row>
    <row r="574" ht="16" spans="2:12">
      <c r="B574" s="136"/>
      <c r="C574" s="107" t="str">
        <f ca="1" t="shared" si="18"/>
        <v/>
      </c>
      <c r="D574" s="108"/>
      <c r="E574" s="113" t="str">
        <f ca="1" t="shared" si="17"/>
        <v/>
      </c>
      <c r="F574" s="132"/>
      <c r="G574" s="132"/>
      <c r="H574" s="132"/>
      <c r="I574" s="132"/>
      <c r="J574" s="137" t="str">
        <f>IFERROR(LOOKUP(1,0/((故事点速查表!$A$2:$A$28=G574)*(故事点速查表!$B$2:$B$28=H574)*(故事点速查表!$C$2:$C$28=I574)),故事点速查表!$D$2:$D$28),"")</f>
        <v/>
      </c>
      <c r="K574" s="138"/>
      <c r="L574" s="139"/>
    </row>
    <row r="575" ht="16" spans="2:12">
      <c r="B575" s="136"/>
      <c r="C575" s="107" t="str">
        <f ca="1" t="shared" si="18"/>
        <v/>
      </c>
      <c r="D575" s="108"/>
      <c r="E575" s="113" t="str">
        <f ca="1" t="shared" si="17"/>
        <v/>
      </c>
      <c r="F575" s="132"/>
      <c r="G575" s="132"/>
      <c r="H575" s="132"/>
      <c r="I575" s="132"/>
      <c r="J575" s="137" t="str">
        <f>IFERROR(LOOKUP(1,0/((故事点速查表!$A$2:$A$28=G575)*(故事点速查表!$B$2:$B$28=H575)*(故事点速查表!$C$2:$C$28=I575)),故事点速查表!$D$2:$D$28),"")</f>
        <v/>
      </c>
      <c r="K575" s="138"/>
      <c r="L575" s="139"/>
    </row>
    <row r="576" ht="16" spans="2:12">
      <c r="B576" s="136"/>
      <c r="C576" s="107" t="str">
        <f ca="1" t="shared" si="18"/>
        <v/>
      </c>
      <c r="D576" s="108"/>
      <c r="E576" s="113" t="str">
        <f ca="1" t="shared" si="17"/>
        <v/>
      </c>
      <c r="F576" s="132"/>
      <c r="G576" s="132"/>
      <c r="H576" s="132"/>
      <c r="I576" s="132"/>
      <c r="J576" s="137" t="str">
        <f>IFERROR(LOOKUP(1,0/((故事点速查表!$A$2:$A$28=G576)*(故事点速查表!$B$2:$B$28=H576)*(故事点速查表!$C$2:$C$28=I576)),故事点速查表!$D$2:$D$28),"")</f>
        <v/>
      </c>
      <c r="K576" s="138"/>
      <c r="L576" s="139"/>
    </row>
    <row r="577" ht="16" spans="2:12">
      <c r="B577" s="136"/>
      <c r="C577" s="107" t="str">
        <f ca="1" t="shared" si="18"/>
        <v/>
      </c>
      <c r="D577" s="108"/>
      <c r="E577" s="113" t="str">
        <f ca="1" t="shared" si="17"/>
        <v/>
      </c>
      <c r="F577" s="132"/>
      <c r="G577" s="132"/>
      <c r="H577" s="132"/>
      <c r="I577" s="132"/>
      <c r="J577" s="137" t="str">
        <f>IFERROR(LOOKUP(1,0/((故事点速查表!$A$2:$A$28=G577)*(故事点速查表!$B$2:$B$28=H577)*(故事点速查表!$C$2:$C$28=I577)),故事点速查表!$D$2:$D$28),"")</f>
        <v/>
      </c>
      <c r="K577" s="138"/>
      <c r="L577" s="139"/>
    </row>
    <row r="578" ht="16" spans="2:12">
      <c r="B578" s="136"/>
      <c r="C578" s="107" t="str">
        <f ca="1" t="shared" si="18"/>
        <v/>
      </c>
      <c r="D578" s="108"/>
      <c r="E578" s="113" t="str">
        <f ca="1" t="shared" si="17"/>
        <v/>
      </c>
      <c r="F578" s="132"/>
      <c r="G578" s="132"/>
      <c r="H578" s="132"/>
      <c r="I578" s="132"/>
      <c r="J578" s="137" t="str">
        <f>IFERROR(LOOKUP(1,0/((故事点速查表!$A$2:$A$28=G578)*(故事点速查表!$B$2:$B$28=H578)*(故事点速查表!$C$2:$C$28=I578)),故事点速查表!$D$2:$D$28),"")</f>
        <v/>
      </c>
      <c r="K578" s="138"/>
      <c r="L578" s="139"/>
    </row>
    <row r="579" ht="16" spans="2:12">
      <c r="B579" s="136"/>
      <c r="C579" s="107" t="str">
        <f ca="1" t="shared" si="18"/>
        <v/>
      </c>
      <c r="D579" s="108"/>
      <c r="E579" s="113" t="str">
        <f ca="1" t="shared" si="17"/>
        <v/>
      </c>
      <c r="F579" s="132"/>
      <c r="G579" s="132"/>
      <c r="H579" s="132"/>
      <c r="I579" s="132"/>
      <c r="J579" s="137" t="str">
        <f>IFERROR(LOOKUP(1,0/((故事点速查表!$A$2:$A$28=G579)*(故事点速查表!$B$2:$B$28=H579)*(故事点速查表!$C$2:$C$28=I579)),故事点速查表!$D$2:$D$28),"")</f>
        <v/>
      </c>
      <c r="K579" s="138"/>
      <c r="L579" s="139"/>
    </row>
    <row r="580" ht="16" spans="2:12">
      <c r="B580" s="136"/>
      <c r="C580" s="107" t="str">
        <f ca="1" t="shared" si="18"/>
        <v/>
      </c>
      <c r="D580" s="108"/>
      <c r="E580" s="113" t="str">
        <f ca="1" t="shared" si="17"/>
        <v/>
      </c>
      <c r="F580" s="132"/>
      <c r="G580" s="132"/>
      <c r="H580" s="132"/>
      <c r="I580" s="132"/>
      <c r="J580" s="137" t="str">
        <f>IFERROR(LOOKUP(1,0/((故事点速查表!$A$2:$A$28=G580)*(故事点速查表!$B$2:$B$28=H580)*(故事点速查表!$C$2:$C$28=I580)),故事点速查表!$D$2:$D$28),"")</f>
        <v/>
      </c>
      <c r="K580" s="138"/>
      <c r="L580" s="139"/>
    </row>
    <row r="581" ht="16" spans="2:12">
      <c r="B581" s="136"/>
      <c r="C581" s="107" t="str">
        <f ca="1" t="shared" si="18"/>
        <v/>
      </c>
      <c r="D581" s="108"/>
      <c r="E581" s="113" t="str">
        <f ca="1" t="shared" si="17"/>
        <v/>
      </c>
      <c r="F581" s="132"/>
      <c r="G581" s="132"/>
      <c r="H581" s="132"/>
      <c r="I581" s="132"/>
      <c r="J581" s="137" t="str">
        <f>IFERROR(LOOKUP(1,0/((故事点速查表!$A$2:$A$28=G581)*(故事点速查表!$B$2:$B$28=H581)*(故事点速查表!$C$2:$C$28=I581)),故事点速查表!$D$2:$D$28),"")</f>
        <v/>
      </c>
      <c r="K581" s="138"/>
      <c r="L581" s="139"/>
    </row>
    <row r="582" ht="16" spans="2:12">
      <c r="B582" s="136"/>
      <c r="C582" s="107" t="str">
        <f ca="1" t="shared" si="18"/>
        <v/>
      </c>
      <c r="D582" s="108"/>
      <c r="E582" s="113" t="str">
        <f ca="1" t="shared" ref="E582:E645" si="19">IF(C582&lt;&gt;"",IF($L$2&lt;&gt;"",$L$2&amp;"-"&amp;C582,C582),"")</f>
        <v/>
      </c>
      <c r="F582" s="132"/>
      <c r="G582" s="132"/>
      <c r="H582" s="132"/>
      <c r="I582" s="132"/>
      <c r="J582" s="137" t="str">
        <f>IFERROR(LOOKUP(1,0/((故事点速查表!$A$2:$A$28=G582)*(故事点速查表!$B$2:$B$28=H582)*(故事点速查表!$C$2:$C$28=I582)),故事点速查表!$D$2:$D$28),"")</f>
        <v/>
      </c>
      <c r="K582" s="138"/>
      <c r="L582" s="139"/>
    </row>
    <row r="583" ht="16" spans="2:12">
      <c r="B583" s="136"/>
      <c r="C583" s="107" t="str">
        <f ca="1" t="shared" si="18"/>
        <v/>
      </c>
      <c r="D583" s="108"/>
      <c r="E583" s="113" t="str">
        <f ca="1" t="shared" si="19"/>
        <v/>
      </c>
      <c r="F583" s="132"/>
      <c r="G583" s="132"/>
      <c r="H583" s="132"/>
      <c r="I583" s="132"/>
      <c r="J583" s="137" t="str">
        <f>IFERROR(LOOKUP(1,0/((故事点速查表!$A$2:$A$28=G583)*(故事点速查表!$B$2:$B$28=H583)*(故事点速查表!$C$2:$C$28=I583)),故事点速查表!$D$2:$D$28),"")</f>
        <v/>
      </c>
      <c r="K583" s="138"/>
      <c r="L583" s="139"/>
    </row>
    <row r="584" ht="16" spans="2:12">
      <c r="B584" s="136"/>
      <c r="C584" s="107" t="str">
        <f ca="1" t="shared" si="18"/>
        <v/>
      </c>
      <c r="D584" s="108"/>
      <c r="E584" s="113" t="str">
        <f ca="1" t="shared" si="19"/>
        <v/>
      </c>
      <c r="F584" s="132"/>
      <c r="G584" s="132"/>
      <c r="H584" s="132"/>
      <c r="I584" s="132"/>
      <c r="J584" s="137" t="str">
        <f>IFERROR(LOOKUP(1,0/((故事点速查表!$A$2:$A$28=G584)*(故事点速查表!$B$2:$B$28=H584)*(故事点速查表!$C$2:$C$28=I584)),故事点速查表!$D$2:$D$28),"")</f>
        <v/>
      </c>
      <c r="K584" s="138"/>
      <c r="L584" s="139"/>
    </row>
    <row r="585" ht="16" spans="2:12">
      <c r="B585" s="136"/>
      <c r="C585" s="107" t="str">
        <f ca="1" t="shared" si="18"/>
        <v/>
      </c>
      <c r="D585" s="108"/>
      <c r="E585" s="113" t="str">
        <f ca="1" t="shared" si="19"/>
        <v/>
      </c>
      <c r="F585" s="132"/>
      <c r="G585" s="132"/>
      <c r="H585" s="132"/>
      <c r="I585" s="132"/>
      <c r="J585" s="137" t="str">
        <f>IFERROR(LOOKUP(1,0/((故事点速查表!$A$2:$A$28=G585)*(故事点速查表!$B$2:$B$28=H585)*(故事点速查表!$C$2:$C$28=I585)),故事点速查表!$D$2:$D$28),"")</f>
        <v/>
      </c>
      <c r="K585" s="138"/>
      <c r="L585" s="139"/>
    </row>
    <row r="586" ht="16" spans="2:12">
      <c r="B586" s="136"/>
      <c r="C586" s="107" t="str">
        <f ca="1" t="shared" si="18"/>
        <v/>
      </c>
      <c r="D586" s="108"/>
      <c r="E586" s="113" t="str">
        <f ca="1" t="shared" si="19"/>
        <v/>
      </c>
      <c r="F586" s="132"/>
      <c r="G586" s="132"/>
      <c r="H586" s="132"/>
      <c r="I586" s="132"/>
      <c r="J586" s="137" t="str">
        <f>IFERROR(LOOKUP(1,0/((故事点速查表!$A$2:$A$28=G586)*(故事点速查表!$B$2:$B$28=H586)*(故事点速查表!$C$2:$C$28=I586)),故事点速查表!$D$2:$D$28),"")</f>
        <v/>
      </c>
      <c r="K586" s="138"/>
      <c r="L586" s="139"/>
    </row>
    <row r="587" ht="16" spans="2:12">
      <c r="B587" s="136"/>
      <c r="C587" s="107" t="str">
        <f ca="1" t="shared" si="18"/>
        <v/>
      </c>
      <c r="D587" s="108"/>
      <c r="E587" s="113" t="str">
        <f ca="1" t="shared" si="19"/>
        <v/>
      </c>
      <c r="F587" s="132"/>
      <c r="G587" s="132"/>
      <c r="H587" s="132"/>
      <c r="I587" s="132"/>
      <c r="J587" s="137" t="str">
        <f>IFERROR(LOOKUP(1,0/((故事点速查表!$A$2:$A$28=G587)*(故事点速查表!$B$2:$B$28=H587)*(故事点速查表!$C$2:$C$28=I587)),故事点速查表!$D$2:$D$28),"")</f>
        <v/>
      </c>
      <c r="K587" s="138"/>
      <c r="L587" s="139"/>
    </row>
    <row r="588" ht="16" spans="2:12">
      <c r="B588" s="136"/>
      <c r="C588" s="107" t="str">
        <f ca="1" t="shared" si="18"/>
        <v/>
      </c>
      <c r="D588" s="108"/>
      <c r="E588" s="113" t="str">
        <f ca="1" t="shared" si="19"/>
        <v/>
      </c>
      <c r="F588" s="132"/>
      <c r="G588" s="132"/>
      <c r="H588" s="132"/>
      <c r="I588" s="132"/>
      <c r="J588" s="137" t="str">
        <f>IFERROR(LOOKUP(1,0/((故事点速查表!$A$2:$A$28=G588)*(故事点速查表!$B$2:$B$28=H588)*(故事点速查表!$C$2:$C$28=I588)),故事点速查表!$D$2:$D$28),"")</f>
        <v/>
      </c>
      <c r="K588" s="138"/>
      <c r="L588" s="139"/>
    </row>
    <row r="589" ht="16" spans="2:12">
      <c r="B589" s="136"/>
      <c r="C589" s="107" t="str">
        <f ca="1" t="shared" si="18"/>
        <v/>
      </c>
      <c r="D589" s="108"/>
      <c r="E589" s="113" t="str">
        <f ca="1" t="shared" si="19"/>
        <v/>
      </c>
      <c r="F589" s="132"/>
      <c r="G589" s="132"/>
      <c r="H589" s="132"/>
      <c r="I589" s="132"/>
      <c r="J589" s="137" t="str">
        <f>IFERROR(LOOKUP(1,0/((故事点速查表!$A$2:$A$28=G589)*(故事点速查表!$B$2:$B$28=H589)*(故事点速查表!$C$2:$C$28=I589)),故事点速查表!$D$2:$D$28),"")</f>
        <v/>
      </c>
      <c r="K589" s="138"/>
      <c r="L589" s="139"/>
    </row>
    <row r="590" ht="16" spans="2:12">
      <c r="B590" s="136"/>
      <c r="C590" s="107" t="str">
        <f ca="1" t="shared" si="18"/>
        <v/>
      </c>
      <c r="D590" s="108"/>
      <c r="E590" s="113" t="str">
        <f ca="1" t="shared" si="19"/>
        <v/>
      </c>
      <c r="F590" s="132"/>
      <c r="G590" s="132"/>
      <c r="H590" s="132"/>
      <c r="I590" s="132"/>
      <c r="J590" s="137" t="str">
        <f>IFERROR(LOOKUP(1,0/((故事点速查表!$A$2:$A$28=G590)*(故事点速查表!$B$2:$B$28=H590)*(故事点速查表!$C$2:$C$28=I590)),故事点速查表!$D$2:$D$28),"")</f>
        <v/>
      </c>
      <c r="K590" s="138"/>
      <c r="L590" s="139"/>
    </row>
    <row r="591" ht="16" spans="2:12">
      <c r="B591" s="136"/>
      <c r="C591" s="107" t="str">
        <f ca="1" t="shared" si="18"/>
        <v/>
      </c>
      <c r="D591" s="108"/>
      <c r="E591" s="113" t="str">
        <f ca="1" t="shared" si="19"/>
        <v/>
      </c>
      <c r="F591" s="132"/>
      <c r="G591" s="132"/>
      <c r="H591" s="132"/>
      <c r="I591" s="132"/>
      <c r="J591" s="137" t="str">
        <f>IFERROR(LOOKUP(1,0/((故事点速查表!$A$2:$A$28=G591)*(故事点速查表!$B$2:$B$28=H591)*(故事点速查表!$C$2:$C$28=I591)),故事点速查表!$D$2:$D$28),"")</f>
        <v/>
      </c>
      <c r="K591" s="138"/>
      <c r="L591" s="139"/>
    </row>
    <row r="592" ht="16" spans="2:12">
      <c r="B592" s="136"/>
      <c r="C592" s="107" t="str">
        <f ca="1" t="shared" si="18"/>
        <v/>
      </c>
      <c r="D592" s="108"/>
      <c r="E592" s="113" t="str">
        <f ca="1" t="shared" si="19"/>
        <v/>
      </c>
      <c r="F592" s="132"/>
      <c r="G592" s="132"/>
      <c r="H592" s="132"/>
      <c r="I592" s="132"/>
      <c r="J592" s="137" t="str">
        <f>IFERROR(LOOKUP(1,0/((故事点速查表!$A$2:$A$28=G592)*(故事点速查表!$B$2:$B$28=H592)*(故事点速查表!$C$2:$C$28=I592)),故事点速查表!$D$2:$D$28),"")</f>
        <v/>
      </c>
      <c r="K592" s="138"/>
      <c r="L592" s="139"/>
    </row>
    <row r="593" ht="16" spans="2:12">
      <c r="B593" s="136"/>
      <c r="C593" s="107" t="str">
        <f ca="1" t="shared" si="18"/>
        <v/>
      </c>
      <c r="D593" s="108"/>
      <c r="E593" s="113" t="str">
        <f ca="1" t="shared" si="19"/>
        <v/>
      </c>
      <c r="F593" s="132"/>
      <c r="G593" s="132"/>
      <c r="H593" s="132"/>
      <c r="I593" s="132"/>
      <c r="J593" s="137" t="str">
        <f>IFERROR(LOOKUP(1,0/((故事点速查表!$A$2:$A$28=G593)*(故事点速查表!$B$2:$B$28=H593)*(故事点速查表!$C$2:$C$28=I593)),故事点速查表!$D$2:$D$28),"")</f>
        <v/>
      </c>
      <c r="K593" s="138"/>
      <c r="L593" s="139"/>
    </row>
    <row r="594" ht="16" spans="2:12">
      <c r="B594" s="136"/>
      <c r="C594" s="107" t="str">
        <f ca="1" t="shared" si="18"/>
        <v/>
      </c>
      <c r="D594" s="108"/>
      <c r="E594" s="113" t="str">
        <f ca="1" t="shared" si="19"/>
        <v/>
      </c>
      <c r="F594" s="132"/>
      <c r="G594" s="132"/>
      <c r="H594" s="132"/>
      <c r="I594" s="132"/>
      <c r="J594" s="137" t="str">
        <f>IFERROR(LOOKUP(1,0/((故事点速查表!$A$2:$A$28=G594)*(故事点速查表!$B$2:$B$28=H594)*(故事点速查表!$C$2:$C$28=I594)),故事点速查表!$D$2:$D$28),"")</f>
        <v/>
      </c>
      <c r="K594" s="138"/>
      <c r="L594" s="139"/>
    </row>
    <row r="595" ht="16" spans="2:12">
      <c r="B595" s="136"/>
      <c r="C595" s="107" t="str">
        <f ca="1" t="shared" si="18"/>
        <v/>
      </c>
      <c r="D595" s="108"/>
      <c r="E595" s="113" t="str">
        <f ca="1" t="shared" si="19"/>
        <v/>
      </c>
      <c r="F595" s="132"/>
      <c r="G595" s="132"/>
      <c r="H595" s="132"/>
      <c r="I595" s="132"/>
      <c r="J595" s="137" t="str">
        <f>IFERROR(LOOKUP(1,0/((故事点速查表!$A$2:$A$28=G595)*(故事点速查表!$B$2:$B$28=H595)*(故事点速查表!$C$2:$C$28=I595)),故事点速查表!$D$2:$D$28),"")</f>
        <v/>
      </c>
      <c r="K595" s="138"/>
      <c r="L595" s="139"/>
    </row>
    <row r="596" ht="16" spans="2:12">
      <c r="B596" s="136"/>
      <c r="C596" s="107" t="str">
        <f ca="1" t="shared" si="18"/>
        <v/>
      </c>
      <c r="D596" s="108"/>
      <c r="E596" s="113" t="str">
        <f ca="1" t="shared" si="19"/>
        <v/>
      </c>
      <c r="F596" s="132"/>
      <c r="G596" s="132"/>
      <c r="H596" s="132"/>
      <c r="I596" s="132"/>
      <c r="J596" s="137" t="str">
        <f>IFERROR(LOOKUP(1,0/((故事点速查表!$A$2:$A$28=G596)*(故事点速查表!$B$2:$B$28=H596)*(故事点速查表!$C$2:$C$28=I596)),故事点速查表!$D$2:$D$28),"")</f>
        <v/>
      </c>
      <c r="K596" s="138"/>
      <c r="L596" s="139"/>
    </row>
    <row r="597" ht="16" spans="2:12">
      <c r="B597" s="136"/>
      <c r="C597" s="107" t="str">
        <f ca="1" t="shared" si="18"/>
        <v/>
      </c>
      <c r="D597" s="108"/>
      <c r="E597" s="113" t="str">
        <f ca="1" t="shared" si="19"/>
        <v/>
      </c>
      <c r="F597" s="132"/>
      <c r="G597" s="132"/>
      <c r="H597" s="132"/>
      <c r="I597" s="132"/>
      <c r="J597" s="137" t="str">
        <f>IFERROR(LOOKUP(1,0/((故事点速查表!$A$2:$A$28=G597)*(故事点速查表!$B$2:$B$28=H597)*(故事点速查表!$C$2:$C$28=I597)),故事点速查表!$D$2:$D$28),"")</f>
        <v/>
      </c>
      <c r="K597" s="138"/>
      <c r="L597" s="139"/>
    </row>
    <row r="598" ht="16" spans="2:12">
      <c r="B598" s="136"/>
      <c r="C598" s="107" t="str">
        <f ca="1" t="shared" si="18"/>
        <v/>
      </c>
      <c r="D598" s="108"/>
      <c r="E598" s="113" t="str">
        <f ca="1" t="shared" si="19"/>
        <v/>
      </c>
      <c r="F598" s="132"/>
      <c r="G598" s="132"/>
      <c r="H598" s="132"/>
      <c r="I598" s="132"/>
      <c r="J598" s="137" t="str">
        <f>IFERROR(LOOKUP(1,0/((故事点速查表!$A$2:$A$28=G598)*(故事点速查表!$B$2:$B$28=H598)*(故事点速查表!$C$2:$C$28=I598)),故事点速查表!$D$2:$D$28),"")</f>
        <v/>
      </c>
      <c r="K598" s="138"/>
      <c r="L598" s="139"/>
    </row>
    <row r="599" ht="16" spans="2:12">
      <c r="B599" s="136"/>
      <c r="C599" s="107" t="str">
        <f ca="1" t="shared" si="18"/>
        <v/>
      </c>
      <c r="D599" s="108"/>
      <c r="E599" s="113" t="str">
        <f ca="1" t="shared" si="19"/>
        <v/>
      </c>
      <c r="F599" s="132"/>
      <c r="G599" s="132"/>
      <c r="H599" s="132"/>
      <c r="I599" s="132"/>
      <c r="J599" s="137" t="str">
        <f>IFERROR(LOOKUP(1,0/((故事点速查表!$A$2:$A$28=G599)*(故事点速查表!$B$2:$B$28=H599)*(故事点速查表!$C$2:$C$28=I599)),故事点速查表!$D$2:$D$28),"")</f>
        <v/>
      </c>
      <c r="K599" s="138"/>
      <c r="L599" s="139"/>
    </row>
    <row r="600" ht="16" spans="2:12">
      <c r="B600" s="136"/>
      <c r="C600" s="107" t="str">
        <f ca="1" t="shared" si="18"/>
        <v/>
      </c>
      <c r="D600" s="108"/>
      <c r="E600" s="113" t="str">
        <f ca="1" t="shared" si="19"/>
        <v/>
      </c>
      <c r="F600" s="132"/>
      <c r="G600" s="132"/>
      <c r="H600" s="132"/>
      <c r="I600" s="132"/>
      <c r="J600" s="137" t="str">
        <f>IFERROR(LOOKUP(1,0/((故事点速查表!$A$2:$A$28=G600)*(故事点速查表!$B$2:$B$28=H600)*(故事点速查表!$C$2:$C$28=I600)),故事点速查表!$D$2:$D$28),"")</f>
        <v/>
      </c>
      <c r="K600" s="138"/>
      <c r="L600" s="139"/>
    </row>
    <row r="601" ht="16" spans="2:12">
      <c r="B601" s="136"/>
      <c r="C601" s="107" t="str">
        <f ca="1" t="shared" si="18"/>
        <v/>
      </c>
      <c r="D601" s="108"/>
      <c r="E601" s="113" t="str">
        <f ca="1" t="shared" si="19"/>
        <v/>
      </c>
      <c r="F601" s="132"/>
      <c r="G601" s="132"/>
      <c r="H601" s="132"/>
      <c r="I601" s="132"/>
      <c r="J601" s="137" t="str">
        <f>IFERROR(LOOKUP(1,0/((故事点速查表!$A$2:$A$28=G601)*(故事点速查表!$B$2:$B$28=H601)*(故事点速查表!$C$2:$C$28=I601)),故事点速查表!$D$2:$D$28),"")</f>
        <v/>
      </c>
      <c r="K601" s="138"/>
      <c r="L601" s="139"/>
    </row>
    <row r="602" ht="16" spans="2:12">
      <c r="B602" s="136"/>
      <c r="C602" s="107" t="str">
        <f ca="1" t="shared" si="18"/>
        <v/>
      </c>
      <c r="D602" s="108"/>
      <c r="E602" s="113" t="str">
        <f ca="1" t="shared" si="19"/>
        <v/>
      </c>
      <c r="F602" s="132"/>
      <c r="G602" s="132"/>
      <c r="H602" s="132"/>
      <c r="I602" s="132"/>
      <c r="J602" s="137" t="str">
        <f>IFERROR(LOOKUP(1,0/((故事点速查表!$A$2:$A$28=G602)*(故事点速查表!$B$2:$B$28=H602)*(故事点速查表!$C$2:$C$28=I602)),故事点速查表!$D$2:$D$28),"")</f>
        <v/>
      </c>
      <c r="K602" s="138"/>
      <c r="L602" s="139"/>
    </row>
    <row r="603" ht="16" spans="2:12">
      <c r="B603" s="136"/>
      <c r="C603" s="107" t="str">
        <f ca="1" t="shared" si="18"/>
        <v/>
      </c>
      <c r="D603" s="108"/>
      <c r="E603" s="113" t="str">
        <f ca="1" t="shared" si="19"/>
        <v/>
      </c>
      <c r="F603" s="132"/>
      <c r="G603" s="132"/>
      <c r="H603" s="132"/>
      <c r="I603" s="132"/>
      <c r="J603" s="137" t="str">
        <f>IFERROR(LOOKUP(1,0/((故事点速查表!$A$2:$A$28=G603)*(故事点速查表!$B$2:$B$28=H603)*(故事点速查表!$C$2:$C$28=I603)),故事点速查表!$D$2:$D$28),"")</f>
        <v/>
      </c>
      <c r="K603" s="138"/>
      <c r="L603" s="139"/>
    </row>
    <row r="604" ht="16" spans="2:12">
      <c r="B604" s="136"/>
      <c r="C604" s="107" t="str">
        <f ca="1" t="shared" si="18"/>
        <v/>
      </c>
      <c r="D604" s="108"/>
      <c r="E604" s="113" t="str">
        <f ca="1" t="shared" si="19"/>
        <v/>
      </c>
      <c r="F604" s="132"/>
      <c r="G604" s="132"/>
      <c r="H604" s="132"/>
      <c r="I604" s="132"/>
      <c r="J604" s="137" t="str">
        <f>IFERROR(LOOKUP(1,0/((故事点速查表!$A$2:$A$28=G604)*(故事点速查表!$B$2:$B$28=H604)*(故事点速查表!$C$2:$C$28=I604)),故事点速查表!$D$2:$D$28),"")</f>
        <v/>
      </c>
      <c r="K604" s="138"/>
      <c r="L604" s="139"/>
    </row>
    <row r="605" ht="16" spans="2:12">
      <c r="B605" s="136"/>
      <c r="C605" s="107" t="str">
        <f ca="1" t="shared" si="18"/>
        <v/>
      </c>
      <c r="D605" s="108"/>
      <c r="E605" s="113" t="str">
        <f ca="1" t="shared" si="19"/>
        <v/>
      </c>
      <c r="F605" s="132"/>
      <c r="G605" s="132"/>
      <c r="H605" s="132"/>
      <c r="I605" s="132"/>
      <c r="J605" s="137" t="str">
        <f>IFERROR(LOOKUP(1,0/((故事点速查表!$A$2:$A$28=G605)*(故事点速查表!$B$2:$B$28=H605)*(故事点速查表!$C$2:$C$28=I605)),故事点速查表!$D$2:$D$28),"")</f>
        <v/>
      </c>
      <c r="K605" s="138"/>
      <c r="L605" s="139"/>
    </row>
    <row r="606" ht="16" spans="2:12">
      <c r="B606" s="136"/>
      <c r="C606" s="107" t="str">
        <f ca="1" t="shared" si="18"/>
        <v/>
      </c>
      <c r="D606" s="108"/>
      <c r="E606" s="113" t="str">
        <f ca="1" t="shared" si="19"/>
        <v/>
      </c>
      <c r="F606" s="132"/>
      <c r="G606" s="132"/>
      <c r="H606" s="132"/>
      <c r="I606" s="132"/>
      <c r="J606" s="137" t="str">
        <f>IFERROR(LOOKUP(1,0/((故事点速查表!$A$2:$A$28=G606)*(故事点速查表!$B$2:$B$28=H606)*(故事点速查表!$C$2:$C$28=I606)),故事点速查表!$D$2:$D$28),"")</f>
        <v/>
      </c>
      <c r="K606" s="138"/>
      <c r="L606" s="139"/>
    </row>
    <row r="607" ht="16" spans="2:12">
      <c r="B607" s="136"/>
      <c r="C607" s="107" t="str">
        <f ca="1" t="shared" si="18"/>
        <v/>
      </c>
      <c r="D607" s="108"/>
      <c r="E607" s="113" t="str">
        <f ca="1" t="shared" si="19"/>
        <v/>
      </c>
      <c r="F607" s="132"/>
      <c r="G607" s="132"/>
      <c r="H607" s="132"/>
      <c r="I607" s="132"/>
      <c r="J607" s="137" t="str">
        <f>IFERROR(LOOKUP(1,0/((故事点速查表!$A$2:$A$28=G607)*(故事点速查表!$B$2:$B$28=H607)*(故事点速查表!$C$2:$C$28=I607)),故事点速查表!$D$2:$D$28),"")</f>
        <v/>
      </c>
      <c r="K607" s="138"/>
      <c r="L607" s="139"/>
    </row>
    <row r="608" ht="16" spans="2:12">
      <c r="B608" s="136"/>
      <c r="C608" s="107" t="str">
        <f ca="1" t="shared" si="18"/>
        <v/>
      </c>
      <c r="D608" s="108"/>
      <c r="E608" s="113" t="str">
        <f ca="1" t="shared" si="19"/>
        <v/>
      </c>
      <c r="F608" s="132"/>
      <c r="G608" s="132"/>
      <c r="H608" s="132"/>
      <c r="I608" s="132"/>
      <c r="J608" s="137" t="str">
        <f>IFERROR(LOOKUP(1,0/((故事点速查表!$A$2:$A$28=G608)*(故事点速查表!$B$2:$B$28=H608)*(故事点速查表!$C$2:$C$28=I608)),故事点速查表!$D$2:$D$28),"")</f>
        <v/>
      </c>
      <c r="K608" s="138"/>
      <c r="L608" s="139"/>
    </row>
    <row r="609" ht="16" spans="2:12">
      <c r="B609" s="136"/>
      <c r="C609" s="107" t="str">
        <f ca="1" t="shared" si="18"/>
        <v/>
      </c>
      <c r="D609" s="108"/>
      <c r="E609" s="113" t="str">
        <f ca="1" t="shared" si="19"/>
        <v/>
      </c>
      <c r="F609" s="132"/>
      <c r="G609" s="132"/>
      <c r="H609" s="132"/>
      <c r="I609" s="132"/>
      <c r="J609" s="137" t="str">
        <f>IFERROR(LOOKUP(1,0/((故事点速查表!$A$2:$A$28=G609)*(故事点速查表!$B$2:$B$28=H609)*(故事点速查表!$C$2:$C$28=I609)),故事点速查表!$D$2:$D$28),"")</f>
        <v/>
      </c>
      <c r="K609" s="138"/>
      <c r="L609" s="139"/>
    </row>
    <row r="610" ht="16" spans="2:12">
      <c r="B610" s="136"/>
      <c r="C610" s="107" t="str">
        <f ca="1" t="shared" si="18"/>
        <v/>
      </c>
      <c r="D610" s="108"/>
      <c r="E610" s="113" t="str">
        <f ca="1" t="shared" si="19"/>
        <v/>
      </c>
      <c r="F610" s="132"/>
      <c r="G610" s="132"/>
      <c r="H610" s="132"/>
      <c r="I610" s="132"/>
      <c r="J610" s="137" t="str">
        <f>IFERROR(LOOKUP(1,0/((故事点速查表!$A$2:$A$28=G610)*(故事点速查表!$B$2:$B$28=H610)*(故事点速查表!$C$2:$C$28=I610)),故事点速查表!$D$2:$D$28),"")</f>
        <v/>
      </c>
      <c r="K610" s="138"/>
      <c r="L610" s="139"/>
    </row>
    <row r="611" ht="16" spans="2:12">
      <c r="B611" s="136"/>
      <c r="C611" s="107" t="str">
        <f ca="1" t="shared" si="18"/>
        <v/>
      </c>
      <c r="D611" s="108"/>
      <c r="E611" s="113" t="str">
        <f ca="1" t="shared" si="19"/>
        <v/>
      </c>
      <c r="F611" s="132"/>
      <c r="G611" s="132"/>
      <c r="H611" s="132"/>
      <c r="I611" s="132"/>
      <c r="J611" s="137" t="str">
        <f>IFERROR(LOOKUP(1,0/((故事点速查表!$A$2:$A$28=G611)*(故事点速查表!$B$2:$B$28=H611)*(故事点速查表!$C$2:$C$28=I611)),故事点速查表!$D$2:$D$28),"")</f>
        <v/>
      </c>
      <c r="K611" s="138"/>
      <c r="L611" s="139"/>
    </row>
    <row r="612" ht="16" spans="2:12">
      <c r="B612" s="136"/>
      <c r="C612" s="107" t="str">
        <f ca="1" t="shared" si="18"/>
        <v/>
      </c>
      <c r="D612" s="108"/>
      <c r="E612" s="113" t="str">
        <f ca="1" t="shared" si="19"/>
        <v/>
      </c>
      <c r="F612" s="132"/>
      <c r="G612" s="132"/>
      <c r="H612" s="132"/>
      <c r="I612" s="132"/>
      <c r="J612" s="137" t="str">
        <f>IFERROR(LOOKUP(1,0/((故事点速查表!$A$2:$A$28=G612)*(故事点速查表!$B$2:$B$28=H612)*(故事点速查表!$C$2:$C$28=I612)),故事点速查表!$D$2:$D$28),"")</f>
        <v/>
      </c>
      <c r="K612" s="138"/>
      <c r="L612" s="139"/>
    </row>
    <row r="613" ht="16" spans="2:12">
      <c r="B613" s="136"/>
      <c r="C613" s="107" t="str">
        <f ca="1" t="shared" si="18"/>
        <v/>
      </c>
      <c r="D613" s="108"/>
      <c r="E613" s="113" t="str">
        <f ca="1" t="shared" si="19"/>
        <v/>
      </c>
      <c r="F613" s="132"/>
      <c r="G613" s="132"/>
      <c r="H613" s="132"/>
      <c r="I613" s="132"/>
      <c r="J613" s="137" t="str">
        <f>IFERROR(LOOKUP(1,0/((故事点速查表!$A$2:$A$28=G613)*(故事点速查表!$B$2:$B$28=H613)*(故事点速查表!$C$2:$C$28=I613)),故事点速查表!$D$2:$D$28),"")</f>
        <v/>
      </c>
      <c r="K613" s="138"/>
      <c r="L613" s="139"/>
    </row>
    <row r="614" ht="16" spans="2:12">
      <c r="B614" s="136"/>
      <c r="C614" s="107" t="str">
        <f ca="1" t="shared" si="18"/>
        <v/>
      </c>
      <c r="D614" s="108"/>
      <c r="E614" s="113" t="str">
        <f ca="1" t="shared" si="19"/>
        <v/>
      </c>
      <c r="F614" s="132"/>
      <c r="G614" s="132"/>
      <c r="H614" s="132"/>
      <c r="I614" s="132"/>
      <c r="J614" s="137" t="str">
        <f>IFERROR(LOOKUP(1,0/((故事点速查表!$A$2:$A$28=G614)*(故事点速查表!$B$2:$B$28=H614)*(故事点速查表!$C$2:$C$28=I614)),故事点速查表!$D$2:$D$28),"")</f>
        <v/>
      </c>
      <c r="K614" s="138"/>
      <c r="L614" s="139"/>
    </row>
    <row r="615" ht="16" spans="2:12">
      <c r="B615" s="136"/>
      <c r="C615" s="107" t="str">
        <f ca="1" t="shared" si="18"/>
        <v/>
      </c>
      <c r="D615" s="108"/>
      <c r="E615" s="113" t="str">
        <f ca="1" t="shared" si="19"/>
        <v/>
      </c>
      <c r="F615" s="132"/>
      <c r="G615" s="132"/>
      <c r="H615" s="132"/>
      <c r="I615" s="132"/>
      <c r="J615" s="137" t="str">
        <f>IFERROR(LOOKUP(1,0/((故事点速查表!$A$2:$A$28=G615)*(故事点速查表!$B$2:$B$28=H615)*(故事点速查表!$C$2:$C$28=I615)),故事点速查表!$D$2:$D$28),"")</f>
        <v/>
      </c>
      <c r="K615" s="138"/>
      <c r="L615" s="139"/>
    </row>
    <row r="616" ht="16" spans="2:12">
      <c r="B616" s="136"/>
      <c r="C616" s="107" t="str">
        <f ca="1" t="shared" si="18"/>
        <v/>
      </c>
      <c r="D616" s="108"/>
      <c r="E616" s="113" t="str">
        <f ca="1" t="shared" si="19"/>
        <v/>
      </c>
      <c r="F616" s="132"/>
      <c r="G616" s="132"/>
      <c r="H616" s="132"/>
      <c r="I616" s="132"/>
      <c r="J616" s="137" t="str">
        <f>IFERROR(LOOKUP(1,0/((故事点速查表!$A$2:$A$28=G616)*(故事点速查表!$B$2:$B$28=H616)*(故事点速查表!$C$2:$C$28=I616)),故事点速查表!$D$2:$D$28),"")</f>
        <v/>
      </c>
      <c r="K616" s="138"/>
      <c r="L616" s="139"/>
    </row>
    <row r="617" ht="16" spans="2:12">
      <c r="B617" s="136"/>
      <c r="C617" s="107" t="str">
        <f ca="1" t="shared" ref="C617:C680" si="20">IF(B617="","",IF(B617&gt;OFFSET(B617,-1,0,1,1),IF(OFFSET(C617,-1,0,1,1)="","1",OFFSET(C617,-1,0,1,1))&amp;REPT(".1",B617-MAX(OFFSET(B617,-1,0,1,1),1)),IF(ISERROR(FIND(".",OFFSET(C617,-1,0,1,1))),REPT("1.",B617-1)&amp;IFERROR(VALUE(OFFSET(C617,-1,0,1,1))+1,"1"),IF(B617=1,"",IFERROR(LEFT(OFFSET(C617,-1,0,1,1),FIND("^",SUBSTITUTE(OFFSET(C617,-1,0,1,1),".","^",B617-1))),""))&amp;VALUE(TRIM(MID(SUBSTITUTE(OFFSET(C617,-1,0,1,1),".",REPT(" ",LEN(OFFSET(C617,-1,0,1,1)))),(B617-1)*LEN(OFFSET(C617,-1,0,1,1))+1,LEN(OFFSET(C617,-1,0,1,1)))))+1)))</f>
        <v/>
      </c>
      <c r="D617" s="108"/>
      <c r="E617" s="113" t="str">
        <f ca="1" t="shared" si="19"/>
        <v/>
      </c>
      <c r="F617" s="132"/>
      <c r="G617" s="132"/>
      <c r="H617" s="132"/>
      <c r="I617" s="132"/>
      <c r="J617" s="137" t="str">
        <f>IFERROR(LOOKUP(1,0/((故事点速查表!$A$2:$A$28=G617)*(故事点速查表!$B$2:$B$28=H617)*(故事点速查表!$C$2:$C$28=I617)),故事点速查表!$D$2:$D$28),"")</f>
        <v/>
      </c>
      <c r="K617" s="138"/>
      <c r="L617" s="139"/>
    </row>
    <row r="618" ht="16" spans="2:12">
      <c r="B618" s="136"/>
      <c r="C618" s="107" t="str">
        <f ca="1" t="shared" si="20"/>
        <v/>
      </c>
      <c r="D618" s="108"/>
      <c r="E618" s="113" t="str">
        <f ca="1" t="shared" si="19"/>
        <v/>
      </c>
      <c r="F618" s="132"/>
      <c r="G618" s="132"/>
      <c r="H618" s="132"/>
      <c r="I618" s="132"/>
      <c r="J618" s="137" t="str">
        <f>IFERROR(LOOKUP(1,0/((故事点速查表!$A$2:$A$28=G618)*(故事点速查表!$B$2:$B$28=H618)*(故事点速查表!$C$2:$C$28=I618)),故事点速查表!$D$2:$D$28),"")</f>
        <v/>
      </c>
      <c r="K618" s="138"/>
      <c r="L618" s="139"/>
    </row>
    <row r="619" ht="16" spans="2:12">
      <c r="B619" s="136"/>
      <c r="C619" s="107" t="str">
        <f ca="1" t="shared" si="20"/>
        <v/>
      </c>
      <c r="D619" s="108"/>
      <c r="E619" s="113" t="str">
        <f ca="1" t="shared" si="19"/>
        <v/>
      </c>
      <c r="F619" s="132"/>
      <c r="G619" s="132"/>
      <c r="H619" s="132"/>
      <c r="I619" s="132"/>
      <c r="J619" s="137" t="str">
        <f>IFERROR(LOOKUP(1,0/((故事点速查表!$A$2:$A$28=G619)*(故事点速查表!$B$2:$B$28=H619)*(故事点速查表!$C$2:$C$28=I619)),故事点速查表!$D$2:$D$28),"")</f>
        <v/>
      </c>
      <c r="K619" s="138"/>
      <c r="L619" s="139"/>
    </row>
    <row r="620" ht="16" spans="2:12">
      <c r="B620" s="136"/>
      <c r="C620" s="107" t="str">
        <f ca="1" t="shared" si="20"/>
        <v/>
      </c>
      <c r="D620" s="108"/>
      <c r="E620" s="113" t="str">
        <f ca="1" t="shared" si="19"/>
        <v/>
      </c>
      <c r="F620" s="132"/>
      <c r="G620" s="132"/>
      <c r="H620" s="132"/>
      <c r="I620" s="132"/>
      <c r="J620" s="137" t="str">
        <f>IFERROR(LOOKUP(1,0/((故事点速查表!$A$2:$A$28=G620)*(故事点速查表!$B$2:$B$28=H620)*(故事点速查表!$C$2:$C$28=I620)),故事点速查表!$D$2:$D$28),"")</f>
        <v/>
      </c>
      <c r="K620" s="138"/>
      <c r="L620" s="139"/>
    </row>
    <row r="621" ht="16" spans="2:12">
      <c r="B621" s="136"/>
      <c r="C621" s="107" t="str">
        <f ca="1" t="shared" si="20"/>
        <v/>
      </c>
      <c r="D621" s="108"/>
      <c r="E621" s="113" t="str">
        <f ca="1" t="shared" si="19"/>
        <v/>
      </c>
      <c r="F621" s="132"/>
      <c r="G621" s="132"/>
      <c r="H621" s="132"/>
      <c r="I621" s="132"/>
      <c r="J621" s="137" t="str">
        <f>IFERROR(LOOKUP(1,0/((故事点速查表!$A$2:$A$28=G621)*(故事点速查表!$B$2:$B$28=H621)*(故事点速查表!$C$2:$C$28=I621)),故事点速查表!$D$2:$D$28),"")</f>
        <v/>
      </c>
      <c r="K621" s="138"/>
      <c r="L621" s="139"/>
    </row>
    <row r="622" ht="16" spans="2:12">
      <c r="B622" s="136"/>
      <c r="C622" s="107" t="str">
        <f ca="1" t="shared" si="20"/>
        <v/>
      </c>
      <c r="D622" s="108"/>
      <c r="E622" s="113" t="str">
        <f ca="1" t="shared" si="19"/>
        <v/>
      </c>
      <c r="F622" s="132"/>
      <c r="G622" s="132"/>
      <c r="H622" s="132"/>
      <c r="I622" s="132"/>
      <c r="J622" s="137" t="str">
        <f>IFERROR(LOOKUP(1,0/((故事点速查表!$A$2:$A$28=G622)*(故事点速查表!$B$2:$B$28=H622)*(故事点速查表!$C$2:$C$28=I622)),故事点速查表!$D$2:$D$28),"")</f>
        <v/>
      </c>
      <c r="K622" s="138"/>
      <c r="L622" s="139"/>
    </row>
    <row r="623" ht="16" spans="2:12">
      <c r="B623" s="136"/>
      <c r="C623" s="107" t="str">
        <f ca="1" t="shared" si="20"/>
        <v/>
      </c>
      <c r="D623" s="108"/>
      <c r="E623" s="113" t="str">
        <f ca="1" t="shared" si="19"/>
        <v/>
      </c>
      <c r="F623" s="132"/>
      <c r="G623" s="132"/>
      <c r="H623" s="132"/>
      <c r="I623" s="132"/>
      <c r="J623" s="137" t="str">
        <f>IFERROR(LOOKUP(1,0/((故事点速查表!$A$2:$A$28=G623)*(故事点速查表!$B$2:$B$28=H623)*(故事点速查表!$C$2:$C$28=I623)),故事点速查表!$D$2:$D$28),"")</f>
        <v/>
      </c>
      <c r="K623" s="138"/>
      <c r="L623" s="139"/>
    </row>
    <row r="624" ht="16" spans="2:12">
      <c r="B624" s="136"/>
      <c r="C624" s="107" t="str">
        <f ca="1" t="shared" si="20"/>
        <v/>
      </c>
      <c r="D624" s="108"/>
      <c r="E624" s="113" t="str">
        <f ca="1" t="shared" si="19"/>
        <v/>
      </c>
      <c r="F624" s="132"/>
      <c r="G624" s="132"/>
      <c r="H624" s="132"/>
      <c r="I624" s="132"/>
      <c r="J624" s="137" t="str">
        <f>IFERROR(LOOKUP(1,0/((故事点速查表!$A$2:$A$28=G624)*(故事点速查表!$B$2:$B$28=H624)*(故事点速查表!$C$2:$C$28=I624)),故事点速查表!$D$2:$D$28),"")</f>
        <v/>
      </c>
      <c r="K624" s="138"/>
      <c r="L624" s="139"/>
    </row>
    <row r="625" ht="16" spans="2:12">
      <c r="B625" s="136"/>
      <c r="C625" s="107" t="str">
        <f ca="1" t="shared" si="20"/>
        <v/>
      </c>
      <c r="D625" s="108"/>
      <c r="E625" s="113" t="str">
        <f ca="1" t="shared" si="19"/>
        <v/>
      </c>
      <c r="F625" s="132"/>
      <c r="G625" s="132"/>
      <c r="H625" s="132"/>
      <c r="I625" s="132"/>
      <c r="J625" s="137" t="str">
        <f>IFERROR(LOOKUP(1,0/((故事点速查表!$A$2:$A$28=G625)*(故事点速查表!$B$2:$B$28=H625)*(故事点速查表!$C$2:$C$28=I625)),故事点速查表!$D$2:$D$28),"")</f>
        <v/>
      </c>
      <c r="K625" s="138"/>
      <c r="L625" s="139"/>
    </row>
    <row r="626" ht="16" spans="2:12">
      <c r="B626" s="136"/>
      <c r="C626" s="107" t="str">
        <f ca="1" t="shared" si="20"/>
        <v/>
      </c>
      <c r="D626" s="108"/>
      <c r="E626" s="113" t="str">
        <f ca="1" t="shared" si="19"/>
        <v/>
      </c>
      <c r="F626" s="132"/>
      <c r="G626" s="132"/>
      <c r="H626" s="132"/>
      <c r="I626" s="132"/>
      <c r="J626" s="137" t="str">
        <f>IFERROR(LOOKUP(1,0/((故事点速查表!$A$2:$A$28=G626)*(故事点速查表!$B$2:$B$28=H626)*(故事点速查表!$C$2:$C$28=I626)),故事点速查表!$D$2:$D$28),"")</f>
        <v/>
      </c>
      <c r="K626" s="138"/>
      <c r="L626" s="139"/>
    </row>
    <row r="627" ht="16" spans="2:12">
      <c r="B627" s="136"/>
      <c r="C627" s="107" t="str">
        <f ca="1" t="shared" si="20"/>
        <v/>
      </c>
      <c r="D627" s="108"/>
      <c r="E627" s="113" t="str">
        <f ca="1" t="shared" si="19"/>
        <v/>
      </c>
      <c r="F627" s="132"/>
      <c r="G627" s="132"/>
      <c r="H627" s="132"/>
      <c r="I627" s="132"/>
      <c r="J627" s="137" t="str">
        <f>IFERROR(LOOKUP(1,0/((故事点速查表!$A$2:$A$28=G627)*(故事点速查表!$B$2:$B$28=H627)*(故事点速查表!$C$2:$C$28=I627)),故事点速查表!$D$2:$D$28),"")</f>
        <v/>
      </c>
      <c r="K627" s="138"/>
      <c r="L627" s="139"/>
    </row>
    <row r="628" ht="16" spans="2:12">
      <c r="B628" s="136"/>
      <c r="C628" s="107" t="str">
        <f ca="1" t="shared" si="20"/>
        <v/>
      </c>
      <c r="D628" s="108"/>
      <c r="E628" s="113" t="str">
        <f ca="1" t="shared" si="19"/>
        <v/>
      </c>
      <c r="F628" s="132"/>
      <c r="G628" s="132"/>
      <c r="H628" s="132"/>
      <c r="I628" s="132"/>
      <c r="J628" s="137" t="str">
        <f>IFERROR(LOOKUP(1,0/((故事点速查表!$A$2:$A$28=G628)*(故事点速查表!$B$2:$B$28=H628)*(故事点速查表!$C$2:$C$28=I628)),故事点速查表!$D$2:$D$28),"")</f>
        <v/>
      </c>
      <c r="K628" s="138"/>
      <c r="L628" s="139"/>
    </row>
    <row r="629" ht="16" spans="2:12">
      <c r="B629" s="136"/>
      <c r="C629" s="107" t="str">
        <f ca="1" t="shared" si="20"/>
        <v/>
      </c>
      <c r="D629" s="108"/>
      <c r="E629" s="113" t="str">
        <f ca="1" t="shared" si="19"/>
        <v/>
      </c>
      <c r="F629" s="132"/>
      <c r="G629" s="132"/>
      <c r="H629" s="132"/>
      <c r="I629" s="132"/>
      <c r="J629" s="137" t="str">
        <f>IFERROR(LOOKUP(1,0/((故事点速查表!$A$2:$A$28=G629)*(故事点速查表!$B$2:$B$28=H629)*(故事点速查表!$C$2:$C$28=I629)),故事点速查表!$D$2:$D$28),"")</f>
        <v/>
      </c>
      <c r="K629" s="138"/>
      <c r="L629" s="139"/>
    </row>
    <row r="630" ht="16" spans="2:12">
      <c r="B630" s="136"/>
      <c r="C630" s="107" t="str">
        <f ca="1" t="shared" si="20"/>
        <v/>
      </c>
      <c r="D630" s="108"/>
      <c r="E630" s="113" t="str">
        <f ca="1" t="shared" si="19"/>
        <v/>
      </c>
      <c r="F630" s="132"/>
      <c r="G630" s="132"/>
      <c r="H630" s="132"/>
      <c r="I630" s="132"/>
      <c r="J630" s="137" t="str">
        <f>IFERROR(LOOKUP(1,0/((故事点速查表!$A$2:$A$28=G630)*(故事点速查表!$B$2:$B$28=H630)*(故事点速查表!$C$2:$C$28=I630)),故事点速查表!$D$2:$D$28),"")</f>
        <v/>
      </c>
      <c r="K630" s="138"/>
      <c r="L630" s="139"/>
    </row>
    <row r="631" ht="16" spans="2:12">
      <c r="B631" s="136"/>
      <c r="C631" s="107" t="str">
        <f ca="1" t="shared" si="20"/>
        <v/>
      </c>
      <c r="D631" s="108"/>
      <c r="E631" s="113" t="str">
        <f ca="1" t="shared" si="19"/>
        <v/>
      </c>
      <c r="F631" s="132"/>
      <c r="G631" s="132"/>
      <c r="H631" s="132"/>
      <c r="I631" s="132"/>
      <c r="J631" s="137" t="str">
        <f>IFERROR(LOOKUP(1,0/((故事点速查表!$A$2:$A$28=G631)*(故事点速查表!$B$2:$B$28=H631)*(故事点速查表!$C$2:$C$28=I631)),故事点速查表!$D$2:$D$28),"")</f>
        <v/>
      </c>
      <c r="K631" s="138"/>
      <c r="L631" s="139"/>
    </row>
    <row r="632" ht="16" spans="2:12">
      <c r="B632" s="136"/>
      <c r="C632" s="107" t="str">
        <f ca="1" t="shared" si="20"/>
        <v/>
      </c>
      <c r="D632" s="108"/>
      <c r="E632" s="113" t="str">
        <f ca="1" t="shared" si="19"/>
        <v/>
      </c>
      <c r="F632" s="132"/>
      <c r="G632" s="132"/>
      <c r="H632" s="132"/>
      <c r="I632" s="132"/>
      <c r="J632" s="137" t="str">
        <f>IFERROR(LOOKUP(1,0/((故事点速查表!$A$2:$A$28=G632)*(故事点速查表!$B$2:$B$28=H632)*(故事点速查表!$C$2:$C$28=I632)),故事点速查表!$D$2:$D$28),"")</f>
        <v/>
      </c>
      <c r="K632" s="138"/>
      <c r="L632" s="139"/>
    </row>
    <row r="633" ht="16" spans="2:12">
      <c r="B633" s="136"/>
      <c r="C633" s="107" t="str">
        <f ca="1" t="shared" si="20"/>
        <v/>
      </c>
      <c r="D633" s="108"/>
      <c r="E633" s="113" t="str">
        <f ca="1" t="shared" si="19"/>
        <v/>
      </c>
      <c r="F633" s="132"/>
      <c r="G633" s="132"/>
      <c r="H633" s="132"/>
      <c r="I633" s="132"/>
      <c r="J633" s="137" t="str">
        <f>IFERROR(LOOKUP(1,0/((故事点速查表!$A$2:$A$28=G633)*(故事点速查表!$B$2:$B$28=H633)*(故事点速查表!$C$2:$C$28=I633)),故事点速查表!$D$2:$D$28),"")</f>
        <v/>
      </c>
      <c r="K633" s="138"/>
      <c r="L633" s="139"/>
    </row>
    <row r="634" ht="16" spans="2:12">
      <c r="B634" s="136"/>
      <c r="C634" s="107" t="str">
        <f ca="1" t="shared" si="20"/>
        <v/>
      </c>
      <c r="D634" s="108"/>
      <c r="E634" s="113" t="str">
        <f ca="1" t="shared" si="19"/>
        <v/>
      </c>
      <c r="F634" s="132"/>
      <c r="G634" s="132"/>
      <c r="H634" s="132"/>
      <c r="I634" s="132"/>
      <c r="J634" s="137" t="str">
        <f>IFERROR(LOOKUP(1,0/((故事点速查表!$A$2:$A$28=G634)*(故事点速查表!$B$2:$B$28=H634)*(故事点速查表!$C$2:$C$28=I634)),故事点速查表!$D$2:$D$28),"")</f>
        <v/>
      </c>
      <c r="K634" s="138"/>
      <c r="L634" s="139"/>
    </row>
    <row r="635" ht="16" spans="2:12">
      <c r="B635" s="136"/>
      <c r="C635" s="107" t="str">
        <f ca="1" t="shared" si="20"/>
        <v/>
      </c>
      <c r="D635" s="108"/>
      <c r="E635" s="113" t="str">
        <f ca="1" t="shared" si="19"/>
        <v/>
      </c>
      <c r="F635" s="132"/>
      <c r="G635" s="132"/>
      <c r="H635" s="132"/>
      <c r="I635" s="132"/>
      <c r="J635" s="137" t="str">
        <f>IFERROR(LOOKUP(1,0/((故事点速查表!$A$2:$A$28=G635)*(故事点速查表!$B$2:$B$28=H635)*(故事点速查表!$C$2:$C$28=I635)),故事点速查表!$D$2:$D$28),"")</f>
        <v/>
      </c>
      <c r="K635" s="138"/>
      <c r="L635" s="139"/>
    </row>
    <row r="636" ht="16" spans="2:12">
      <c r="B636" s="136"/>
      <c r="C636" s="107" t="str">
        <f ca="1" t="shared" si="20"/>
        <v/>
      </c>
      <c r="D636" s="108"/>
      <c r="E636" s="113" t="str">
        <f ca="1" t="shared" si="19"/>
        <v/>
      </c>
      <c r="F636" s="132"/>
      <c r="G636" s="132"/>
      <c r="H636" s="132"/>
      <c r="I636" s="132"/>
      <c r="J636" s="137" t="str">
        <f>IFERROR(LOOKUP(1,0/((故事点速查表!$A$2:$A$28=G636)*(故事点速查表!$B$2:$B$28=H636)*(故事点速查表!$C$2:$C$28=I636)),故事点速查表!$D$2:$D$28),"")</f>
        <v/>
      </c>
      <c r="K636" s="138"/>
      <c r="L636" s="139"/>
    </row>
    <row r="637" ht="16" spans="2:12">
      <c r="B637" s="136"/>
      <c r="C637" s="107" t="str">
        <f ca="1" t="shared" si="20"/>
        <v/>
      </c>
      <c r="D637" s="108"/>
      <c r="E637" s="113" t="str">
        <f ca="1" t="shared" si="19"/>
        <v/>
      </c>
      <c r="F637" s="132"/>
      <c r="G637" s="132"/>
      <c r="H637" s="132"/>
      <c r="I637" s="132"/>
      <c r="J637" s="137" t="str">
        <f>IFERROR(LOOKUP(1,0/((故事点速查表!$A$2:$A$28=G637)*(故事点速查表!$B$2:$B$28=H637)*(故事点速查表!$C$2:$C$28=I637)),故事点速查表!$D$2:$D$28),"")</f>
        <v/>
      </c>
      <c r="K637" s="138"/>
      <c r="L637" s="139"/>
    </row>
    <row r="638" ht="16" spans="2:12">
      <c r="B638" s="136"/>
      <c r="C638" s="107" t="str">
        <f ca="1" t="shared" si="20"/>
        <v/>
      </c>
      <c r="D638" s="108"/>
      <c r="E638" s="113" t="str">
        <f ca="1" t="shared" si="19"/>
        <v/>
      </c>
      <c r="F638" s="132"/>
      <c r="G638" s="132"/>
      <c r="H638" s="132"/>
      <c r="I638" s="132"/>
      <c r="J638" s="137" t="str">
        <f>IFERROR(LOOKUP(1,0/((故事点速查表!$A$2:$A$28=G638)*(故事点速查表!$B$2:$B$28=H638)*(故事点速查表!$C$2:$C$28=I638)),故事点速查表!$D$2:$D$28),"")</f>
        <v/>
      </c>
      <c r="K638" s="138"/>
      <c r="L638" s="139"/>
    </row>
    <row r="639" ht="16" spans="2:12">
      <c r="B639" s="136"/>
      <c r="C639" s="107" t="str">
        <f ca="1" t="shared" si="20"/>
        <v/>
      </c>
      <c r="D639" s="108"/>
      <c r="E639" s="113" t="str">
        <f ca="1" t="shared" si="19"/>
        <v/>
      </c>
      <c r="F639" s="132"/>
      <c r="G639" s="132"/>
      <c r="H639" s="132"/>
      <c r="I639" s="132"/>
      <c r="J639" s="137" t="str">
        <f>IFERROR(LOOKUP(1,0/((故事点速查表!$A$2:$A$28=G639)*(故事点速查表!$B$2:$B$28=H639)*(故事点速查表!$C$2:$C$28=I639)),故事点速查表!$D$2:$D$28),"")</f>
        <v/>
      </c>
      <c r="K639" s="138"/>
      <c r="L639" s="139"/>
    </row>
    <row r="640" ht="16" spans="2:12">
      <c r="B640" s="136"/>
      <c r="C640" s="107" t="str">
        <f ca="1" t="shared" si="20"/>
        <v/>
      </c>
      <c r="D640" s="108"/>
      <c r="E640" s="113" t="str">
        <f ca="1" t="shared" si="19"/>
        <v/>
      </c>
      <c r="F640" s="132"/>
      <c r="G640" s="132"/>
      <c r="H640" s="132"/>
      <c r="I640" s="132"/>
      <c r="J640" s="137" t="str">
        <f>IFERROR(LOOKUP(1,0/((故事点速查表!$A$2:$A$28=G640)*(故事点速查表!$B$2:$B$28=H640)*(故事点速查表!$C$2:$C$28=I640)),故事点速查表!$D$2:$D$28),"")</f>
        <v/>
      </c>
      <c r="K640" s="138"/>
      <c r="L640" s="139"/>
    </row>
    <row r="641" ht="16" spans="2:12">
      <c r="B641" s="136"/>
      <c r="C641" s="107" t="str">
        <f ca="1" t="shared" si="20"/>
        <v/>
      </c>
      <c r="D641" s="108"/>
      <c r="E641" s="113" t="str">
        <f ca="1" t="shared" si="19"/>
        <v/>
      </c>
      <c r="F641" s="132"/>
      <c r="G641" s="132"/>
      <c r="H641" s="132"/>
      <c r="I641" s="132"/>
      <c r="J641" s="137" t="str">
        <f>IFERROR(LOOKUP(1,0/((故事点速查表!$A$2:$A$28=G641)*(故事点速查表!$B$2:$B$28=H641)*(故事点速查表!$C$2:$C$28=I641)),故事点速查表!$D$2:$D$28),"")</f>
        <v/>
      </c>
      <c r="K641" s="138"/>
      <c r="L641" s="139"/>
    </row>
    <row r="642" ht="16" spans="2:12">
      <c r="B642" s="136"/>
      <c r="C642" s="107" t="str">
        <f ca="1" t="shared" si="20"/>
        <v/>
      </c>
      <c r="D642" s="108"/>
      <c r="E642" s="113" t="str">
        <f ca="1" t="shared" si="19"/>
        <v/>
      </c>
      <c r="F642" s="132"/>
      <c r="G642" s="132"/>
      <c r="H642" s="132"/>
      <c r="I642" s="132"/>
      <c r="J642" s="137" t="str">
        <f>IFERROR(LOOKUP(1,0/((故事点速查表!$A$2:$A$28=G642)*(故事点速查表!$B$2:$B$28=H642)*(故事点速查表!$C$2:$C$28=I642)),故事点速查表!$D$2:$D$28),"")</f>
        <v/>
      </c>
      <c r="K642" s="138"/>
      <c r="L642" s="139"/>
    </row>
    <row r="643" ht="16" spans="2:12">
      <c r="B643" s="136"/>
      <c r="C643" s="107" t="str">
        <f ca="1" t="shared" si="20"/>
        <v/>
      </c>
      <c r="D643" s="108"/>
      <c r="E643" s="113" t="str">
        <f ca="1" t="shared" si="19"/>
        <v/>
      </c>
      <c r="F643" s="132"/>
      <c r="G643" s="132"/>
      <c r="H643" s="132"/>
      <c r="I643" s="132"/>
      <c r="J643" s="137" t="str">
        <f>IFERROR(LOOKUP(1,0/((故事点速查表!$A$2:$A$28=G643)*(故事点速查表!$B$2:$B$28=H643)*(故事点速查表!$C$2:$C$28=I643)),故事点速查表!$D$2:$D$28),"")</f>
        <v/>
      </c>
      <c r="K643" s="138"/>
      <c r="L643" s="139"/>
    </row>
    <row r="644" ht="16" spans="2:12">
      <c r="B644" s="136"/>
      <c r="C644" s="107" t="str">
        <f ca="1" t="shared" si="20"/>
        <v/>
      </c>
      <c r="D644" s="108"/>
      <c r="E644" s="113" t="str">
        <f ca="1" t="shared" si="19"/>
        <v/>
      </c>
      <c r="F644" s="132"/>
      <c r="G644" s="132"/>
      <c r="H644" s="132"/>
      <c r="I644" s="132"/>
      <c r="J644" s="137" t="str">
        <f>IFERROR(LOOKUP(1,0/((故事点速查表!$A$2:$A$28=G644)*(故事点速查表!$B$2:$B$28=H644)*(故事点速查表!$C$2:$C$28=I644)),故事点速查表!$D$2:$D$28),"")</f>
        <v/>
      </c>
      <c r="K644" s="138"/>
      <c r="L644" s="139"/>
    </row>
    <row r="645" ht="16" spans="2:12">
      <c r="B645" s="136"/>
      <c r="C645" s="107" t="str">
        <f ca="1" t="shared" si="20"/>
        <v/>
      </c>
      <c r="D645" s="108"/>
      <c r="E645" s="113" t="str">
        <f ca="1" t="shared" si="19"/>
        <v/>
      </c>
      <c r="F645" s="132"/>
      <c r="G645" s="132"/>
      <c r="H645" s="132"/>
      <c r="I645" s="132"/>
      <c r="J645" s="137" t="str">
        <f>IFERROR(LOOKUP(1,0/((故事点速查表!$A$2:$A$28=G645)*(故事点速查表!$B$2:$B$28=H645)*(故事点速查表!$C$2:$C$28=I645)),故事点速查表!$D$2:$D$28),"")</f>
        <v/>
      </c>
      <c r="K645" s="138"/>
      <c r="L645" s="139"/>
    </row>
    <row r="646" ht="16" spans="2:12">
      <c r="B646" s="136"/>
      <c r="C646" s="107" t="str">
        <f ca="1" t="shared" si="20"/>
        <v/>
      </c>
      <c r="D646" s="108"/>
      <c r="E646" s="113" t="str">
        <f ca="1" t="shared" ref="E646:E709" si="21">IF(C646&lt;&gt;"",IF($L$2&lt;&gt;"",$L$2&amp;"-"&amp;C646,C646),"")</f>
        <v/>
      </c>
      <c r="F646" s="132"/>
      <c r="G646" s="132"/>
      <c r="H646" s="132"/>
      <c r="I646" s="132"/>
      <c r="J646" s="137" t="str">
        <f>IFERROR(LOOKUP(1,0/((故事点速查表!$A$2:$A$28=G646)*(故事点速查表!$B$2:$B$28=H646)*(故事点速查表!$C$2:$C$28=I646)),故事点速查表!$D$2:$D$28),"")</f>
        <v/>
      </c>
      <c r="K646" s="138"/>
      <c r="L646" s="139"/>
    </row>
    <row r="647" ht="16" spans="2:12">
      <c r="B647" s="136"/>
      <c r="C647" s="107" t="str">
        <f ca="1" t="shared" si="20"/>
        <v/>
      </c>
      <c r="D647" s="108"/>
      <c r="E647" s="113" t="str">
        <f ca="1" t="shared" si="21"/>
        <v/>
      </c>
      <c r="F647" s="132"/>
      <c r="G647" s="132"/>
      <c r="H647" s="132"/>
      <c r="I647" s="132"/>
      <c r="J647" s="137" t="str">
        <f>IFERROR(LOOKUP(1,0/((故事点速查表!$A$2:$A$28=G647)*(故事点速查表!$B$2:$B$28=H647)*(故事点速查表!$C$2:$C$28=I647)),故事点速查表!$D$2:$D$28),"")</f>
        <v/>
      </c>
      <c r="K647" s="138"/>
      <c r="L647" s="139"/>
    </row>
    <row r="648" ht="16" spans="2:12">
      <c r="B648" s="136"/>
      <c r="C648" s="107" t="str">
        <f ca="1" t="shared" si="20"/>
        <v/>
      </c>
      <c r="D648" s="108"/>
      <c r="E648" s="113" t="str">
        <f ca="1" t="shared" si="21"/>
        <v/>
      </c>
      <c r="F648" s="132"/>
      <c r="G648" s="132"/>
      <c r="H648" s="132"/>
      <c r="I648" s="132"/>
      <c r="J648" s="137" t="str">
        <f>IFERROR(LOOKUP(1,0/((故事点速查表!$A$2:$A$28=G648)*(故事点速查表!$B$2:$B$28=H648)*(故事点速查表!$C$2:$C$28=I648)),故事点速查表!$D$2:$D$28),"")</f>
        <v/>
      </c>
      <c r="K648" s="138"/>
      <c r="L648" s="139"/>
    </row>
    <row r="649" ht="16" spans="2:12">
      <c r="B649" s="136"/>
      <c r="C649" s="107" t="str">
        <f ca="1" t="shared" si="20"/>
        <v/>
      </c>
      <c r="D649" s="108"/>
      <c r="E649" s="113" t="str">
        <f ca="1" t="shared" si="21"/>
        <v/>
      </c>
      <c r="F649" s="132"/>
      <c r="G649" s="132"/>
      <c r="H649" s="132"/>
      <c r="I649" s="132"/>
      <c r="J649" s="137" t="str">
        <f>IFERROR(LOOKUP(1,0/((故事点速查表!$A$2:$A$28=G649)*(故事点速查表!$B$2:$B$28=H649)*(故事点速查表!$C$2:$C$28=I649)),故事点速查表!$D$2:$D$28),"")</f>
        <v/>
      </c>
      <c r="K649" s="138"/>
      <c r="L649" s="139"/>
    </row>
    <row r="650" ht="16" spans="2:12">
      <c r="B650" s="136"/>
      <c r="C650" s="107" t="str">
        <f ca="1" t="shared" si="20"/>
        <v/>
      </c>
      <c r="D650" s="108"/>
      <c r="E650" s="113" t="str">
        <f ca="1" t="shared" si="21"/>
        <v/>
      </c>
      <c r="F650" s="132"/>
      <c r="G650" s="132"/>
      <c r="H650" s="132"/>
      <c r="I650" s="132"/>
      <c r="J650" s="137" t="str">
        <f>IFERROR(LOOKUP(1,0/((故事点速查表!$A$2:$A$28=G650)*(故事点速查表!$B$2:$B$28=H650)*(故事点速查表!$C$2:$C$28=I650)),故事点速查表!$D$2:$D$28),"")</f>
        <v/>
      </c>
      <c r="K650" s="138"/>
      <c r="L650" s="139"/>
    </row>
    <row r="651" ht="16" spans="2:12">
      <c r="B651" s="136"/>
      <c r="C651" s="107" t="str">
        <f ca="1" t="shared" si="20"/>
        <v/>
      </c>
      <c r="D651" s="108"/>
      <c r="E651" s="113" t="str">
        <f ca="1" t="shared" si="21"/>
        <v/>
      </c>
      <c r="F651" s="132"/>
      <c r="G651" s="132"/>
      <c r="H651" s="132"/>
      <c r="I651" s="132"/>
      <c r="J651" s="137" t="str">
        <f>IFERROR(LOOKUP(1,0/((故事点速查表!$A$2:$A$28=G651)*(故事点速查表!$B$2:$B$28=H651)*(故事点速查表!$C$2:$C$28=I651)),故事点速查表!$D$2:$D$28),"")</f>
        <v/>
      </c>
      <c r="K651" s="138"/>
      <c r="L651" s="139"/>
    </row>
    <row r="652" ht="16" spans="2:12">
      <c r="B652" s="136"/>
      <c r="C652" s="107" t="str">
        <f ca="1" t="shared" si="20"/>
        <v/>
      </c>
      <c r="D652" s="108"/>
      <c r="E652" s="113" t="str">
        <f ca="1" t="shared" si="21"/>
        <v/>
      </c>
      <c r="F652" s="132"/>
      <c r="G652" s="132"/>
      <c r="H652" s="132"/>
      <c r="I652" s="132"/>
      <c r="J652" s="137" t="str">
        <f>IFERROR(LOOKUP(1,0/((故事点速查表!$A$2:$A$28=G652)*(故事点速查表!$B$2:$B$28=H652)*(故事点速查表!$C$2:$C$28=I652)),故事点速查表!$D$2:$D$28),"")</f>
        <v/>
      </c>
      <c r="K652" s="138"/>
      <c r="L652" s="139"/>
    </row>
    <row r="653" ht="16" spans="2:12">
      <c r="B653" s="136"/>
      <c r="C653" s="107" t="str">
        <f ca="1" t="shared" si="20"/>
        <v/>
      </c>
      <c r="D653" s="108"/>
      <c r="E653" s="113" t="str">
        <f ca="1" t="shared" si="21"/>
        <v/>
      </c>
      <c r="F653" s="132"/>
      <c r="G653" s="132"/>
      <c r="H653" s="132"/>
      <c r="I653" s="132"/>
      <c r="J653" s="137" t="str">
        <f>IFERROR(LOOKUP(1,0/((故事点速查表!$A$2:$A$28=G653)*(故事点速查表!$B$2:$B$28=H653)*(故事点速查表!$C$2:$C$28=I653)),故事点速查表!$D$2:$D$28),"")</f>
        <v/>
      </c>
      <c r="K653" s="138"/>
      <c r="L653" s="139"/>
    </row>
    <row r="654" ht="16" spans="2:12">
      <c r="B654" s="136"/>
      <c r="C654" s="107" t="str">
        <f ca="1" t="shared" si="20"/>
        <v/>
      </c>
      <c r="D654" s="108"/>
      <c r="E654" s="113" t="str">
        <f ca="1" t="shared" si="21"/>
        <v/>
      </c>
      <c r="F654" s="132"/>
      <c r="G654" s="132"/>
      <c r="H654" s="132"/>
      <c r="I654" s="132"/>
      <c r="J654" s="137" t="str">
        <f>IFERROR(LOOKUP(1,0/((故事点速查表!$A$2:$A$28=G654)*(故事点速查表!$B$2:$B$28=H654)*(故事点速查表!$C$2:$C$28=I654)),故事点速查表!$D$2:$D$28),"")</f>
        <v/>
      </c>
      <c r="K654" s="138"/>
      <c r="L654" s="139"/>
    </row>
    <row r="655" ht="16" spans="2:12">
      <c r="B655" s="136"/>
      <c r="C655" s="107" t="str">
        <f ca="1" t="shared" si="20"/>
        <v/>
      </c>
      <c r="D655" s="108"/>
      <c r="E655" s="113" t="str">
        <f ca="1" t="shared" si="21"/>
        <v/>
      </c>
      <c r="F655" s="132"/>
      <c r="G655" s="132"/>
      <c r="H655" s="132"/>
      <c r="I655" s="132"/>
      <c r="J655" s="137" t="str">
        <f>IFERROR(LOOKUP(1,0/((故事点速查表!$A$2:$A$28=G655)*(故事点速查表!$B$2:$B$28=H655)*(故事点速查表!$C$2:$C$28=I655)),故事点速查表!$D$2:$D$28),"")</f>
        <v/>
      </c>
      <c r="K655" s="138"/>
      <c r="L655" s="139"/>
    </row>
    <row r="656" ht="16" spans="2:12">
      <c r="B656" s="136"/>
      <c r="C656" s="107" t="str">
        <f ca="1" t="shared" si="20"/>
        <v/>
      </c>
      <c r="D656" s="108"/>
      <c r="E656" s="113" t="str">
        <f ca="1" t="shared" si="21"/>
        <v/>
      </c>
      <c r="F656" s="132"/>
      <c r="G656" s="132"/>
      <c r="H656" s="132"/>
      <c r="I656" s="132"/>
      <c r="J656" s="137" t="str">
        <f>IFERROR(LOOKUP(1,0/((故事点速查表!$A$2:$A$28=G656)*(故事点速查表!$B$2:$B$28=H656)*(故事点速查表!$C$2:$C$28=I656)),故事点速查表!$D$2:$D$28),"")</f>
        <v/>
      </c>
      <c r="K656" s="138"/>
      <c r="L656" s="139"/>
    </row>
    <row r="657" ht="16" spans="2:12">
      <c r="B657" s="136"/>
      <c r="C657" s="107" t="str">
        <f ca="1" t="shared" si="20"/>
        <v/>
      </c>
      <c r="D657" s="108"/>
      <c r="E657" s="113" t="str">
        <f ca="1" t="shared" si="21"/>
        <v/>
      </c>
      <c r="F657" s="132"/>
      <c r="G657" s="132"/>
      <c r="H657" s="132"/>
      <c r="I657" s="132"/>
      <c r="J657" s="137" t="str">
        <f>IFERROR(LOOKUP(1,0/((故事点速查表!$A$2:$A$28=G657)*(故事点速查表!$B$2:$B$28=H657)*(故事点速查表!$C$2:$C$28=I657)),故事点速查表!$D$2:$D$28),"")</f>
        <v/>
      </c>
      <c r="K657" s="138"/>
      <c r="L657" s="139"/>
    </row>
    <row r="658" ht="16" spans="2:12">
      <c r="B658" s="136"/>
      <c r="C658" s="107" t="str">
        <f ca="1" t="shared" si="20"/>
        <v/>
      </c>
      <c r="D658" s="108"/>
      <c r="E658" s="113" t="str">
        <f ca="1" t="shared" si="21"/>
        <v/>
      </c>
      <c r="F658" s="132"/>
      <c r="G658" s="132"/>
      <c r="H658" s="132"/>
      <c r="I658" s="132"/>
      <c r="J658" s="137" t="str">
        <f>IFERROR(LOOKUP(1,0/((故事点速查表!$A$2:$A$28=G658)*(故事点速查表!$B$2:$B$28=H658)*(故事点速查表!$C$2:$C$28=I658)),故事点速查表!$D$2:$D$28),"")</f>
        <v/>
      </c>
      <c r="K658" s="138"/>
      <c r="L658" s="139"/>
    </row>
    <row r="659" ht="16" spans="2:12">
      <c r="B659" s="136"/>
      <c r="C659" s="107" t="str">
        <f ca="1" t="shared" si="20"/>
        <v/>
      </c>
      <c r="D659" s="108"/>
      <c r="E659" s="113" t="str">
        <f ca="1" t="shared" si="21"/>
        <v/>
      </c>
      <c r="F659" s="132"/>
      <c r="G659" s="132"/>
      <c r="H659" s="132"/>
      <c r="I659" s="132"/>
      <c r="J659" s="137" t="str">
        <f>IFERROR(LOOKUP(1,0/((故事点速查表!$A$2:$A$28=G659)*(故事点速查表!$B$2:$B$28=H659)*(故事点速查表!$C$2:$C$28=I659)),故事点速查表!$D$2:$D$28),"")</f>
        <v/>
      </c>
      <c r="K659" s="138"/>
      <c r="L659" s="139"/>
    </row>
    <row r="660" ht="16" spans="2:12">
      <c r="B660" s="136"/>
      <c r="C660" s="107" t="str">
        <f ca="1" t="shared" si="20"/>
        <v/>
      </c>
      <c r="D660" s="108"/>
      <c r="E660" s="113" t="str">
        <f ca="1" t="shared" si="21"/>
        <v/>
      </c>
      <c r="F660" s="132"/>
      <c r="G660" s="132"/>
      <c r="H660" s="132"/>
      <c r="I660" s="132"/>
      <c r="J660" s="137" t="str">
        <f>IFERROR(LOOKUP(1,0/((故事点速查表!$A$2:$A$28=G660)*(故事点速查表!$B$2:$B$28=H660)*(故事点速查表!$C$2:$C$28=I660)),故事点速查表!$D$2:$D$28),"")</f>
        <v/>
      </c>
      <c r="K660" s="138"/>
      <c r="L660" s="139"/>
    </row>
    <row r="661" ht="16" spans="2:12">
      <c r="B661" s="136"/>
      <c r="C661" s="107" t="str">
        <f ca="1" t="shared" si="20"/>
        <v/>
      </c>
      <c r="D661" s="108"/>
      <c r="E661" s="113" t="str">
        <f ca="1" t="shared" si="21"/>
        <v/>
      </c>
      <c r="F661" s="132"/>
      <c r="G661" s="132"/>
      <c r="H661" s="132"/>
      <c r="I661" s="132"/>
      <c r="J661" s="137" t="str">
        <f>IFERROR(LOOKUP(1,0/((故事点速查表!$A$2:$A$28=G661)*(故事点速查表!$B$2:$B$28=H661)*(故事点速查表!$C$2:$C$28=I661)),故事点速查表!$D$2:$D$28),"")</f>
        <v/>
      </c>
      <c r="K661" s="138"/>
      <c r="L661" s="139"/>
    </row>
    <row r="662" ht="16" spans="2:12">
      <c r="B662" s="136"/>
      <c r="C662" s="107" t="str">
        <f ca="1" t="shared" si="20"/>
        <v/>
      </c>
      <c r="D662" s="108"/>
      <c r="E662" s="113" t="str">
        <f ca="1" t="shared" si="21"/>
        <v/>
      </c>
      <c r="F662" s="132"/>
      <c r="G662" s="132"/>
      <c r="H662" s="132"/>
      <c r="I662" s="132"/>
      <c r="J662" s="137" t="str">
        <f>IFERROR(LOOKUP(1,0/((故事点速查表!$A$2:$A$28=G662)*(故事点速查表!$B$2:$B$28=H662)*(故事点速查表!$C$2:$C$28=I662)),故事点速查表!$D$2:$D$28),"")</f>
        <v/>
      </c>
      <c r="K662" s="138"/>
      <c r="L662" s="139"/>
    </row>
    <row r="663" ht="16" spans="2:12">
      <c r="B663" s="136"/>
      <c r="C663" s="107" t="str">
        <f ca="1" t="shared" si="20"/>
        <v/>
      </c>
      <c r="D663" s="108"/>
      <c r="E663" s="113" t="str">
        <f ca="1" t="shared" si="21"/>
        <v/>
      </c>
      <c r="F663" s="132"/>
      <c r="G663" s="132"/>
      <c r="H663" s="132"/>
      <c r="I663" s="132"/>
      <c r="J663" s="137" t="str">
        <f>IFERROR(LOOKUP(1,0/((故事点速查表!$A$2:$A$28=G663)*(故事点速查表!$B$2:$B$28=H663)*(故事点速查表!$C$2:$C$28=I663)),故事点速查表!$D$2:$D$28),"")</f>
        <v/>
      </c>
      <c r="K663" s="138"/>
      <c r="L663" s="139"/>
    </row>
    <row r="664" ht="16" spans="2:12">
      <c r="B664" s="136"/>
      <c r="C664" s="107" t="str">
        <f ca="1" t="shared" si="20"/>
        <v/>
      </c>
      <c r="D664" s="108"/>
      <c r="E664" s="113" t="str">
        <f ca="1" t="shared" si="21"/>
        <v/>
      </c>
      <c r="F664" s="132"/>
      <c r="G664" s="132"/>
      <c r="H664" s="132"/>
      <c r="I664" s="132"/>
      <c r="J664" s="137" t="str">
        <f>IFERROR(LOOKUP(1,0/((故事点速查表!$A$2:$A$28=G664)*(故事点速查表!$B$2:$B$28=H664)*(故事点速查表!$C$2:$C$28=I664)),故事点速查表!$D$2:$D$28),"")</f>
        <v/>
      </c>
      <c r="K664" s="138"/>
      <c r="L664" s="139"/>
    </row>
    <row r="665" ht="16" spans="2:12">
      <c r="B665" s="136"/>
      <c r="C665" s="107" t="str">
        <f ca="1" t="shared" si="20"/>
        <v/>
      </c>
      <c r="D665" s="108"/>
      <c r="E665" s="113" t="str">
        <f ca="1" t="shared" si="21"/>
        <v/>
      </c>
      <c r="F665" s="132"/>
      <c r="G665" s="132"/>
      <c r="H665" s="132"/>
      <c r="I665" s="132"/>
      <c r="J665" s="137" t="str">
        <f>IFERROR(LOOKUP(1,0/((故事点速查表!$A$2:$A$28=G665)*(故事点速查表!$B$2:$B$28=H665)*(故事点速查表!$C$2:$C$28=I665)),故事点速查表!$D$2:$D$28),"")</f>
        <v/>
      </c>
      <c r="K665" s="138"/>
      <c r="L665" s="139"/>
    </row>
    <row r="666" ht="16" spans="2:12">
      <c r="B666" s="136"/>
      <c r="C666" s="107" t="str">
        <f ca="1" t="shared" si="20"/>
        <v/>
      </c>
      <c r="D666" s="108"/>
      <c r="E666" s="113" t="str">
        <f ca="1" t="shared" si="21"/>
        <v/>
      </c>
      <c r="F666" s="132"/>
      <c r="G666" s="132"/>
      <c r="H666" s="132"/>
      <c r="I666" s="132"/>
      <c r="J666" s="137" t="str">
        <f>IFERROR(LOOKUP(1,0/((故事点速查表!$A$2:$A$28=G666)*(故事点速查表!$B$2:$B$28=H666)*(故事点速查表!$C$2:$C$28=I666)),故事点速查表!$D$2:$D$28),"")</f>
        <v/>
      </c>
      <c r="K666" s="138"/>
      <c r="L666" s="139"/>
    </row>
    <row r="667" ht="16" spans="2:12">
      <c r="B667" s="136"/>
      <c r="C667" s="107" t="str">
        <f ca="1" t="shared" si="20"/>
        <v/>
      </c>
      <c r="D667" s="108"/>
      <c r="E667" s="113" t="str">
        <f ca="1" t="shared" si="21"/>
        <v/>
      </c>
      <c r="F667" s="132"/>
      <c r="G667" s="132"/>
      <c r="H667" s="132"/>
      <c r="I667" s="132"/>
      <c r="J667" s="137" t="str">
        <f>IFERROR(LOOKUP(1,0/((故事点速查表!$A$2:$A$28=G667)*(故事点速查表!$B$2:$B$28=H667)*(故事点速查表!$C$2:$C$28=I667)),故事点速查表!$D$2:$D$28),"")</f>
        <v/>
      </c>
      <c r="K667" s="138"/>
      <c r="L667" s="139"/>
    </row>
    <row r="668" ht="16" spans="2:12">
      <c r="B668" s="136"/>
      <c r="C668" s="107" t="str">
        <f ca="1" t="shared" si="20"/>
        <v/>
      </c>
      <c r="D668" s="108"/>
      <c r="E668" s="113" t="str">
        <f ca="1" t="shared" si="21"/>
        <v/>
      </c>
      <c r="F668" s="132"/>
      <c r="G668" s="132"/>
      <c r="H668" s="132"/>
      <c r="I668" s="132"/>
      <c r="J668" s="137" t="str">
        <f>IFERROR(LOOKUP(1,0/((故事点速查表!$A$2:$A$28=G668)*(故事点速查表!$B$2:$B$28=H668)*(故事点速查表!$C$2:$C$28=I668)),故事点速查表!$D$2:$D$28),"")</f>
        <v/>
      </c>
      <c r="K668" s="138"/>
      <c r="L668" s="139"/>
    </row>
    <row r="669" ht="16" spans="2:12">
      <c r="B669" s="136"/>
      <c r="C669" s="107" t="str">
        <f ca="1" t="shared" si="20"/>
        <v/>
      </c>
      <c r="D669" s="108"/>
      <c r="E669" s="113" t="str">
        <f ca="1" t="shared" si="21"/>
        <v/>
      </c>
      <c r="F669" s="132"/>
      <c r="G669" s="132"/>
      <c r="H669" s="132"/>
      <c r="I669" s="132"/>
      <c r="J669" s="137" t="str">
        <f>IFERROR(LOOKUP(1,0/((故事点速查表!$A$2:$A$28=G669)*(故事点速查表!$B$2:$B$28=H669)*(故事点速查表!$C$2:$C$28=I669)),故事点速查表!$D$2:$D$28),"")</f>
        <v/>
      </c>
      <c r="K669" s="138"/>
      <c r="L669" s="139"/>
    </row>
    <row r="670" ht="16" spans="2:12">
      <c r="B670" s="136"/>
      <c r="C670" s="107" t="str">
        <f ca="1" t="shared" si="20"/>
        <v/>
      </c>
      <c r="D670" s="108"/>
      <c r="E670" s="113" t="str">
        <f ca="1" t="shared" si="21"/>
        <v/>
      </c>
      <c r="F670" s="132"/>
      <c r="G670" s="132"/>
      <c r="H670" s="132"/>
      <c r="I670" s="132"/>
      <c r="J670" s="137" t="str">
        <f>IFERROR(LOOKUP(1,0/((故事点速查表!$A$2:$A$28=G670)*(故事点速查表!$B$2:$B$28=H670)*(故事点速查表!$C$2:$C$28=I670)),故事点速查表!$D$2:$D$28),"")</f>
        <v/>
      </c>
      <c r="K670" s="138"/>
      <c r="L670" s="139"/>
    </row>
    <row r="671" ht="16" spans="2:12">
      <c r="B671" s="136"/>
      <c r="C671" s="107" t="str">
        <f ca="1" t="shared" si="20"/>
        <v/>
      </c>
      <c r="D671" s="108"/>
      <c r="E671" s="113" t="str">
        <f ca="1" t="shared" si="21"/>
        <v/>
      </c>
      <c r="F671" s="132"/>
      <c r="G671" s="132"/>
      <c r="H671" s="132"/>
      <c r="I671" s="132"/>
      <c r="J671" s="137" t="str">
        <f>IFERROR(LOOKUP(1,0/((故事点速查表!$A$2:$A$28=G671)*(故事点速查表!$B$2:$B$28=H671)*(故事点速查表!$C$2:$C$28=I671)),故事点速查表!$D$2:$D$28),"")</f>
        <v/>
      </c>
      <c r="K671" s="138"/>
      <c r="L671" s="139"/>
    </row>
    <row r="672" ht="16" spans="2:12">
      <c r="B672" s="136"/>
      <c r="C672" s="107" t="str">
        <f ca="1" t="shared" si="20"/>
        <v/>
      </c>
      <c r="D672" s="108"/>
      <c r="E672" s="113" t="str">
        <f ca="1" t="shared" si="21"/>
        <v/>
      </c>
      <c r="F672" s="132"/>
      <c r="G672" s="132"/>
      <c r="H672" s="132"/>
      <c r="I672" s="132"/>
      <c r="J672" s="137" t="str">
        <f>IFERROR(LOOKUP(1,0/((故事点速查表!$A$2:$A$28=G672)*(故事点速查表!$B$2:$B$28=H672)*(故事点速查表!$C$2:$C$28=I672)),故事点速查表!$D$2:$D$28),"")</f>
        <v/>
      </c>
      <c r="K672" s="138"/>
      <c r="L672" s="139"/>
    </row>
    <row r="673" ht="16" spans="2:12">
      <c r="B673" s="136"/>
      <c r="C673" s="107" t="str">
        <f ca="1" t="shared" si="20"/>
        <v/>
      </c>
      <c r="D673" s="108"/>
      <c r="E673" s="113" t="str">
        <f ca="1" t="shared" si="21"/>
        <v/>
      </c>
      <c r="F673" s="132"/>
      <c r="G673" s="132"/>
      <c r="H673" s="132"/>
      <c r="I673" s="132"/>
      <c r="J673" s="137" t="str">
        <f>IFERROR(LOOKUP(1,0/((故事点速查表!$A$2:$A$28=G673)*(故事点速查表!$B$2:$B$28=H673)*(故事点速查表!$C$2:$C$28=I673)),故事点速查表!$D$2:$D$28),"")</f>
        <v/>
      </c>
      <c r="K673" s="138"/>
      <c r="L673" s="139"/>
    </row>
    <row r="674" ht="16" spans="2:12">
      <c r="B674" s="136"/>
      <c r="C674" s="107" t="str">
        <f ca="1" t="shared" si="20"/>
        <v/>
      </c>
      <c r="D674" s="108"/>
      <c r="E674" s="113" t="str">
        <f ca="1" t="shared" si="21"/>
        <v/>
      </c>
      <c r="F674" s="132"/>
      <c r="G674" s="132"/>
      <c r="H674" s="132"/>
      <c r="I674" s="132"/>
      <c r="J674" s="137" t="str">
        <f>IFERROR(LOOKUP(1,0/((故事点速查表!$A$2:$A$28=G674)*(故事点速查表!$B$2:$B$28=H674)*(故事点速查表!$C$2:$C$28=I674)),故事点速查表!$D$2:$D$28),"")</f>
        <v/>
      </c>
      <c r="K674" s="138"/>
      <c r="L674" s="139"/>
    </row>
    <row r="675" ht="16" spans="2:12">
      <c r="B675" s="136"/>
      <c r="C675" s="107" t="str">
        <f ca="1" t="shared" si="20"/>
        <v/>
      </c>
      <c r="D675" s="108"/>
      <c r="E675" s="113" t="str">
        <f ca="1" t="shared" si="21"/>
        <v/>
      </c>
      <c r="F675" s="132"/>
      <c r="G675" s="132"/>
      <c r="H675" s="132"/>
      <c r="I675" s="132"/>
      <c r="J675" s="137" t="str">
        <f>IFERROR(LOOKUP(1,0/((故事点速查表!$A$2:$A$28=G675)*(故事点速查表!$B$2:$B$28=H675)*(故事点速查表!$C$2:$C$28=I675)),故事点速查表!$D$2:$D$28),"")</f>
        <v/>
      </c>
      <c r="K675" s="138"/>
      <c r="L675" s="139"/>
    </row>
    <row r="676" ht="16" spans="2:12">
      <c r="B676" s="136"/>
      <c r="C676" s="107" t="str">
        <f ca="1" t="shared" si="20"/>
        <v/>
      </c>
      <c r="D676" s="108"/>
      <c r="E676" s="113" t="str">
        <f ca="1" t="shared" si="21"/>
        <v/>
      </c>
      <c r="F676" s="132"/>
      <c r="G676" s="132"/>
      <c r="H676" s="132"/>
      <c r="I676" s="132"/>
      <c r="J676" s="137" t="str">
        <f>IFERROR(LOOKUP(1,0/((故事点速查表!$A$2:$A$28=G676)*(故事点速查表!$B$2:$B$28=H676)*(故事点速查表!$C$2:$C$28=I676)),故事点速查表!$D$2:$D$28),"")</f>
        <v/>
      </c>
      <c r="K676" s="138"/>
      <c r="L676" s="139"/>
    </row>
    <row r="677" ht="16" spans="2:12">
      <c r="B677" s="136"/>
      <c r="C677" s="107" t="str">
        <f ca="1" t="shared" si="20"/>
        <v/>
      </c>
      <c r="D677" s="108"/>
      <c r="E677" s="113" t="str">
        <f ca="1" t="shared" si="21"/>
        <v/>
      </c>
      <c r="F677" s="132"/>
      <c r="G677" s="132"/>
      <c r="H677" s="132"/>
      <c r="I677" s="132"/>
      <c r="J677" s="137" t="str">
        <f>IFERROR(LOOKUP(1,0/((故事点速查表!$A$2:$A$28=G677)*(故事点速查表!$B$2:$B$28=H677)*(故事点速查表!$C$2:$C$28=I677)),故事点速查表!$D$2:$D$28),"")</f>
        <v/>
      </c>
      <c r="K677" s="138"/>
      <c r="L677" s="139"/>
    </row>
    <row r="678" ht="16" spans="2:12">
      <c r="B678" s="136"/>
      <c r="C678" s="107" t="str">
        <f ca="1" t="shared" si="20"/>
        <v/>
      </c>
      <c r="D678" s="108"/>
      <c r="E678" s="113" t="str">
        <f ca="1" t="shared" si="21"/>
        <v/>
      </c>
      <c r="F678" s="132"/>
      <c r="G678" s="132"/>
      <c r="H678" s="132"/>
      <c r="I678" s="132"/>
      <c r="J678" s="137" t="str">
        <f>IFERROR(LOOKUP(1,0/((故事点速查表!$A$2:$A$28=G678)*(故事点速查表!$B$2:$B$28=H678)*(故事点速查表!$C$2:$C$28=I678)),故事点速查表!$D$2:$D$28),"")</f>
        <v/>
      </c>
      <c r="K678" s="138"/>
      <c r="L678" s="139"/>
    </row>
    <row r="679" ht="16" spans="2:12">
      <c r="B679" s="136"/>
      <c r="C679" s="107" t="str">
        <f ca="1" t="shared" si="20"/>
        <v/>
      </c>
      <c r="D679" s="108"/>
      <c r="E679" s="113" t="str">
        <f ca="1" t="shared" si="21"/>
        <v/>
      </c>
      <c r="F679" s="132"/>
      <c r="G679" s="132"/>
      <c r="H679" s="132"/>
      <c r="I679" s="132"/>
      <c r="J679" s="137" t="str">
        <f>IFERROR(LOOKUP(1,0/((故事点速查表!$A$2:$A$28=G679)*(故事点速查表!$B$2:$B$28=H679)*(故事点速查表!$C$2:$C$28=I679)),故事点速查表!$D$2:$D$28),"")</f>
        <v/>
      </c>
      <c r="K679" s="138"/>
      <c r="L679" s="139"/>
    </row>
    <row r="680" ht="16" spans="2:12">
      <c r="B680" s="136"/>
      <c r="C680" s="107" t="str">
        <f ca="1" t="shared" si="20"/>
        <v/>
      </c>
      <c r="D680" s="108"/>
      <c r="E680" s="113" t="str">
        <f ca="1" t="shared" si="21"/>
        <v/>
      </c>
      <c r="F680" s="132"/>
      <c r="G680" s="132"/>
      <c r="H680" s="132"/>
      <c r="I680" s="132"/>
      <c r="J680" s="137" t="str">
        <f>IFERROR(LOOKUP(1,0/((故事点速查表!$A$2:$A$28=G680)*(故事点速查表!$B$2:$B$28=H680)*(故事点速查表!$C$2:$C$28=I680)),故事点速查表!$D$2:$D$28),"")</f>
        <v/>
      </c>
      <c r="K680" s="138"/>
      <c r="L680" s="139"/>
    </row>
    <row r="681" ht="16" spans="2:12">
      <c r="B681" s="136"/>
      <c r="C681" s="107" t="str">
        <f ca="1" t="shared" ref="C681:C744" si="22">IF(B681="","",IF(B681&gt;OFFSET(B681,-1,0,1,1),IF(OFFSET(C681,-1,0,1,1)="","1",OFFSET(C681,-1,0,1,1))&amp;REPT(".1",B681-MAX(OFFSET(B681,-1,0,1,1),1)),IF(ISERROR(FIND(".",OFFSET(C681,-1,0,1,1))),REPT("1.",B681-1)&amp;IFERROR(VALUE(OFFSET(C681,-1,0,1,1))+1,"1"),IF(B681=1,"",IFERROR(LEFT(OFFSET(C681,-1,0,1,1),FIND("^",SUBSTITUTE(OFFSET(C681,-1,0,1,1),".","^",B681-1))),""))&amp;VALUE(TRIM(MID(SUBSTITUTE(OFFSET(C681,-1,0,1,1),".",REPT(" ",LEN(OFFSET(C681,-1,0,1,1)))),(B681-1)*LEN(OFFSET(C681,-1,0,1,1))+1,LEN(OFFSET(C681,-1,0,1,1)))))+1)))</f>
        <v/>
      </c>
      <c r="D681" s="108"/>
      <c r="E681" s="113" t="str">
        <f ca="1" t="shared" si="21"/>
        <v/>
      </c>
      <c r="F681" s="132"/>
      <c r="G681" s="132"/>
      <c r="H681" s="132"/>
      <c r="I681" s="132"/>
      <c r="J681" s="137" t="str">
        <f>IFERROR(LOOKUP(1,0/((故事点速查表!$A$2:$A$28=G681)*(故事点速查表!$B$2:$B$28=H681)*(故事点速查表!$C$2:$C$28=I681)),故事点速查表!$D$2:$D$28),"")</f>
        <v/>
      </c>
      <c r="K681" s="138"/>
      <c r="L681" s="139"/>
    </row>
    <row r="682" ht="16" spans="2:12">
      <c r="B682" s="136"/>
      <c r="C682" s="107" t="str">
        <f ca="1" t="shared" si="22"/>
        <v/>
      </c>
      <c r="D682" s="108"/>
      <c r="E682" s="113" t="str">
        <f ca="1" t="shared" si="21"/>
        <v/>
      </c>
      <c r="F682" s="132"/>
      <c r="G682" s="132"/>
      <c r="H682" s="132"/>
      <c r="I682" s="132"/>
      <c r="J682" s="137" t="str">
        <f>IFERROR(LOOKUP(1,0/((故事点速查表!$A$2:$A$28=G682)*(故事点速查表!$B$2:$B$28=H682)*(故事点速查表!$C$2:$C$28=I682)),故事点速查表!$D$2:$D$28),"")</f>
        <v/>
      </c>
      <c r="K682" s="138"/>
      <c r="L682" s="139"/>
    </row>
    <row r="683" ht="16" spans="2:12">
      <c r="B683" s="136"/>
      <c r="C683" s="107" t="str">
        <f ca="1" t="shared" si="22"/>
        <v/>
      </c>
      <c r="D683" s="108"/>
      <c r="E683" s="113" t="str">
        <f ca="1" t="shared" si="21"/>
        <v/>
      </c>
      <c r="F683" s="132"/>
      <c r="G683" s="132"/>
      <c r="H683" s="132"/>
      <c r="I683" s="132"/>
      <c r="J683" s="137" t="str">
        <f>IFERROR(LOOKUP(1,0/((故事点速查表!$A$2:$A$28=G683)*(故事点速查表!$B$2:$B$28=H683)*(故事点速查表!$C$2:$C$28=I683)),故事点速查表!$D$2:$D$28),"")</f>
        <v/>
      </c>
      <c r="K683" s="138"/>
      <c r="L683" s="139"/>
    </row>
    <row r="684" ht="16" spans="2:12">
      <c r="B684" s="136"/>
      <c r="C684" s="107" t="str">
        <f ca="1" t="shared" si="22"/>
        <v/>
      </c>
      <c r="D684" s="108"/>
      <c r="E684" s="113" t="str">
        <f ca="1" t="shared" si="21"/>
        <v/>
      </c>
      <c r="F684" s="132"/>
      <c r="G684" s="132"/>
      <c r="H684" s="132"/>
      <c r="I684" s="132"/>
      <c r="J684" s="137" t="str">
        <f>IFERROR(LOOKUP(1,0/((故事点速查表!$A$2:$A$28=G684)*(故事点速查表!$B$2:$B$28=H684)*(故事点速查表!$C$2:$C$28=I684)),故事点速查表!$D$2:$D$28),"")</f>
        <v/>
      </c>
      <c r="K684" s="138"/>
      <c r="L684" s="139"/>
    </row>
    <row r="685" ht="16" spans="2:12">
      <c r="B685" s="136"/>
      <c r="C685" s="107" t="str">
        <f ca="1" t="shared" si="22"/>
        <v/>
      </c>
      <c r="D685" s="108"/>
      <c r="E685" s="113" t="str">
        <f ca="1" t="shared" si="21"/>
        <v/>
      </c>
      <c r="F685" s="132"/>
      <c r="G685" s="132"/>
      <c r="H685" s="132"/>
      <c r="I685" s="132"/>
      <c r="J685" s="137" t="str">
        <f>IFERROR(LOOKUP(1,0/((故事点速查表!$A$2:$A$28=G685)*(故事点速查表!$B$2:$B$28=H685)*(故事点速查表!$C$2:$C$28=I685)),故事点速查表!$D$2:$D$28),"")</f>
        <v/>
      </c>
      <c r="K685" s="138"/>
      <c r="L685" s="139"/>
    </row>
    <row r="686" ht="16" spans="2:12">
      <c r="B686" s="136"/>
      <c r="C686" s="107" t="str">
        <f ca="1" t="shared" si="22"/>
        <v/>
      </c>
      <c r="D686" s="108"/>
      <c r="E686" s="113" t="str">
        <f ca="1" t="shared" si="21"/>
        <v/>
      </c>
      <c r="F686" s="132"/>
      <c r="G686" s="132"/>
      <c r="H686" s="132"/>
      <c r="I686" s="132"/>
      <c r="J686" s="137" t="str">
        <f>IFERROR(LOOKUP(1,0/((故事点速查表!$A$2:$A$28=G686)*(故事点速查表!$B$2:$B$28=H686)*(故事点速查表!$C$2:$C$28=I686)),故事点速查表!$D$2:$D$28),"")</f>
        <v/>
      </c>
      <c r="K686" s="138"/>
      <c r="L686" s="139"/>
    </row>
    <row r="687" ht="16" spans="2:12">
      <c r="B687" s="136"/>
      <c r="C687" s="107" t="str">
        <f ca="1" t="shared" si="22"/>
        <v/>
      </c>
      <c r="D687" s="108"/>
      <c r="E687" s="113" t="str">
        <f ca="1" t="shared" si="21"/>
        <v/>
      </c>
      <c r="F687" s="132"/>
      <c r="G687" s="132"/>
      <c r="H687" s="132"/>
      <c r="I687" s="132"/>
      <c r="J687" s="137" t="str">
        <f>IFERROR(LOOKUP(1,0/((故事点速查表!$A$2:$A$28=G687)*(故事点速查表!$B$2:$B$28=H687)*(故事点速查表!$C$2:$C$28=I687)),故事点速查表!$D$2:$D$28),"")</f>
        <v/>
      </c>
      <c r="K687" s="138"/>
      <c r="L687" s="139"/>
    </row>
    <row r="688" ht="16" spans="2:12">
      <c r="B688" s="136"/>
      <c r="C688" s="107" t="str">
        <f ca="1" t="shared" si="22"/>
        <v/>
      </c>
      <c r="D688" s="108"/>
      <c r="E688" s="113" t="str">
        <f ca="1" t="shared" si="21"/>
        <v/>
      </c>
      <c r="F688" s="132"/>
      <c r="G688" s="132"/>
      <c r="H688" s="132"/>
      <c r="I688" s="132"/>
      <c r="J688" s="137" t="str">
        <f>IFERROR(LOOKUP(1,0/((故事点速查表!$A$2:$A$28=G688)*(故事点速查表!$B$2:$B$28=H688)*(故事点速查表!$C$2:$C$28=I688)),故事点速查表!$D$2:$D$28),"")</f>
        <v/>
      </c>
      <c r="K688" s="138"/>
      <c r="L688" s="139"/>
    </row>
    <row r="689" ht="16" spans="2:12">
      <c r="B689" s="136"/>
      <c r="C689" s="107" t="str">
        <f ca="1" t="shared" si="22"/>
        <v/>
      </c>
      <c r="D689" s="108"/>
      <c r="E689" s="113" t="str">
        <f ca="1" t="shared" si="21"/>
        <v/>
      </c>
      <c r="F689" s="132"/>
      <c r="G689" s="132"/>
      <c r="H689" s="132"/>
      <c r="I689" s="132"/>
      <c r="J689" s="137" t="str">
        <f>IFERROR(LOOKUP(1,0/((故事点速查表!$A$2:$A$28=G689)*(故事点速查表!$B$2:$B$28=H689)*(故事点速查表!$C$2:$C$28=I689)),故事点速查表!$D$2:$D$28),"")</f>
        <v/>
      </c>
      <c r="K689" s="138"/>
      <c r="L689" s="139"/>
    </row>
    <row r="690" ht="16" spans="2:12">
      <c r="B690" s="136"/>
      <c r="C690" s="107" t="str">
        <f ca="1" t="shared" si="22"/>
        <v/>
      </c>
      <c r="D690" s="108"/>
      <c r="E690" s="113" t="str">
        <f ca="1" t="shared" si="21"/>
        <v/>
      </c>
      <c r="F690" s="132"/>
      <c r="G690" s="132"/>
      <c r="H690" s="132"/>
      <c r="I690" s="132"/>
      <c r="J690" s="137" t="str">
        <f>IFERROR(LOOKUP(1,0/((故事点速查表!$A$2:$A$28=G690)*(故事点速查表!$B$2:$B$28=H690)*(故事点速查表!$C$2:$C$28=I690)),故事点速查表!$D$2:$D$28),"")</f>
        <v/>
      </c>
      <c r="K690" s="138"/>
      <c r="L690" s="139"/>
    </row>
    <row r="691" ht="16" spans="2:12">
      <c r="B691" s="136"/>
      <c r="C691" s="107" t="str">
        <f ca="1" t="shared" si="22"/>
        <v/>
      </c>
      <c r="D691" s="108"/>
      <c r="E691" s="113" t="str">
        <f ca="1" t="shared" si="21"/>
        <v/>
      </c>
      <c r="F691" s="132"/>
      <c r="G691" s="132"/>
      <c r="H691" s="132"/>
      <c r="I691" s="132"/>
      <c r="J691" s="137" t="str">
        <f>IFERROR(LOOKUP(1,0/((故事点速查表!$A$2:$A$28=G691)*(故事点速查表!$B$2:$B$28=H691)*(故事点速查表!$C$2:$C$28=I691)),故事点速查表!$D$2:$D$28),"")</f>
        <v/>
      </c>
      <c r="K691" s="138"/>
      <c r="L691" s="139"/>
    </row>
    <row r="692" ht="16" spans="2:12">
      <c r="B692" s="136"/>
      <c r="C692" s="107" t="str">
        <f ca="1" t="shared" si="22"/>
        <v/>
      </c>
      <c r="D692" s="108"/>
      <c r="E692" s="113" t="str">
        <f ca="1" t="shared" si="21"/>
        <v/>
      </c>
      <c r="F692" s="132"/>
      <c r="G692" s="132"/>
      <c r="H692" s="132"/>
      <c r="I692" s="132"/>
      <c r="J692" s="137" t="str">
        <f>IFERROR(LOOKUP(1,0/((故事点速查表!$A$2:$A$28=G692)*(故事点速查表!$B$2:$B$28=H692)*(故事点速查表!$C$2:$C$28=I692)),故事点速查表!$D$2:$D$28),"")</f>
        <v/>
      </c>
      <c r="K692" s="138"/>
      <c r="L692" s="139"/>
    </row>
    <row r="693" ht="16" spans="2:12">
      <c r="B693" s="136"/>
      <c r="C693" s="107" t="str">
        <f ca="1" t="shared" si="22"/>
        <v/>
      </c>
      <c r="D693" s="108"/>
      <c r="E693" s="113" t="str">
        <f ca="1" t="shared" si="21"/>
        <v/>
      </c>
      <c r="F693" s="132"/>
      <c r="G693" s="132"/>
      <c r="H693" s="132"/>
      <c r="I693" s="132"/>
      <c r="J693" s="137" t="str">
        <f>IFERROR(LOOKUP(1,0/((故事点速查表!$A$2:$A$28=G693)*(故事点速查表!$B$2:$B$28=H693)*(故事点速查表!$C$2:$C$28=I693)),故事点速查表!$D$2:$D$28),"")</f>
        <v/>
      </c>
      <c r="K693" s="138"/>
      <c r="L693" s="139"/>
    </row>
    <row r="694" ht="16" spans="2:12">
      <c r="B694" s="136"/>
      <c r="C694" s="107" t="str">
        <f ca="1" t="shared" si="22"/>
        <v/>
      </c>
      <c r="D694" s="108"/>
      <c r="E694" s="113" t="str">
        <f ca="1" t="shared" si="21"/>
        <v/>
      </c>
      <c r="F694" s="132"/>
      <c r="G694" s="132"/>
      <c r="H694" s="132"/>
      <c r="I694" s="132"/>
      <c r="J694" s="137" t="str">
        <f>IFERROR(LOOKUP(1,0/((故事点速查表!$A$2:$A$28=G694)*(故事点速查表!$B$2:$B$28=H694)*(故事点速查表!$C$2:$C$28=I694)),故事点速查表!$D$2:$D$28),"")</f>
        <v/>
      </c>
      <c r="K694" s="138"/>
      <c r="L694" s="139"/>
    </row>
    <row r="695" ht="16" spans="2:12">
      <c r="B695" s="136"/>
      <c r="C695" s="107" t="str">
        <f ca="1" t="shared" si="22"/>
        <v/>
      </c>
      <c r="D695" s="108"/>
      <c r="E695" s="113" t="str">
        <f ca="1" t="shared" si="21"/>
        <v/>
      </c>
      <c r="F695" s="132"/>
      <c r="G695" s="132"/>
      <c r="H695" s="132"/>
      <c r="I695" s="132"/>
      <c r="J695" s="137" t="str">
        <f>IFERROR(LOOKUP(1,0/((故事点速查表!$A$2:$A$28=G695)*(故事点速查表!$B$2:$B$28=H695)*(故事点速查表!$C$2:$C$28=I695)),故事点速查表!$D$2:$D$28),"")</f>
        <v/>
      </c>
      <c r="K695" s="138"/>
      <c r="L695" s="139"/>
    </row>
    <row r="696" ht="16" spans="2:12">
      <c r="B696" s="136"/>
      <c r="C696" s="107" t="str">
        <f ca="1" t="shared" si="22"/>
        <v/>
      </c>
      <c r="D696" s="108"/>
      <c r="E696" s="113" t="str">
        <f ca="1" t="shared" si="21"/>
        <v/>
      </c>
      <c r="F696" s="132"/>
      <c r="G696" s="132"/>
      <c r="H696" s="132"/>
      <c r="I696" s="132"/>
      <c r="J696" s="137" t="str">
        <f>IFERROR(LOOKUP(1,0/((故事点速查表!$A$2:$A$28=G696)*(故事点速查表!$B$2:$B$28=H696)*(故事点速查表!$C$2:$C$28=I696)),故事点速查表!$D$2:$D$28),"")</f>
        <v/>
      </c>
      <c r="K696" s="138"/>
      <c r="L696" s="139"/>
    </row>
    <row r="697" ht="16" spans="2:12">
      <c r="B697" s="136"/>
      <c r="C697" s="107" t="str">
        <f ca="1" t="shared" si="22"/>
        <v/>
      </c>
      <c r="D697" s="108"/>
      <c r="E697" s="113" t="str">
        <f ca="1" t="shared" si="21"/>
        <v/>
      </c>
      <c r="F697" s="132"/>
      <c r="G697" s="132"/>
      <c r="H697" s="132"/>
      <c r="I697" s="132"/>
      <c r="J697" s="137" t="str">
        <f>IFERROR(LOOKUP(1,0/((故事点速查表!$A$2:$A$28=G697)*(故事点速查表!$B$2:$B$28=H697)*(故事点速查表!$C$2:$C$28=I697)),故事点速查表!$D$2:$D$28),"")</f>
        <v/>
      </c>
      <c r="K697" s="138"/>
      <c r="L697" s="139"/>
    </row>
    <row r="698" ht="16" spans="2:12">
      <c r="B698" s="136"/>
      <c r="C698" s="107" t="str">
        <f ca="1" t="shared" si="22"/>
        <v/>
      </c>
      <c r="D698" s="108"/>
      <c r="E698" s="113" t="str">
        <f ca="1" t="shared" si="21"/>
        <v/>
      </c>
      <c r="F698" s="132"/>
      <c r="G698" s="132"/>
      <c r="H698" s="132"/>
      <c r="I698" s="132"/>
      <c r="J698" s="137" t="str">
        <f>IFERROR(LOOKUP(1,0/((故事点速查表!$A$2:$A$28=G698)*(故事点速查表!$B$2:$B$28=H698)*(故事点速查表!$C$2:$C$28=I698)),故事点速查表!$D$2:$D$28),"")</f>
        <v/>
      </c>
      <c r="K698" s="138"/>
      <c r="L698" s="139"/>
    </row>
    <row r="699" ht="16" spans="2:12">
      <c r="B699" s="136"/>
      <c r="C699" s="107" t="str">
        <f ca="1" t="shared" si="22"/>
        <v/>
      </c>
      <c r="D699" s="108"/>
      <c r="E699" s="113" t="str">
        <f ca="1" t="shared" si="21"/>
        <v/>
      </c>
      <c r="F699" s="132"/>
      <c r="G699" s="132"/>
      <c r="H699" s="132"/>
      <c r="I699" s="132"/>
      <c r="J699" s="137" t="str">
        <f>IFERROR(LOOKUP(1,0/((故事点速查表!$A$2:$A$28=G699)*(故事点速查表!$B$2:$B$28=H699)*(故事点速查表!$C$2:$C$28=I699)),故事点速查表!$D$2:$D$28),"")</f>
        <v/>
      </c>
      <c r="K699" s="138"/>
      <c r="L699" s="139"/>
    </row>
    <row r="700" ht="16" spans="2:12">
      <c r="B700" s="136"/>
      <c r="C700" s="107" t="str">
        <f ca="1" t="shared" si="22"/>
        <v/>
      </c>
      <c r="D700" s="108"/>
      <c r="E700" s="113" t="str">
        <f ca="1" t="shared" si="21"/>
        <v/>
      </c>
      <c r="F700" s="132"/>
      <c r="G700" s="132"/>
      <c r="H700" s="132"/>
      <c r="I700" s="132"/>
      <c r="J700" s="137" t="str">
        <f>IFERROR(LOOKUP(1,0/((故事点速查表!$A$2:$A$28=G700)*(故事点速查表!$B$2:$B$28=H700)*(故事点速查表!$C$2:$C$28=I700)),故事点速查表!$D$2:$D$28),"")</f>
        <v/>
      </c>
      <c r="K700" s="138"/>
      <c r="L700" s="139"/>
    </row>
    <row r="701" ht="16" spans="2:12">
      <c r="B701" s="136"/>
      <c r="C701" s="107" t="str">
        <f ca="1" t="shared" si="22"/>
        <v/>
      </c>
      <c r="D701" s="108"/>
      <c r="E701" s="113" t="str">
        <f ca="1" t="shared" si="21"/>
        <v/>
      </c>
      <c r="F701" s="132"/>
      <c r="G701" s="132"/>
      <c r="H701" s="132"/>
      <c r="I701" s="132"/>
      <c r="J701" s="137" t="str">
        <f>IFERROR(LOOKUP(1,0/((故事点速查表!$A$2:$A$28=G701)*(故事点速查表!$B$2:$B$28=H701)*(故事点速查表!$C$2:$C$28=I701)),故事点速查表!$D$2:$D$28),"")</f>
        <v/>
      </c>
      <c r="K701" s="138"/>
      <c r="L701" s="139"/>
    </row>
    <row r="702" ht="16" spans="2:12">
      <c r="B702" s="136"/>
      <c r="C702" s="107" t="str">
        <f ca="1" t="shared" si="22"/>
        <v/>
      </c>
      <c r="D702" s="108"/>
      <c r="E702" s="113" t="str">
        <f ca="1" t="shared" si="21"/>
        <v/>
      </c>
      <c r="F702" s="132"/>
      <c r="G702" s="132"/>
      <c r="H702" s="132"/>
      <c r="I702" s="132"/>
      <c r="J702" s="137" t="str">
        <f>IFERROR(LOOKUP(1,0/((故事点速查表!$A$2:$A$28=G702)*(故事点速查表!$B$2:$B$28=H702)*(故事点速查表!$C$2:$C$28=I702)),故事点速查表!$D$2:$D$28),"")</f>
        <v/>
      </c>
      <c r="K702" s="138"/>
      <c r="L702" s="139"/>
    </row>
    <row r="703" ht="16" spans="2:12">
      <c r="B703" s="136"/>
      <c r="C703" s="107" t="str">
        <f ca="1" t="shared" si="22"/>
        <v/>
      </c>
      <c r="D703" s="108"/>
      <c r="E703" s="113" t="str">
        <f ca="1" t="shared" si="21"/>
        <v/>
      </c>
      <c r="F703" s="132"/>
      <c r="G703" s="132"/>
      <c r="H703" s="132"/>
      <c r="I703" s="132"/>
      <c r="J703" s="137" t="str">
        <f>IFERROR(LOOKUP(1,0/((故事点速查表!$A$2:$A$28=G703)*(故事点速查表!$B$2:$B$28=H703)*(故事点速查表!$C$2:$C$28=I703)),故事点速查表!$D$2:$D$28),"")</f>
        <v/>
      </c>
      <c r="K703" s="138"/>
      <c r="L703" s="139"/>
    </row>
    <row r="704" ht="16" spans="2:12">
      <c r="B704" s="136"/>
      <c r="C704" s="107" t="str">
        <f ca="1" t="shared" si="22"/>
        <v/>
      </c>
      <c r="D704" s="108"/>
      <c r="E704" s="113" t="str">
        <f ca="1" t="shared" si="21"/>
        <v/>
      </c>
      <c r="F704" s="132"/>
      <c r="G704" s="132"/>
      <c r="H704" s="132"/>
      <c r="I704" s="132"/>
      <c r="J704" s="137" t="str">
        <f>IFERROR(LOOKUP(1,0/((故事点速查表!$A$2:$A$28=G704)*(故事点速查表!$B$2:$B$28=H704)*(故事点速查表!$C$2:$C$28=I704)),故事点速查表!$D$2:$D$28),"")</f>
        <v/>
      </c>
      <c r="K704" s="138"/>
      <c r="L704" s="139"/>
    </row>
    <row r="705" ht="16" spans="2:12">
      <c r="B705" s="136"/>
      <c r="C705" s="107" t="str">
        <f ca="1" t="shared" si="22"/>
        <v/>
      </c>
      <c r="D705" s="108"/>
      <c r="E705" s="113" t="str">
        <f ca="1" t="shared" si="21"/>
        <v/>
      </c>
      <c r="F705" s="132"/>
      <c r="G705" s="132"/>
      <c r="H705" s="132"/>
      <c r="I705" s="132"/>
      <c r="J705" s="137" t="str">
        <f>IFERROR(LOOKUP(1,0/((故事点速查表!$A$2:$A$28=G705)*(故事点速查表!$B$2:$B$28=H705)*(故事点速查表!$C$2:$C$28=I705)),故事点速查表!$D$2:$D$28),"")</f>
        <v/>
      </c>
      <c r="K705" s="138"/>
      <c r="L705" s="139"/>
    </row>
    <row r="706" ht="16" spans="2:12">
      <c r="B706" s="136"/>
      <c r="C706" s="107" t="str">
        <f ca="1" t="shared" si="22"/>
        <v/>
      </c>
      <c r="D706" s="108"/>
      <c r="E706" s="113" t="str">
        <f ca="1" t="shared" si="21"/>
        <v/>
      </c>
      <c r="F706" s="132"/>
      <c r="G706" s="132"/>
      <c r="H706" s="132"/>
      <c r="I706" s="132"/>
      <c r="J706" s="137" t="str">
        <f>IFERROR(LOOKUP(1,0/((故事点速查表!$A$2:$A$28=G706)*(故事点速查表!$B$2:$B$28=H706)*(故事点速查表!$C$2:$C$28=I706)),故事点速查表!$D$2:$D$28),"")</f>
        <v/>
      </c>
      <c r="K706" s="138"/>
      <c r="L706" s="139"/>
    </row>
    <row r="707" ht="16" spans="2:12">
      <c r="B707" s="136"/>
      <c r="C707" s="107" t="str">
        <f ca="1" t="shared" si="22"/>
        <v/>
      </c>
      <c r="D707" s="108"/>
      <c r="E707" s="113" t="str">
        <f ca="1" t="shared" si="21"/>
        <v/>
      </c>
      <c r="F707" s="132"/>
      <c r="G707" s="132"/>
      <c r="H707" s="132"/>
      <c r="I707" s="132"/>
      <c r="J707" s="137" t="str">
        <f>IFERROR(LOOKUP(1,0/((故事点速查表!$A$2:$A$28=G707)*(故事点速查表!$B$2:$B$28=H707)*(故事点速查表!$C$2:$C$28=I707)),故事点速查表!$D$2:$D$28),"")</f>
        <v/>
      </c>
      <c r="K707" s="138"/>
      <c r="L707" s="139"/>
    </row>
    <row r="708" ht="16" spans="2:12">
      <c r="B708" s="136"/>
      <c r="C708" s="107" t="str">
        <f ca="1" t="shared" si="22"/>
        <v/>
      </c>
      <c r="D708" s="108"/>
      <c r="E708" s="113" t="str">
        <f ca="1" t="shared" si="21"/>
        <v/>
      </c>
      <c r="F708" s="132"/>
      <c r="G708" s="132"/>
      <c r="H708" s="132"/>
      <c r="I708" s="132"/>
      <c r="J708" s="137" t="str">
        <f>IFERROR(LOOKUP(1,0/((故事点速查表!$A$2:$A$28=G708)*(故事点速查表!$B$2:$B$28=H708)*(故事点速查表!$C$2:$C$28=I708)),故事点速查表!$D$2:$D$28),"")</f>
        <v/>
      </c>
      <c r="K708" s="138"/>
      <c r="L708" s="139"/>
    </row>
    <row r="709" ht="16" spans="2:12">
      <c r="B709" s="136"/>
      <c r="C709" s="107" t="str">
        <f ca="1" t="shared" si="22"/>
        <v/>
      </c>
      <c r="D709" s="108"/>
      <c r="E709" s="113" t="str">
        <f ca="1" t="shared" si="21"/>
        <v/>
      </c>
      <c r="F709" s="132"/>
      <c r="G709" s="132"/>
      <c r="H709" s="132"/>
      <c r="I709" s="132"/>
      <c r="J709" s="137" t="str">
        <f>IFERROR(LOOKUP(1,0/((故事点速查表!$A$2:$A$28=G709)*(故事点速查表!$B$2:$B$28=H709)*(故事点速查表!$C$2:$C$28=I709)),故事点速查表!$D$2:$D$28),"")</f>
        <v/>
      </c>
      <c r="K709" s="138"/>
      <c r="L709" s="139"/>
    </row>
    <row r="710" ht="16" spans="2:12">
      <c r="B710" s="136"/>
      <c r="C710" s="107" t="str">
        <f ca="1" t="shared" si="22"/>
        <v/>
      </c>
      <c r="D710" s="108"/>
      <c r="E710" s="113" t="str">
        <f ca="1" t="shared" ref="E710:E773" si="23">IF(C710&lt;&gt;"",IF($L$2&lt;&gt;"",$L$2&amp;"-"&amp;C710,C710),"")</f>
        <v/>
      </c>
      <c r="F710" s="132"/>
      <c r="G710" s="132"/>
      <c r="H710" s="132"/>
      <c r="I710" s="132"/>
      <c r="J710" s="137" t="str">
        <f>IFERROR(LOOKUP(1,0/((故事点速查表!$A$2:$A$28=G710)*(故事点速查表!$B$2:$B$28=H710)*(故事点速查表!$C$2:$C$28=I710)),故事点速查表!$D$2:$D$28),"")</f>
        <v/>
      </c>
      <c r="K710" s="138"/>
      <c r="L710" s="139"/>
    </row>
    <row r="711" ht="16" spans="2:12">
      <c r="B711" s="136"/>
      <c r="C711" s="107" t="str">
        <f ca="1" t="shared" si="22"/>
        <v/>
      </c>
      <c r="D711" s="108"/>
      <c r="E711" s="113" t="str">
        <f ca="1" t="shared" si="23"/>
        <v/>
      </c>
      <c r="F711" s="132"/>
      <c r="G711" s="132"/>
      <c r="H711" s="132"/>
      <c r="I711" s="132"/>
      <c r="J711" s="137" t="str">
        <f>IFERROR(LOOKUP(1,0/((故事点速查表!$A$2:$A$28=G711)*(故事点速查表!$B$2:$B$28=H711)*(故事点速查表!$C$2:$C$28=I711)),故事点速查表!$D$2:$D$28),"")</f>
        <v/>
      </c>
      <c r="K711" s="138"/>
      <c r="L711" s="139"/>
    </row>
    <row r="712" ht="16" spans="2:12">
      <c r="B712" s="136"/>
      <c r="C712" s="107" t="str">
        <f ca="1" t="shared" si="22"/>
        <v/>
      </c>
      <c r="D712" s="108"/>
      <c r="E712" s="113" t="str">
        <f ca="1" t="shared" si="23"/>
        <v/>
      </c>
      <c r="F712" s="132"/>
      <c r="G712" s="132"/>
      <c r="H712" s="132"/>
      <c r="I712" s="132"/>
      <c r="J712" s="137" t="str">
        <f>IFERROR(LOOKUP(1,0/((故事点速查表!$A$2:$A$28=G712)*(故事点速查表!$B$2:$B$28=H712)*(故事点速查表!$C$2:$C$28=I712)),故事点速查表!$D$2:$D$28),"")</f>
        <v/>
      </c>
      <c r="K712" s="138"/>
      <c r="L712" s="139"/>
    </row>
    <row r="713" ht="16" spans="2:12">
      <c r="B713" s="136"/>
      <c r="C713" s="107" t="str">
        <f ca="1" t="shared" si="22"/>
        <v/>
      </c>
      <c r="D713" s="108"/>
      <c r="E713" s="113" t="str">
        <f ca="1" t="shared" si="23"/>
        <v/>
      </c>
      <c r="F713" s="132"/>
      <c r="G713" s="132"/>
      <c r="H713" s="132"/>
      <c r="I713" s="132"/>
      <c r="J713" s="137" t="str">
        <f>IFERROR(LOOKUP(1,0/((故事点速查表!$A$2:$A$28=G713)*(故事点速查表!$B$2:$B$28=H713)*(故事点速查表!$C$2:$C$28=I713)),故事点速查表!$D$2:$D$28),"")</f>
        <v/>
      </c>
      <c r="K713" s="138"/>
      <c r="L713" s="139"/>
    </row>
    <row r="714" ht="16" spans="2:12">
      <c r="B714" s="136"/>
      <c r="C714" s="107" t="str">
        <f ca="1" t="shared" si="22"/>
        <v/>
      </c>
      <c r="D714" s="108"/>
      <c r="E714" s="113" t="str">
        <f ca="1" t="shared" si="23"/>
        <v/>
      </c>
      <c r="F714" s="132"/>
      <c r="G714" s="132"/>
      <c r="H714" s="132"/>
      <c r="I714" s="132"/>
      <c r="J714" s="137" t="str">
        <f>IFERROR(LOOKUP(1,0/((故事点速查表!$A$2:$A$28=G714)*(故事点速查表!$B$2:$B$28=H714)*(故事点速查表!$C$2:$C$28=I714)),故事点速查表!$D$2:$D$28),"")</f>
        <v/>
      </c>
      <c r="K714" s="138"/>
      <c r="L714" s="139"/>
    </row>
    <row r="715" ht="16" spans="2:12">
      <c r="B715" s="136"/>
      <c r="C715" s="107" t="str">
        <f ca="1" t="shared" si="22"/>
        <v/>
      </c>
      <c r="D715" s="108"/>
      <c r="E715" s="113" t="str">
        <f ca="1" t="shared" si="23"/>
        <v/>
      </c>
      <c r="F715" s="132"/>
      <c r="G715" s="132"/>
      <c r="H715" s="132"/>
      <c r="I715" s="132"/>
      <c r="J715" s="137" t="str">
        <f>IFERROR(LOOKUP(1,0/((故事点速查表!$A$2:$A$28=G715)*(故事点速查表!$B$2:$B$28=H715)*(故事点速查表!$C$2:$C$28=I715)),故事点速查表!$D$2:$D$28),"")</f>
        <v/>
      </c>
      <c r="K715" s="138"/>
      <c r="L715" s="139"/>
    </row>
    <row r="716" ht="16" spans="2:12">
      <c r="B716" s="136"/>
      <c r="C716" s="107" t="str">
        <f ca="1" t="shared" si="22"/>
        <v/>
      </c>
      <c r="D716" s="108"/>
      <c r="E716" s="113" t="str">
        <f ca="1" t="shared" si="23"/>
        <v/>
      </c>
      <c r="F716" s="132"/>
      <c r="G716" s="132"/>
      <c r="H716" s="132"/>
      <c r="I716" s="132"/>
      <c r="J716" s="137" t="str">
        <f>IFERROR(LOOKUP(1,0/((故事点速查表!$A$2:$A$28=G716)*(故事点速查表!$B$2:$B$28=H716)*(故事点速查表!$C$2:$C$28=I716)),故事点速查表!$D$2:$D$28),"")</f>
        <v/>
      </c>
      <c r="K716" s="138"/>
      <c r="L716" s="139"/>
    </row>
    <row r="717" ht="16" spans="2:12">
      <c r="B717" s="136"/>
      <c r="C717" s="107" t="str">
        <f ca="1" t="shared" si="22"/>
        <v/>
      </c>
      <c r="D717" s="108"/>
      <c r="E717" s="113" t="str">
        <f ca="1" t="shared" si="23"/>
        <v/>
      </c>
      <c r="F717" s="132"/>
      <c r="G717" s="132"/>
      <c r="H717" s="132"/>
      <c r="I717" s="132"/>
      <c r="J717" s="137" t="str">
        <f>IFERROR(LOOKUP(1,0/((故事点速查表!$A$2:$A$28=G717)*(故事点速查表!$B$2:$B$28=H717)*(故事点速查表!$C$2:$C$28=I717)),故事点速查表!$D$2:$D$28),"")</f>
        <v/>
      </c>
      <c r="K717" s="138"/>
      <c r="L717" s="139"/>
    </row>
    <row r="718" ht="16" spans="2:12">
      <c r="B718" s="136"/>
      <c r="C718" s="107" t="str">
        <f ca="1" t="shared" si="22"/>
        <v/>
      </c>
      <c r="D718" s="108"/>
      <c r="E718" s="113" t="str">
        <f ca="1" t="shared" si="23"/>
        <v/>
      </c>
      <c r="F718" s="132"/>
      <c r="G718" s="132"/>
      <c r="H718" s="132"/>
      <c r="I718" s="132"/>
      <c r="J718" s="137" t="str">
        <f>IFERROR(LOOKUP(1,0/((故事点速查表!$A$2:$A$28=G718)*(故事点速查表!$B$2:$B$28=H718)*(故事点速查表!$C$2:$C$28=I718)),故事点速查表!$D$2:$D$28),"")</f>
        <v/>
      </c>
      <c r="K718" s="138"/>
      <c r="L718" s="139"/>
    </row>
    <row r="719" ht="16" spans="2:12">
      <c r="B719" s="136"/>
      <c r="C719" s="107" t="str">
        <f ca="1" t="shared" si="22"/>
        <v/>
      </c>
      <c r="D719" s="108"/>
      <c r="E719" s="113" t="str">
        <f ca="1" t="shared" si="23"/>
        <v/>
      </c>
      <c r="F719" s="132"/>
      <c r="G719" s="132"/>
      <c r="H719" s="132"/>
      <c r="I719" s="132"/>
      <c r="J719" s="137" t="str">
        <f>IFERROR(LOOKUP(1,0/((故事点速查表!$A$2:$A$28=G719)*(故事点速查表!$B$2:$B$28=H719)*(故事点速查表!$C$2:$C$28=I719)),故事点速查表!$D$2:$D$28),"")</f>
        <v/>
      </c>
      <c r="K719" s="138"/>
      <c r="L719" s="139"/>
    </row>
    <row r="720" ht="16" spans="2:12">
      <c r="B720" s="136"/>
      <c r="C720" s="107" t="str">
        <f ca="1" t="shared" si="22"/>
        <v/>
      </c>
      <c r="D720" s="108"/>
      <c r="E720" s="113" t="str">
        <f ca="1" t="shared" si="23"/>
        <v/>
      </c>
      <c r="F720" s="132"/>
      <c r="G720" s="132"/>
      <c r="H720" s="132"/>
      <c r="I720" s="132"/>
      <c r="J720" s="137" t="str">
        <f>IFERROR(LOOKUP(1,0/((故事点速查表!$A$2:$A$28=G720)*(故事点速查表!$B$2:$B$28=H720)*(故事点速查表!$C$2:$C$28=I720)),故事点速查表!$D$2:$D$28),"")</f>
        <v/>
      </c>
      <c r="K720" s="138"/>
      <c r="L720" s="139"/>
    </row>
    <row r="721" ht="16" spans="2:12">
      <c r="B721" s="136"/>
      <c r="C721" s="107" t="str">
        <f ca="1" t="shared" si="22"/>
        <v/>
      </c>
      <c r="D721" s="108"/>
      <c r="E721" s="113" t="str">
        <f ca="1" t="shared" si="23"/>
        <v/>
      </c>
      <c r="F721" s="132"/>
      <c r="G721" s="132"/>
      <c r="H721" s="132"/>
      <c r="I721" s="132"/>
      <c r="J721" s="137" t="str">
        <f>IFERROR(LOOKUP(1,0/((故事点速查表!$A$2:$A$28=G721)*(故事点速查表!$B$2:$B$28=H721)*(故事点速查表!$C$2:$C$28=I721)),故事点速查表!$D$2:$D$28),"")</f>
        <v/>
      </c>
      <c r="K721" s="138"/>
      <c r="L721" s="139"/>
    </row>
    <row r="722" ht="16" spans="2:12">
      <c r="B722" s="136"/>
      <c r="C722" s="107" t="str">
        <f ca="1" t="shared" si="22"/>
        <v/>
      </c>
      <c r="D722" s="108"/>
      <c r="E722" s="113" t="str">
        <f ca="1" t="shared" si="23"/>
        <v/>
      </c>
      <c r="F722" s="132"/>
      <c r="G722" s="132"/>
      <c r="H722" s="132"/>
      <c r="I722" s="132"/>
      <c r="J722" s="137" t="str">
        <f>IFERROR(LOOKUP(1,0/((故事点速查表!$A$2:$A$28=G722)*(故事点速查表!$B$2:$B$28=H722)*(故事点速查表!$C$2:$C$28=I722)),故事点速查表!$D$2:$D$28),"")</f>
        <v/>
      </c>
      <c r="K722" s="138"/>
      <c r="L722" s="139"/>
    </row>
    <row r="723" ht="16" spans="2:12">
      <c r="B723" s="136"/>
      <c r="C723" s="107" t="str">
        <f ca="1" t="shared" si="22"/>
        <v/>
      </c>
      <c r="D723" s="108"/>
      <c r="E723" s="113" t="str">
        <f ca="1" t="shared" si="23"/>
        <v/>
      </c>
      <c r="F723" s="132"/>
      <c r="G723" s="132"/>
      <c r="H723" s="132"/>
      <c r="I723" s="132"/>
      <c r="J723" s="137" t="str">
        <f>IFERROR(LOOKUP(1,0/((故事点速查表!$A$2:$A$28=G723)*(故事点速查表!$B$2:$B$28=H723)*(故事点速查表!$C$2:$C$28=I723)),故事点速查表!$D$2:$D$28),"")</f>
        <v/>
      </c>
      <c r="K723" s="138"/>
      <c r="L723" s="139"/>
    </row>
    <row r="724" ht="16" spans="2:12">
      <c r="B724" s="136"/>
      <c r="C724" s="107" t="str">
        <f ca="1" t="shared" si="22"/>
        <v/>
      </c>
      <c r="D724" s="108"/>
      <c r="E724" s="113" t="str">
        <f ca="1" t="shared" si="23"/>
        <v/>
      </c>
      <c r="F724" s="132"/>
      <c r="G724" s="132"/>
      <c r="H724" s="132"/>
      <c r="I724" s="132"/>
      <c r="J724" s="137" t="str">
        <f>IFERROR(LOOKUP(1,0/((故事点速查表!$A$2:$A$28=G724)*(故事点速查表!$B$2:$B$28=H724)*(故事点速查表!$C$2:$C$28=I724)),故事点速查表!$D$2:$D$28),"")</f>
        <v/>
      </c>
      <c r="K724" s="138"/>
      <c r="L724" s="139"/>
    </row>
    <row r="725" ht="16" spans="2:12">
      <c r="B725" s="136"/>
      <c r="C725" s="107" t="str">
        <f ca="1" t="shared" si="22"/>
        <v/>
      </c>
      <c r="D725" s="108"/>
      <c r="E725" s="113" t="str">
        <f ca="1" t="shared" si="23"/>
        <v/>
      </c>
      <c r="F725" s="132"/>
      <c r="G725" s="132"/>
      <c r="H725" s="132"/>
      <c r="I725" s="132"/>
      <c r="J725" s="137" t="str">
        <f>IFERROR(LOOKUP(1,0/((故事点速查表!$A$2:$A$28=G725)*(故事点速查表!$B$2:$B$28=H725)*(故事点速查表!$C$2:$C$28=I725)),故事点速查表!$D$2:$D$28),"")</f>
        <v/>
      </c>
      <c r="K725" s="138"/>
      <c r="L725" s="139"/>
    </row>
    <row r="726" ht="16" spans="2:12">
      <c r="B726" s="136"/>
      <c r="C726" s="107" t="str">
        <f ca="1" t="shared" si="22"/>
        <v/>
      </c>
      <c r="D726" s="108"/>
      <c r="E726" s="113" t="str">
        <f ca="1" t="shared" si="23"/>
        <v/>
      </c>
      <c r="F726" s="132"/>
      <c r="G726" s="132"/>
      <c r="H726" s="132"/>
      <c r="I726" s="132"/>
      <c r="J726" s="137" t="str">
        <f>IFERROR(LOOKUP(1,0/((故事点速查表!$A$2:$A$28=G726)*(故事点速查表!$B$2:$B$28=H726)*(故事点速查表!$C$2:$C$28=I726)),故事点速查表!$D$2:$D$28),"")</f>
        <v/>
      </c>
      <c r="K726" s="138"/>
      <c r="L726" s="139"/>
    </row>
    <row r="727" ht="16" spans="2:12">
      <c r="B727" s="136"/>
      <c r="C727" s="107" t="str">
        <f ca="1" t="shared" si="22"/>
        <v/>
      </c>
      <c r="D727" s="108"/>
      <c r="E727" s="113" t="str">
        <f ca="1" t="shared" si="23"/>
        <v/>
      </c>
      <c r="F727" s="132"/>
      <c r="G727" s="132"/>
      <c r="H727" s="132"/>
      <c r="I727" s="132"/>
      <c r="J727" s="137" t="str">
        <f>IFERROR(LOOKUP(1,0/((故事点速查表!$A$2:$A$28=G727)*(故事点速查表!$B$2:$B$28=H727)*(故事点速查表!$C$2:$C$28=I727)),故事点速查表!$D$2:$D$28),"")</f>
        <v/>
      </c>
      <c r="K727" s="138"/>
      <c r="L727" s="139"/>
    </row>
    <row r="728" ht="16" spans="2:12">
      <c r="B728" s="136"/>
      <c r="C728" s="107" t="str">
        <f ca="1" t="shared" si="22"/>
        <v/>
      </c>
      <c r="D728" s="108"/>
      <c r="E728" s="113" t="str">
        <f ca="1" t="shared" si="23"/>
        <v/>
      </c>
      <c r="F728" s="132"/>
      <c r="G728" s="132"/>
      <c r="H728" s="132"/>
      <c r="I728" s="132"/>
      <c r="J728" s="137" t="str">
        <f>IFERROR(LOOKUP(1,0/((故事点速查表!$A$2:$A$28=G728)*(故事点速查表!$B$2:$B$28=H728)*(故事点速查表!$C$2:$C$28=I728)),故事点速查表!$D$2:$D$28),"")</f>
        <v/>
      </c>
      <c r="K728" s="138"/>
      <c r="L728" s="139"/>
    </row>
    <row r="729" ht="16" spans="2:12">
      <c r="B729" s="136"/>
      <c r="C729" s="107" t="str">
        <f ca="1" t="shared" si="22"/>
        <v/>
      </c>
      <c r="D729" s="108"/>
      <c r="E729" s="113" t="str">
        <f ca="1" t="shared" si="23"/>
        <v/>
      </c>
      <c r="F729" s="132"/>
      <c r="G729" s="132"/>
      <c r="H729" s="132"/>
      <c r="I729" s="132"/>
      <c r="J729" s="137" t="str">
        <f>IFERROR(LOOKUP(1,0/((故事点速查表!$A$2:$A$28=G729)*(故事点速查表!$B$2:$B$28=H729)*(故事点速查表!$C$2:$C$28=I729)),故事点速查表!$D$2:$D$28),"")</f>
        <v/>
      </c>
      <c r="K729" s="138"/>
      <c r="L729" s="139"/>
    </row>
    <row r="730" ht="16" spans="2:12">
      <c r="B730" s="136"/>
      <c r="C730" s="107" t="str">
        <f ca="1" t="shared" si="22"/>
        <v/>
      </c>
      <c r="D730" s="108"/>
      <c r="E730" s="113" t="str">
        <f ca="1" t="shared" si="23"/>
        <v/>
      </c>
      <c r="F730" s="132"/>
      <c r="G730" s="132"/>
      <c r="H730" s="132"/>
      <c r="I730" s="132"/>
      <c r="J730" s="137" t="str">
        <f>IFERROR(LOOKUP(1,0/((故事点速查表!$A$2:$A$28=G730)*(故事点速查表!$B$2:$B$28=H730)*(故事点速查表!$C$2:$C$28=I730)),故事点速查表!$D$2:$D$28),"")</f>
        <v/>
      </c>
      <c r="K730" s="138"/>
      <c r="L730" s="139"/>
    </row>
    <row r="731" ht="16" spans="2:12">
      <c r="B731" s="136"/>
      <c r="C731" s="107" t="str">
        <f ca="1" t="shared" si="22"/>
        <v/>
      </c>
      <c r="D731" s="108"/>
      <c r="E731" s="113" t="str">
        <f ca="1" t="shared" si="23"/>
        <v/>
      </c>
      <c r="F731" s="132"/>
      <c r="G731" s="132"/>
      <c r="H731" s="132"/>
      <c r="I731" s="132"/>
      <c r="J731" s="137" t="str">
        <f>IFERROR(LOOKUP(1,0/((故事点速查表!$A$2:$A$28=G731)*(故事点速查表!$B$2:$B$28=H731)*(故事点速查表!$C$2:$C$28=I731)),故事点速查表!$D$2:$D$28),"")</f>
        <v/>
      </c>
      <c r="K731" s="138"/>
      <c r="L731" s="139"/>
    </row>
    <row r="732" ht="16" spans="2:12">
      <c r="B732" s="136"/>
      <c r="C732" s="107" t="str">
        <f ca="1" t="shared" si="22"/>
        <v/>
      </c>
      <c r="D732" s="108"/>
      <c r="E732" s="113" t="str">
        <f ca="1" t="shared" si="23"/>
        <v/>
      </c>
      <c r="F732" s="132"/>
      <c r="G732" s="132"/>
      <c r="H732" s="132"/>
      <c r="I732" s="132"/>
      <c r="J732" s="137" t="str">
        <f>IFERROR(LOOKUP(1,0/((故事点速查表!$A$2:$A$28=G732)*(故事点速查表!$B$2:$B$28=H732)*(故事点速查表!$C$2:$C$28=I732)),故事点速查表!$D$2:$D$28),"")</f>
        <v/>
      </c>
      <c r="K732" s="138"/>
      <c r="L732" s="139"/>
    </row>
    <row r="733" ht="16" spans="2:12">
      <c r="B733" s="136"/>
      <c r="C733" s="107" t="str">
        <f ca="1" t="shared" si="22"/>
        <v/>
      </c>
      <c r="D733" s="108"/>
      <c r="E733" s="113" t="str">
        <f ca="1" t="shared" si="23"/>
        <v/>
      </c>
      <c r="F733" s="132"/>
      <c r="G733" s="132"/>
      <c r="H733" s="132"/>
      <c r="I733" s="132"/>
      <c r="J733" s="137" t="str">
        <f>IFERROR(LOOKUP(1,0/((故事点速查表!$A$2:$A$28=G733)*(故事点速查表!$B$2:$B$28=H733)*(故事点速查表!$C$2:$C$28=I733)),故事点速查表!$D$2:$D$28),"")</f>
        <v/>
      </c>
      <c r="K733" s="138"/>
      <c r="L733" s="139"/>
    </row>
    <row r="734" ht="16" spans="2:12">
      <c r="B734" s="136"/>
      <c r="C734" s="107" t="str">
        <f ca="1" t="shared" si="22"/>
        <v/>
      </c>
      <c r="D734" s="108"/>
      <c r="E734" s="113" t="str">
        <f ca="1" t="shared" si="23"/>
        <v/>
      </c>
      <c r="F734" s="132"/>
      <c r="G734" s="132"/>
      <c r="H734" s="132"/>
      <c r="I734" s="132"/>
      <c r="J734" s="137" t="str">
        <f>IFERROR(LOOKUP(1,0/((故事点速查表!$A$2:$A$28=G734)*(故事点速查表!$B$2:$B$28=H734)*(故事点速查表!$C$2:$C$28=I734)),故事点速查表!$D$2:$D$28),"")</f>
        <v/>
      </c>
      <c r="K734" s="138"/>
      <c r="L734" s="139"/>
    </row>
    <row r="735" ht="16" spans="2:12">
      <c r="B735" s="136"/>
      <c r="C735" s="107" t="str">
        <f ca="1" t="shared" si="22"/>
        <v/>
      </c>
      <c r="D735" s="108"/>
      <c r="E735" s="113" t="str">
        <f ca="1" t="shared" si="23"/>
        <v/>
      </c>
      <c r="F735" s="132"/>
      <c r="G735" s="132"/>
      <c r="H735" s="132"/>
      <c r="I735" s="132"/>
      <c r="J735" s="137" t="str">
        <f>IFERROR(LOOKUP(1,0/((故事点速查表!$A$2:$A$28=G735)*(故事点速查表!$B$2:$B$28=H735)*(故事点速查表!$C$2:$C$28=I735)),故事点速查表!$D$2:$D$28),"")</f>
        <v/>
      </c>
      <c r="K735" s="138"/>
      <c r="L735" s="139"/>
    </row>
    <row r="736" ht="16" spans="2:12">
      <c r="B736" s="136"/>
      <c r="C736" s="107" t="str">
        <f ca="1" t="shared" si="22"/>
        <v/>
      </c>
      <c r="D736" s="108"/>
      <c r="E736" s="113" t="str">
        <f ca="1" t="shared" si="23"/>
        <v/>
      </c>
      <c r="F736" s="132"/>
      <c r="G736" s="132"/>
      <c r="H736" s="132"/>
      <c r="I736" s="132"/>
      <c r="J736" s="137" t="str">
        <f>IFERROR(LOOKUP(1,0/((故事点速查表!$A$2:$A$28=G736)*(故事点速查表!$B$2:$B$28=H736)*(故事点速查表!$C$2:$C$28=I736)),故事点速查表!$D$2:$D$28),"")</f>
        <v/>
      </c>
      <c r="K736" s="138"/>
      <c r="L736" s="139"/>
    </row>
    <row r="737" ht="16" spans="2:12">
      <c r="B737" s="136"/>
      <c r="C737" s="107" t="str">
        <f ca="1" t="shared" si="22"/>
        <v/>
      </c>
      <c r="D737" s="108"/>
      <c r="E737" s="113" t="str">
        <f ca="1" t="shared" si="23"/>
        <v/>
      </c>
      <c r="F737" s="132"/>
      <c r="G737" s="132"/>
      <c r="H737" s="132"/>
      <c r="I737" s="132"/>
      <c r="J737" s="137" t="str">
        <f>IFERROR(LOOKUP(1,0/((故事点速查表!$A$2:$A$28=G737)*(故事点速查表!$B$2:$B$28=H737)*(故事点速查表!$C$2:$C$28=I737)),故事点速查表!$D$2:$D$28),"")</f>
        <v/>
      </c>
      <c r="K737" s="138"/>
      <c r="L737" s="139"/>
    </row>
    <row r="738" ht="16" spans="2:12">
      <c r="B738" s="136"/>
      <c r="C738" s="107" t="str">
        <f ca="1" t="shared" si="22"/>
        <v/>
      </c>
      <c r="D738" s="108"/>
      <c r="E738" s="113" t="str">
        <f ca="1" t="shared" si="23"/>
        <v/>
      </c>
      <c r="F738" s="132"/>
      <c r="G738" s="132"/>
      <c r="H738" s="132"/>
      <c r="I738" s="132"/>
      <c r="J738" s="137" t="str">
        <f>IFERROR(LOOKUP(1,0/((故事点速查表!$A$2:$A$28=G738)*(故事点速查表!$B$2:$B$28=H738)*(故事点速查表!$C$2:$C$28=I738)),故事点速查表!$D$2:$D$28),"")</f>
        <v/>
      </c>
      <c r="K738" s="138"/>
      <c r="L738" s="139"/>
    </row>
    <row r="739" ht="16" spans="2:12">
      <c r="B739" s="136"/>
      <c r="C739" s="107" t="str">
        <f ca="1" t="shared" si="22"/>
        <v/>
      </c>
      <c r="D739" s="108"/>
      <c r="E739" s="113" t="str">
        <f ca="1" t="shared" si="23"/>
        <v/>
      </c>
      <c r="F739" s="132"/>
      <c r="G739" s="132"/>
      <c r="H739" s="132"/>
      <c r="I739" s="132"/>
      <c r="J739" s="137" t="str">
        <f>IFERROR(LOOKUP(1,0/((故事点速查表!$A$2:$A$28=G739)*(故事点速查表!$B$2:$B$28=H739)*(故事点速查表!$C$2:$C$28=I739)),故事点速查表!$D$2:$D$28),"")</f>
        <v/>
      </c>
      <c r="K739" s="138"/>
      <c r="L739" s="139"/>
    </row>
    <row r="740" ht="16" spans="2:12">
      <c r="B740" s="136"/>
      <c r="C740" s="107" t="str">
        <f ca="1" t="shared" si="22"/>
        <v/>
      </c>
      <c r="D740" s="108"/>
      <c r="E740" s="113" t="str">
        <f ca="1" t="shared" si="23"/>
        <v/>
      </c>
      <c r="F740" s="132"/>
      <c r="G740" s="132"/>
      <c r="H740" s="132"/>
      <c r="I740" s="132"/>
      <c r="J740" s="137" t="str">
        <f>IFERROR(LOOKUP(1,0/((故事点速查表!$A$2:$A$28=G740)*(故事点速查表!$B$2:$B$28=H740)*(故事点速查表!$C$2:$C$28=I740)),故事点速查表!$D$2:$D$28),"")</f>
        <v/>
      </c>
      <c r="K740" s="138"/>
      <c r="L740" s="139"/>
    </row>
    <row r="741" ht="16" spans="2:12">
      <c r="B741" s="136"/>
      <c r="C741" s="107" t="str">
        <f ca="1" t="shared" si="22"/>
        <v/>
      </c>
      <c r="D741" s="108"/>
      <c r="E741" s="113" t="str">
        <f ca="1" t="shared" si="23"/>
        <v/>
      </c>
      <c r="F741" s="132"/>
      <c r="G741" s="132"/>
      <c r="H741" s="132"/>
      <c r="I741" s="132"/>
      <c r="J741" s="137" t="str">
        <f>IFERROR(LOOKUP(1,0/((故事点速查表!$A$2:$A$28=G741)*(故事点速查表!$B$2:$B$28=H741)*(故事点速查表!$C$2:$C$28=I741)),故事点速查表!$D$2:$D$28),"")</f>
        <v/>
      </c>
      <c r="K741" s="138"/>
      <c r="L741" s="139"/>
    </row>
    <row r="742" ht="16" spans="2:12">
      <c r="B742" s="136"/>
      <c r="C742" s="107" t="str">
        <f ca="1" t="shared" si="22"/>
        <v/>
      </c>
      <c r="D742" s="108"/>
      <c r="E742" s="113" t="str">
        <f ca="1" t="shared" si="23"/>
        <v/>
      </c>
      <c r="F742" s="132"/>
      <c r="G742" s="132"/>
      <c r="H742" s="132"/>
      <c r="I742" s="132"/>
      <c r="J742" s="137" t="str">
        <f>IFERROR(LOOKUP(1,0/((故事点速查表!$A$2:$A$28=G742)*(故事点速查表!$B$2:$B$28=H742)*(故事点速查表!$C$2:$C$28=I742)),故事点速查表!$D$2:$D$28),"")</f>
        <v/>
      </c>
      <c r="K742" s="138"/>
      <c r="L742" s="139"/>
    </row>
    <row r="743" ht="16" spans="2:12">
      <c r="B743" s="136"/>
      <c r="C743" s="107" t="str">
        <f ca="1" t="shared" si="22"/>
        <v/>
      </c>
      <c r="D743" s="108"/>
      <c r="E743" s="113" t="str">
        <f ca="1" t="shared" si="23"/>
        <v/>
      </c>
      <c r="F743" s="132"/>
      <c r="G743" s="132"/>
      <c r="H743" s="132"/>
      <c r="I743" s="132"/>
      <c r="J743" s="137" t="str">
        <f>IFERROR(LOOKUP(1,0/((故事点速查表!$A$2:$A$28=G743)*(故事点速查表!$B$2:$B$28=H743)*(故事点速查表!$C$2:$C$28=I743)),故事点速查表!$D$2:$D$28),"")</f>
        <v/>
      </c>
      <c r="K743" s="138"/>
      <c r="L743" s="139"/>
    </row>
    <row r="744" ht="16" spans="2:12">
      <c r="B744" s="136"/>
      <c r="C744" s="107" t="str">
        <f ca="1" t="shared" si="22"/>
        <v/>
      </c>
      <c r="D744" s="108"/>
      <c r="E744" s="113" t="str">
        <f ca="1" t="shared" si="23"/>
        <v/>
      </c>
      <c r="F744" s="132"/>
      <c r="G744" s="132"/>
      <c r="H744" s="132"/>
      <c r="I744" s="132"/>
      <c r="J744" s="137" t="str">
        <f>IFERROR(LOOKUP(1,0/((故事点速查表!$A$2:$A$28=G744)*(故事点速查表!$B$2:$B$28=H744)*(故事点速查表!$C$2:$C$28=I744)),故事点速查表!$D$2:$D$28),"")</f>
        <v/>
      </c>
      <c r="K744" s="138"/>
      <c r="L744" s="139"/>
    </row>
    <row r="745" ht="16" spans="2:12">
      <c r="B745" s="136"/>
      <c r="C745" s="107" t="str">
        <f ca="1" t="shared" ref="C745:C808" si="24">IF(B745="","",IF(B745&gt;OFFSET(B745,-1,0,1,1),IF(OFFSET(C745,-1,0,1,1)="","1",OFFSET(C745,-1,0,1,1))&amp;REPT(".1",B745-MAX(OFFSET(B745,-1,0,1,1),1)),IF(ISERROR(FIND(".",OFFSET(C745,-1,0,1,1))),REPT("1.",B745-1)&amp;IFERROR(VALUE(OFFSET(C745,-1,0,1,1))+1,"1"),IF(B745=1,"",IFERROR(LEFT(OFFSET(C745,-1,0,1,1),FIND("^",SUBSTITUTE(OFFSET(C745,-1,0,1,1),".","^",B745-1))),""))&amp;VALUE(TRIM(MID(SUBSTITUTE(OFFSET(C745,-1,0,1,1),".",REPT(" ",LEN(OFFSET(C745,-1,0,1,1)))),(B745-1)*LEN(OFFSET(C745,-1,0,1,1))+1,LEN(OFFSET(C745,-1,0,1,1)))))+1)))</f>
        <v/>
      </c>
      <c r="D745" s="108"/>
      <c r="E745" s="113" t="str">
        <f ca="1" t="shared" si="23"/>
        <v/>
      </c>
      <c r="F745" s="132"/>
      <c r="G745" s="132"/>
      <c r="H745" s="132"/>
      <c r="I745" s="132"/>
      <c r="J745" s="137" t="str">
        <f>IFERROR(LOOKUP(1,0/((故事点速查表!$A$2:$A$28=G745)*(故事点速查表!$B$2:$B$28=H745)*(故事点速查表!$C$2:$C$28=I745)),故事点速查表!$D$2:$D$28),"")</f>
        <v/>
      </c>
      <c r="K745" s="138"/>
      <c r="L745" s="139"/>
    </row>
    <row r="746" ht="16" spans="2:12">
      <c r="B746" s="136"/>
      <c r="C746" s="107" t="str">
        <f ca="1" t="shared" si="24"/>
        <v/>
      </c>
      <c r="D746" s="108"/>
      <c r="E746" s="113" t="str">
        <f ca="1" t="shared" si="23"/>
        <v/>
      </c>
      <c r="F746" s="132"/>
      <c r="G746" s="132"/>
      <c r="H746" s="132"/>
      <c r="I746" s="132"/>
      <c r="J746" s="137" t="str">
        <f>IFERROR(LOOKUP(1,0/((故事点速查表!$A$2:$A$28=G746)*(故事点速查表!$B$2:$B$28=H746)*(故事点速查表!$C$2:$C$28=I746)),故事点速查表!$D$2:$D$28),"")</f>
        <v/>
      </c>
      <c r="K746" s="138"/>
      <c r="L746" s="139"/>
    </row>
    <row r="747" ht="16" spans="2:12">
      <c r="B747" s="136"/>
      <c r="C747" s="107" t="str">
        <f ca="1" t="shared" si="24"/>
        <v/>
      </c>
      <c r="D747" s="108"/>
      <c r="E747" s="113" t="str">
        <f ca="1" t="shared" si="23"/>
        <v/>
      </c>
      <c r="F747" s="132"/>
      <c r="G747" s="132"/>
      <c r="H747" s="132"/>
      <c r="I747" s="132"/>
      <c r="J747" s="137" t="str">
        <f>IFERROR(LOOKUP(1,0/((故事点速查表!$A$2:$A$28=G747)*(故事点速查表!$B$2:$B$28=H747)*(故事点速查表!$C$2:$C$28=I747)),故事点速查表!$D$2:$D$28),"")</f>
        <v/>
      </c>
      <c r="K747" s="138"/>
      <c r="L747" s="139"/>
    </row>
    <row r="748" ht="16" spans="2:12">
      <c r="B748" s="136"/>
      <c r="C748" s="107" t="str">
        <f ca="1" t="shared" si="24"/>
        <v/>
      </c>
      <c r="D748" s="108"/>
      <c r="E748" s="113" t="str">
        <f ca="1" t="shared" si="23"/>
        <v/>
      </c>
      <c r="F748" s="132"/>
      <c r="G748" s="132"/>
      <c r="H748" s="132"/>
      <c r="I748" s="132"/>
      <c r="J748" s="137" t="str">
        <f>IFERROR(LOOKUP(1,0/((故事点速查表!$A$2:$A$28=G748)*(故事点速查表!$B$2:$B$28=H748)*(故事点速查表!$C$2:$C$28=I748)),故事点速查表!$D$2:$D$28),"")</f>
        <v/>
      </c>
      <c r="K748" s="138"/>
      <c r="L748" s="139"/>
    </row>
    <row r="749" ht="16" spans="2:12">
      <c r="B749" s="136"/>
      <c r="C749" s="107" t="str">
        <f ca="1" t="shared" si="24"/>
        <v/>
      </c>
      <c r="D749" s="108"/>
      <c r="E749" s="113" t="str">
        <f ca="1" t="shared" si="23"/>
        <v/>
      </c>
      <c r="F749" s="132"/>
      <c r="G749" s="132"/>
      <c r="H749" s="132"/>
      <c r="I749" s="132"/>
      <c r="J749" s="137" t="str">
        <f>IFERROR(LOOKUP(1,0/((故事点速查表!$A$2:$A$28=G749)*(故事点速查表!$B$2:$B$28=H749)*(故事点速查表!$C$2:$C$28=I749)),故事点速查表!$D$2:$D$28),"")</f>
        <v/>
      </c>
      <c r="K749" s="138"/>
      <c r="L749" s="139"/>
    </row>
    <row r="750" ht="16" spans="2:12">
      <c r="B750" s="136"/>
      <c r="C750" s="107" t="str">
        <f ca="1" t="shared" si="24"/>
        <v/>
      </c>
      <c r="D750" s="108"/>
      <c r="E750" s="113" t="str">
        <f ca="1" t="shared" si="23"/>
        <v/>
      </c>
      <c r="F750" s="132"/>
      <c r="G750" s="132"/>
      <c r="H750" s="132"/>
      <c r="I750" s="132"/>
      <c r="J750" s="137" t="str">
        <f>IFERROR(LOOKUP(1,0/((故事点速查表!$A$2:$A$28=G750)*(故事点速查表!$B$2:$B$28=H750)*(故事点速查表!$C$2:$C$28=I750)),故事点速查表!$D$2:$D$28),"")</f>
        <v/>
      </c>
      <c r="K750" s="138"/>
      <c r="L750" s="139"/>
    </row>
    <row r="751" ht="16" spans="2:12">
      <c r="B751" s="136"/>
      <c r="C751" s="107" t="str">
        <f ca="1" t="shared" si="24"/>
        <v/>
      </c>
      <c r="D751" s="108"/>
      <c r="E751" s="113" t="str">
        <f ca="1" t="shared" si="23"/>
        <v/>
      </c>
      <c r="F751" s="132"/>
      <c r="G751" s="132"/>
      <c r="H751" s="132"/>
      <c r="I751" s="132"/>
      <c r="J751" s="137" t="str">
        <f>IFERROR(LOOKUP(1,0/((故事点速查表!$A$2:$A$28=G751)*(故事点速查表!$B$2:$B$28=H751)*(故事点速查表!$C$2:$C$28=I751)),故事点速查表!$D$2:$D$28),"")</f>
        <v/>
      </c>
      <c r="K751" s="138"/>
      <c r="L751" s="139"/>
    </row>
    <row r="752" ht="16" spans="2:12">
      <c r="B752" s="136"/>
      <c r="C752" s="107" t="str">
        <f ca="1" t="shared" si="24"/>
        <v/>
      </c>
      <c r="D752" s="108"/>
      <c r="E752" s="113" t="str">
        <f ca="1" t="shared" si="23"/>
        <v/>
      </c>
      <c r="F752" s="132"/>
      <c r="G752" s="132"/>
      <c r="H752" s="132"/>
      <c r="I752" s="132"/>
      <c r="J752" s="137" t="str">
        <f>IFERROR(LOOKUP(1,0/((故事点速查表!$A$2:$A$28=G752)*(故事点速查表!$B$2:$B$28=H752)*(故事点速查表!$C$2:$C$28=I752)),故事点速查表!$D$2:$D$28),"")</f>
        <v/>
      </c>
      <c r="K752" s="138"/>
      <c r="L752" s="139"/>
    </row>
    <row r="753" ht="16" spans="2:12">
      <c r="B753" s="136"/>
      <c r="C753" s="107" t="str">
        <f ca="1" t="shared" si="24"/>
        <v/>
      </c>
      <c r="D753" s="108"/>
      <c r="E753" s="113" t="str">
        <f ca="1" t="shared" si="23"/>
        <v/>
      </c>
      <c r="F753" s="132"/>
      <c r="G753" s="132"/>
      <c r="H753" s="132"/>
      <c r="I753" s="132"/>
      <c r="J753" s="137" t="str">
        <f>IFERROR(LOOKUP(1,0/((故事点速查表!$A$2:$A$28=G753)*(故事点速查表!$B$2:$B$28=H753)*(故事点速查表!$C$2:$C$28=I753)),故事点速查表!$D$2:$D$28),"")</f>
        <v/>
      </c>
      <c r="K753" s="138"/>
      <c r="L753" s="139"/>
    </row>
    <row r="754" ht="16" spans="2:12">
      <c r="B754" s="136"/>
      <c r="C754" s="107" t="str">
        <f ca="1" t="shared" si="24"/>
        <v/>
      </c>
      <c r="D754" s="108"/>
      <c r="E754" s="113" t="str">
        <f ca="1" t="shared" si="23"/>
        <v/>
      </c>
      <c r="F754" s="132"/>
      <c r="G754" s="132"/>
      <c r="H754" s="132"/>
      <c r="I754" s="132"/>
      <c r="J754" s="137" t="str">
        <f>IFERROR(LOOKUP(1,0/((故事点速查表!$A$2:$A$28=G754)*(故事点速查表!$B$2:$B$28=H754)*(故事点速查表!$C$2:$C$28=I754)),故事点速查表!$D$2:$D$28),"")</f>
        <v/>
      </c>
      <c r="K754" s="138"/>
      <c r="L754" s="139"/>
    </row>
    <row r="755" ht="16" spans="2:12">
      <c r="B755" s="136"/>
      <c r="C755" s="107" t="str">
        <f ca="1" t="shared" si="24"/>
        <v/>
      </c>
      <c r="D755" s="108"/>
      <c r="E755" s="113" t="str">
        <f ca="1" t="shared" si="23"/>
        <v/>
      </c>
      <c r="F755" s="132"/>
      <c r="G755" s="132"/>
      <c r="H755" s="132"/>
      <c r="I755" s="132"/>
      <c r="J755" s="137" t="str">
        <f>IFERROR(LOOKUP(1,0/((故事点速查表!$A$2:$A$28=G755)*(故事点速查表!$B$2:$B$28=H755)*(故事点速查表!$C$2:$C$28=I755)),故事点速查表!$D$2:$D$28),"")</f>
        <v/>
      </c>
      <c r="K755" s="138"/>
      <c r="L755" s="139"/>
    </row>
    <row r="756" ht="16" spans="2:12">
      <c r="B756" s="136"/>
      <c r="C756" s="107" t="str">
        <f ca="1" t="shared" si="24"/>
        <v/>
      </c>
      <c r="D756" s="108"/>
      <c r="E756" s="113" t="str">
        <f ca="1" t="shared" si="23"/>
        <v/>
      </c>
      <c r="F756" s="132"/>
      <c r="G756" s="132"/>
      <c r="H756" s="132"/>
      <c r="I756" s="132"/>
      <c r="J756" s="137" t="str">
        <f>IFERROR(LOOKUP(1,0/((故事点速查表!$A$2:$A$28=G756)*(故事点速查表!$B$2:$B$28=H756)*(故事点速查表!$C$2:$C$28=I756)),故事点速查表!$D$2:$D$28),"")</f>
        <v/>
      </c>
      <c r="K756" s="138"/>
      <c r="L756" s="139"/>
    </row>
    <row r="757" ht="16" spans="2:12">
      <c r="B757" s="136"/>
      <c r="C757" s="107" t="str">
        <f ca="1" t="shared" si="24"/>
        <v/>
      </c>
      <c r="D757" s="108"/>
      <c r="E757" s="113" t="str">
        <f ca="1" t="shared" si="23"/>
        <v/>
      </c>
      <c r="F757" s="132"/>
      <c r="G757" s="132"/>
      <c r="H757" s="132"/>
      <c r="I757" s="132"/>
      <c r="J757" s="137" t="str">
        <f>IFERROR(LOOKUP(1,0/((故事点速查表!$A$2:$A$28=G757)*(故事点速查表!$B$2:$B$28=H757)*(故事点速查表!$C$2:$C$28=I757)),故事点速查表!$D$2:$D$28),"")</f>
        <v/>
      </c>
      <c r="K757" s="138"/>
      <c r="L757" s="139"/>
    </row>
    <row r="758" ht="16" spans="2:12">
      <c r="B758" s="136"/>
      <c r="C758" s="107" t="str">
        <f ca="1" t="shared" si="24"/>
        <v/>
      </c>
      <c r="D758" s="108"/>
      <c r="E758" s="113" t="str">
        <f ca="1" t="shared" si="23"/>
        <v/>
      </c>
      <c r="F758" s="132"/>
      <c r="G758" s="132"/>
      <c r="H758" s="132"/>
      <c r="I758" s="132"/>
      <c r="J758" s="137" t="str">
        <f>IFERROR(LOOKUP(1,0/((故事点速查表!$A$2:$A$28=G758)*(故事点速查表!$B$2:$B$28=H758)*(故事点速查表!$C$2:$C$28=I758)),故事点速查表!$D$2:$D$28),"")</f>
        <v/>
      </c>
      <c r="K758" s="138"/>
      <c r="L758" s="139"/>
    </row>
    <row r="759" ht="16" spans="2:12">
      <c r="B759" s="136"/>
      <c r="C759" s="107" t="str">
        <f ca="1" t="shared" si="24"/>
        <v/>
      </c>
      <c r="D759" s="108"/>
      <c r="E759" s="113" t="str">
        <f ca="1" t="shared" si="23"/>
        <v/>
      </c>
      <c r="F759" s="132"/>
      <c r="G759" s="132"/>
      <c r="H759" s="132"/>
      <c r="I759" s="132"/>
      <c r="J759" s="137" t="str">
        <f>IFERROR(LOOKUP(1,0/((故事点速查表!$A$2:$A$28=G759)*(故事点速查表!$B$2:$B$28=H759)*(故事点速查表!$C$2:$C$28=I759)),故事点速查表!$D$2:$D$28),"")</f>
        <v/>
      </c>
      <c r="K759" s="138"/>
      <c r="L759" s="139"/>
    </row>
    <row r="760" ht="16" spans="2:12">
      <c r="B760" s="136"/>
      <c r="C760" s="107" t="str">
        <f ca="1" t="shared" si="24"/>
        <v/>
      </c>
      <c r="D760" s="108"/>
      <c r="E760" s="113" t="str">
        <f ca="1" t="shared" si="23"/>
        <v/>
      </c>
      <c r="F760" s="132"/>
      <c r="G760" s="132"/>
      <c r="H760" s="132"/>
      <c r="I760" s="132"/>
      <c r="J760" s="137" t="str">
        <f>IFERROR(LOOKUP(1,0/((故事点速查表!$A$2:$A$28=G760)*(故事点速查表!$B$2:$B$28=H760)*(故事点速查表!$C$2:$C$28=I760)),故事点速查表!$D$2:$D$28),"")</f>
        <v/>
      </c>
      <c r="K760" s="138"/>
      <c r="L760" s="139"/>
    </row>
    <row r="761" ht="16" spans="2:12">
      <c r="B761" s="136"/>
      <c r="C761" s="107" t="str">
        <f ca="1" t="shared" si="24"/>
        <v/>
      </c>
      <c r="D761" s="108"/>
      <c r="E761" s="113" t="str">
        <f ca="1" t="shared" si="23"/>
        <v/>
      </c>
      <c r="F761" s="132"/>
      <c r="G761" s="132"/>
      <c r="H761" s="132"/>
      <c r="I761" s="132"/>
      <c r="J761" s="137" t="str">
        <f>IFERROR(LOOKUP(1,0/((故事点速查表!$A$2:$A$28=G761)*(故事点速查表!$B$2:$B$28=H761)*(故事点速查表!$C$2:$C$28=I761)),故事点速查表!$D$2:$D$28),"")</f>
        <v/>
      </c>
      <c r="K761" s="138"/>
      <c r="L761" s="139"/>
    </row>
    <row r="762" ht="16" spans="2:12">
      <c r="B762" s="136"/>
      <c r="C762" s="107" t="str">
        <f ca="1" t="shared" si="24"/>
        <v/>
      </c>
      <c r="D762" s="108"/>
      <c r="E762" s="113" t="str">
        <f ca="1" t="shared" si="23"/>
        <v/>
      </c>
      <c r="F762" s="132"/>
      <c r="G762" s="132"/>
      <c r="H762" s="132"/>
      <c r="I762" s="132"/>
      <c r="J762" s="137" t="str">
        <f>IFERROR(LOOKUP(1,0/((故事点速查表!$A$2:$A$28=G762)*(故事点速查表!$B$2:$B$28=H762)*(故事点速查表!$C$2:$C$28=I762)),故事点速查表!$D$2:$D$28),"")</f>
        <v/>
      </c>
      <c r="K762" s="138"/>
      <c r="L762" s="139"/>
    </row>
    <row r="763" ht="16" spans="2:12">
      <c r="B763" s="136"/>
      <c r="C763" s="107" t="str">
        <f ca="1" t="shared" si="24"/>
        <v/>
      </c>
      <c r="D763" s="108"/>
      <c r="E763" s="113" t="str">
        <f ca="1" t="shared" si="23"/>
        <v/>
      </c>
      <c r="F763" s="132"/>
      <c r="G763" s="132"/>
      <c r="H763" s="132"/>
      <c r="I763" s="132"/>
      <c r="J763" s="137" t="str">
        <f>IFERROR(LOOKUP(1,0/((故事点速查表!$A$2:$A$28=G763)*(故事点速查表!$B$2:$B$28=H763)*(故事点速查表!$C$2:$C$28=I763)),故事点速查表!$D$2:$D$28),"")</f>
        <v/>
      </c>
      <c r="K763" s="138"/>
      <c r="L763" s="139"/>
    </row>
    <row r="764" ht="16" spans="2:12">
      <c r="B764" s="136"/>
      <c r="C764" s="107" t="str">
        <f ca="1" t="shared" si="24"/>
        <v/>
      </c>
      <c r="D764" s="108"/>
      <c r="E764" s="113" t="str">
        <f ca="1" t="shared" si="23"/>
        <v/>
      </c>
      <c r="F764" s="132"/>
      <c r="G764" s="132"/>
      <c r="H764" s="132"/>
      <c r="I764" s="132"/>
      <c r="J764" s="137" t="str">
        <f>IFERROR(LOOKUP(1,0/((故事点速查表!$A$2:$A$28=G764)*(故事点速查表!$B$2:$B$28=H764)*(故事点速查表!$C$2:$C$28=I764)),故事点速查表!$D$2:$D$28),"")</f>
        <v/>
      </c>
      <c r="K764" s="138"/>
      <c r="L764" s="139"/>
    </row>
    <row r="765" ht="16" spans="2:12">
      <c r="B765" s="136"/>
      <c r="C765" s="107" t="str">
        <f ca="1" t="shared" si="24"/>
        <v/>
      </c>
      <c r="D765" s="108"/>
      <c r="E765" s="113" t="str">
        <f ca="1" t="shared" si="23"/>
        <v/>
      </c>
      <c r="F765" s="132"/>
      <c r="G765" s="132"/>
      <c r="H765" s="132"/>
      <c r="I765" s="132"/>
      <c r="J765" s="137" t="str">
        <f>IFERROR(LOOKUP(1,0/((故事点速查表!$A$2:$A$28=G765)*(故事点速查表!$B$2:$B$28=H765)*(故事点速查表!$C$2:$C$28=I765)),故事点速查表!$D$2:$D$28),"")</f>
        <v/>
      </c>
      <c r="K765" s="138"/>
      <c r="L765" s="139"/>
    </row>
    <row r="766" ht="16" spans="2:12">
      <c r="B766" s="136"/>
      <c r="C766" s="107" t="str">
        <f ca="1" t="shared" si="24"/>
        <v/>
      </c>
      <c r="D766" s="108"/>
      <c r="E766" s="113" t="str">
        <f ca="1" t="shared" si="23"/>
        <v/>
      </c>
      <c r="F766" s="132"/>
      <c r="G766" s="132"/>
      <c r="H766" s="132"/>
      <c r="I766" s="132"/>
      <c r="J766" s="137" t="str">
        <f>IFERROR(LOOKUP(1,0/((故事点速查表!$A$2:$A$28=G766)*(故事点速查表!$B$2:$B$28=H766)*(故事点速查表!$C$2:$C$28=I766)),故事点速查表!$D$2:$D$28),"")</f>
        <v/>
      </c>
      <c r="K766" s="138"/>
      <c r="L766" s="139"/>
    </row>
    <row r="767" ht="16" spans="2:12">
      <c r="B767" s="136"/>
      <c r="C767" s="107" t="str">
        <f ca="1" t="shared" si="24"/>
        <v/>
      </c>
      <c r="D767" s="108"/>
      <c r="E767" s="113" t="str">
        <f ca="1" t="shared" si="23"/>
        <v/>
      </c>
      <c r="F767" s="132"/>
      <c r="G767" s="132"/>
      <c r="H767" s="132"/>
      <c r="I767" s="132"/>
      <c r="J767" s="137" t="str">
        <f>IFERROR(LOOKUP(1,0/((故事点速查表!$A$2:$A$28=G767)*(故事点速查表!$B$2:$B$28=H767)*(故事点速查表!$C$2:$C$28=I767)),故事点速查表!$D$2:$D$28),"")</f>
        <v/>
      </c>
      <c r="K767" s="138"/>
      <c r="L767" s="139"/>
    </row>
    <row r="768" ht="16" spans="2:12">
      <c r="B768" s="136"/>
      <c r="C768" s="107" t="str">
        <f ca="1" t="shared" si="24"/>
        <v/>
      </c>
      <c r="D768" s="108"/>
      <c r="E768" s="113" t="str">
        <f ca="1" t="shared" si="23"/>
        <v/>
      </c>
      <c r="F768" s="132"/>
      <c r="G768" s="132"/>
      <c r="H768" s="132"/>
      <c r="I768" s="132"/>
      <c r="J768" s="137" t="str">
        <f>IFERROR(LOOKUP(1,0/((故事点速查表!$A$2:$A$28=G768)*(故事点速查表!$B$2:$B$28=H768)*(故事点速查表!$C$2:$C$28=I768)),故事点速查表!$D$2:$D$28),"")</f>
        <v/>
      </c>
      <c r="K768" s="138"/>
      <c r="L768" s="139"/>
    </row>
    <row r="769" ht="16" spans="2:12">
      <c r="B769" s="136"/>
      <c r="C769" s="107" t="str">
        <f ca="1" t="shared" si="24"/>
        <v/>
      </c>
      <c r="D769" s="108"/>
      <c r="E769" s="113" t="str">
        <f ca="1" t="shared" si="23"/>
        <v/>
      </c>
      <c r="F769" s="132"/>
      <c r="G769" s="132"/>
      <c r="H769" s="132"/>
      <c r="I769" s="132"/>
      <c r="J769" s="137" t="str">
        <f>IFERROR(LOOKUP(1,0/((故事点速查表!$A$2:$A$28=G769)*(故事点速查表!$B$2:$B$28=H769)*(故事点速查表!$C$2:$C$28=I769)),故事点速查表!$D$2:$D$28),"")</f>
        <v/>
      </c>
      <c r="K769" s="138"/>
      <c r="L769" s="139"/>
    </row>
    <row r="770" ht="16" spans="2:12">
      <c r="B770" s="136"/>
      <c r="C770" s="107" t="str">
        <f ca="1" t="shared" si="24"/>
        <v/>
      </c>
      <c r="D770" s="108"/>
      <c r="E770" s="113" t="str">
        <f ca="1" t="shared" si="23"/>
        <v/>
      </c>
      <c r="F770" s="132"/>
      <c r="G770" s="132"/>
      <c r="H770" s="132"/>
      <c r="I770" s="132"/>
      <c r="J770" s="137" t="str">
        <f>IFERROR(LOOKUP(1,0/((故事点速查表!$A$2:$A$28=G770)*(故事点速查表!$B$2:$B$28=H770)*(故事点速查表!$C$2:$C$28=I770)),故事点速查表!$D$2:$D$28),"")</f>
        <v/>
      </c>
      <c r="K770" s="138"/>
      <c r="L770" s="139"/>
    </row>
    <row r="771" ht="16" spans="2:12">
      <c r="B771" s="136"/>
      <c r="C771" s="107" t="str">
        <f ca="1" t="shared" si="24"/>
        <v/>
      </c>
      <c r="D771" s="108"/>
      <c r="E771" s="113" t="str">
        <f ca="1" t="shared" si="23"/>
        <v/>
      </c>
      <c r="F771" s="132"/>
      <c r="G771" s="132"/>
      <c r="H771" s="132"/>
      <c r="I771" s="132"/>
      <c r="J771" s="137" t="str">
        <f>IFERROR(LOOKUP(1,0/((故事点速查表!$A$2:$A$28=G771)*(故事点速查表!$B$2:$B$28=H771)*(故事点速查表!$C$2:$C$28=I771)),故事点速查表!$D$2:$D$28),"")</f>
        <v/>
      </c>
      <c r="K771" s="138"/>
      <c r="L771" s="139"/>
    </row>
    <row r="772" ht="16" spans="2:12">
      <c r="B772" s="136"/>
      <c r="C772" s="107" t="str">
        <f ca="1" t="shared" si="24"/>
        <v/>
      </c>
      <c r="D772" s="108"/>
      <c r="E772" s="113" t="str">
        <f ca="1" t="shared" si="23"/>
        <v/>
      </c>
      <c r="F772" s="132"/>
      <c r="G772" s="132"/>
      <c r="H772" s="132"/>
      <c r="I772" s="132"/>
      <c r="J772" s="137" t="str">
        <f>IFERROR(LOOKUP(1,0/((故事点速查表!$A$2:$A$28=G772)*(故事点速查表!$B$2:$B$28=H772)*(故事点速查表!$C$2:$C$28=I772)),故事点速查表!$D$2:$D$28),"")</f>
        <v/>
      </c>
      <c r="K772" s="138"/>
      <c r="L772" s="139"/>
    </row>
    <row r="773" ht="16" spans="2:12">
      <c r="B773" s="136"/>
      <c r="C773" s="107" t="str">
        <f ca="1" t="shared" si="24"/>
        <v/>
      </c>
      <c r="D773" s="108"/>
      <c r="E773" s="113" t="str">
        <f ca="1" t="shared" si="23"/>
        <v/>
      </c>
      <c r="F773" s="132"/>
      <c r="G773" s="132"/>
      <c r="H773" s="132"/>
      <c r="I773" s="132"/>
      <c r="J773" s="137" t="str">
        <f>IFERROR(LOOKUP(1,0/((故事点速查表!$A$2:$A$28=G773)*(故事点速查表!$B$2:$B$28=H773)*(故事点速查表!$C$2:$C$28=I773)),故事点速查表!$D$2:$D$28),"")</f>
        <v/>
      </c>
      <c r="K773" s="138"/>
      <c r="L773" s="139"/>
    </row>
    <row r="774" ht="16" spans="2:12">
      <c r="B774" s="136"/>
      <c r="C774" s="107" t="str">
        <f ca="1" t="shared" si="24"/>
        <v/>
      </c>
      <c r="D774" s="108"/>
      <c r="E774" s="113" t="str">
        <f ca="1" t="shared" ref="E774:E837" si="25">IF(C774&lt;&gt;"",IF($L$2&lt;&gt;"",$L$2&amp;"-"&amp;C774,C774),"")</f>
        <v/>
      </c>
      <c r="F774" s="132"/>
      <c r="G774" s="132"/>
      <c r="H774" s="132"/>
      <c r="I774" s="132"/>
      <c r="J774" s="137" t="str">
        <f>IFERROR(LOOKUP(1,0/((故事点速查表!$A$2:$A$28=G774)*(故事点速查表!$B$2:$B$28=H774)*(故事点速查表!$C$2:$C$28=I774)),故事点速查表!$D$2:$D$28),"")</f>
        <v/>
      </c>
      <c r="K774" s="138"/>
      <c r="L774" s="139"/>
    </row>
    <row r="775" ht="16" spans="2:12">
      <c r="B775" s="136"/>
      <c r="C775" s="107" t="str">
        <f ca="1" t="shared" si="24"/>
        <v/>
      </c>
      <c r="D775" s="108"/>
      <c r="E775" s="113" t="str">
        <f ca="1" t="shared" si="25"/>
        <v/>
      </c>
      <c r="F775" s="132"/>
      <c r="G775" s="132"/>
      <c r="H775" s="132"/>
      <c r="I775" s="132"/>
      <c r="J775" s="137" t="str">
        <f>IFERROR(LOOKUP(1,0/((故事点速查表!$A$2:$A$28=G775)*(故事点速查表!$B$2:$B$28=H775)*(故事点速查表!$C$2:$C$28=I775)),故事点速查表!$D$2:$D$28),"")</f>
        <v/>
      </c>
      <c r="K775" s="138"/>
      <c r="L775" s="139"/>
    </row>
    <row r="776" ht="16" spans="2:12">
      <c r="B776" s="136"/>
      <c r="C776" s="107" t="str">
        <f ca="1" t="shared" si="24"/>
        <v/>
      </c>
      <c r="D776" s="108"/>
      <c r="E776" s="113" t="str">
        <f ca="1" t="shared" si="25"/>
        <v/>
      </c>
      <c r="F776" s="132"/>
      <c r="G776" s="132"/>
      <c r="H776" s="132"/>
      <c r="I776" s="132"/>
      <c r="J776" s="137" t="str">
        <f>IFERROR(LOOKUP(1,0/((故事点速查表!$A$2:$A$28=G776)*(故事点速查表!$B$2:$B$28=H776)*(故事点速查表!$C$2:$C$28=I776)),故事点速查表!$D$2:$D$28),"")</f>
        <v/>
      </c>
      <c r="K776" s="138"/>
      <c r="L776" s="139"/>
    </row>
    <row r="777" ht="16" spans="2:12">
      <c r="B777" s="136"/>
      <c r="C777" s="107" t="str">
        <f ca="1" t="shared" si="24"/>
        <v/>
      </c>
      <c r="D777" s="108"/>
      <c r="E777" s="113" t="str">
        <f ca="1" t="shared" si="25"/>
        <v/>
      </c>
      <c r="F777" s="132"/>
      <c r="G777" s="132"/>
      <c r="H777" s="132"/>
      <c r="I777" s="132"/>
      <c r="J777" s="137" t="str">
        <f>IFERROR(LOOKUP(1,0/((故事点速查表!$A$2:$A$28=G777)*(故事点速查表!$B$2:$B$28=H777)*(故事点速查表!$C$2:$C$28=I777)),故事点速查表!$D$2:$D$28),"")</f>
        <v/>
      </c>
      <c r="K777" s="138"/>
      <c r="L777" s="139"/>
    </row>
    <row r="778" ht="16" spans="2:12">
      <c r="B778" s="136"/>
      <c r="C778" s="107" t="str">
        <f ca="1" t="shared" si="24"/>
        <v/>
      </c>
      <c r="D778" s="108"/>
      <c r="E778" s="113" t="str">
        <f ca="1" t="shared" si="25"/>
        <v/>
      </c>
      <c r="F778" s="132"/>
      <c r="G778" s="132"/>
      <c r="H778" s="132"/>
      <c r="I778" s="132"/>
      <c r="J778" s="137" t="str">
        <f>IFERROR(LOOKUP(1,0/((故事点速查表!$A$2:$A$28=G778)*(故事点速查表!$B$2:$B$28=H778)*(故事点速查表!$C$2:$C$28=I778)),故事点速查表!$D$2:$D$28),"")</f>
        <v/>
      </c>
      <c r="K778" s="138"/>
      <c r="L778" s="139"/>
    </row>
    <row r="779" ht="16" spans="2:12">
      <c r="B779" s="136"/>
      <c r="C779" s="107" t="str">
        <f ca="1" t="shared" si="24"/>
        <v/>
      </c>
      <c r="D779" s="108"/>
      <c r="E779" s="113" t="str">
        <f ca="1" t="shared" si="25"/>
        <v/>
      </c>
      <c r="F779" s="132"/>
      <c r="G779" s="132"/>
      <c r="H779" s="132"/>
      <c r="I779" s="132"/>
      <c r="J779" s="137" t="str">
        <f>IFERROR(LOOKUP(1,0/((故事点速查表!$A$2:$A$28=G779)*(故事点速查表!$B$2:$B$28=H779)*(故事点速查表!$C$2:$C$28=I779)),故事点速查表!$D$2:$D$28),"")</f>
        <v/>
      </c>
      <c r="K779" s="138"/>
      <c r="L779" s="139"/>
    </row>
    <row r="780" ht="16" spans="2:12">
      <c r="B780" s="136"/>
      <c r="C780" s="107" t="str">
        <f ca="1" t="shared" si="24"/>
        <v/>
      </c>
      <c r="D780" s="108"/>
      <c r="E780" s="113" t="str">
        <f ca="1" t="shared" si="25"/>
        <v/>
      </c>
      <c r="F780" s="132"/>
      <c r="G780" s="132"/>
      <c r="H780" s="132"/>
      <c r="I780" s="132"/>
      <c r="J780" s="137" t="str">
        <f>IFERROR(LOOKUP(1,0/((故事点速查表!$A$2:$A$28=G780)*(故事点速查表!$B$2:$B$28=H780)*(故事点速查表!$C$2:$C$28=I780)),故事点速查表!$D$2:$D$28),"")</f>
        <v/>
      </c>
      <c r="K780" s="138"/>
      <c r="L780" s="139"/>
    </row>
    <row r="781" ht="16" spans="2:12">
      <c r="B781" s="136"/>
      <c r="C781" s="107" t="str">
        <f ca="1" t="shared" si="24"/>
        <v/>
      </c>
      <c r="D781" s="108"/>
      <c r="E781" s="113" t="str">
        <f ca="1" t="shared" si="25"/>
        <v/>
      </c>
      <c r="F781" s="132"/>
      <c r="G781" s="132"/>
      <c r="H781" s="132"/>
      <c r="I781" s="132"/>
      <c r="J781" s="137" t="str">
        <f>IFERROR(LOOKUP(1,0/((故事点速查表!$A$2:$A$28=G781)*(故事点速查表!$B$2:$B$28=H781)*(故事点速查表!$C$2:$C$28=I781)),故事点速查表!$D$2:$D$28),"")</f>
        <v/>
      </c>
      <c r="K781" s="138"/>
      <c r="L781" s="139"/>
    </row>
    <row r="782" ht="16" spans="2:12">
      <c r="B782" s="136"/>
      <c r="C782" s="107" t="str">
        <f ca="1" t="shared" si="24"/>
        <v/>
      </c>
      <c r="D782" s="108"/>
      <c r="E782" s="113" t="str">
        <f ca="1" t="shared" si="25"/>
        <v/>
      </c>
      <c r="F782" s="132"/>
      <c r="G782" s="132"/>
      <c r="H782" s="132"/>
      <c r="I782" s="132"/>
      <c r="J782" s="137" t="str">
        <f>IFERROR(LOOKUP(1,0/((故事点速查表!$A$2:$A$28=G782)*(故事点速查表!$B$2:$B$28=H782)*(故事点速查表!$C$2:$C$28=I782)),故事点速查表!$D$2:$D$28),"")</f>
        <v/>
      </c>
      <c r="K782" s="138"/>
      <c r="L782" s="139"/>
    </row>
    <row r="783" ht="16" spans="2:12">
      <c r="B783" s="136"/>
      <c r="C783" s="107" t="str">
        <f ca="1" t="shared" si="24"/>
        <v/>
      </c>
      <c r="D783" s="108"/>
      <c r="E783" s="113" t="str">
        <f ca="1" t="shared" si="25"/>
        <v/>
      </c>
      <c r="F783" s="132"/>
      <c r="G783" s="132"/>
      <c r="H783" s="132"/>
      <c r="I783" s="132"/>
      <c r="J783" s="137" t="str">
        <f>IFERROR(LOOKUP(1,0/((故事点速查表!$A$2:$A$28=G783)*(故事点速查表!$B$2:$B$28=H783)*(故事点速查表!$C$2:$C$28=I783)),故事点速查表!$D$2:$D$28),"")</f>
        <v/>
      </c>
      <c r="K783" s="138"/>
      <c r="L783" s="139"/>
    </row>
    <row r="784" ht="16" spans="2:12">
      <c r="B784" s="136"/>
      <c r="C784" s="107" t="str">
        <f ca="1" t="shared" si="24"/>
        <v/>
      </c>
      <c r="D784" s="108"/>
      <c r="E784" s="113" t="str">
        <f ca="1" t="shared" si="25"/>
        <v/>
      </c>
      <c r="F784" s="132"/>
      <c r="G784" s="132"/>
      <c r="H784" s="132"/>
      <c r="I784" s="132"/>
      <c r="J784" s="137" t="str">
        <f>IFERROR(LOOKUP(1,0/((故事点速查表!$A$2:$A$28=G784)*(故事点速查表!$B$2:$B$28=H784)*(故事点速查表!$C$2:$C$28=I784)),故事点速查表!$D$2:$D$28),"")</f>
        <v/>
      </c>
      <c r="K784" s="138"/>
      <c r="L784" s="139"/>
    </row>
    <row r="785" ht="16" spans="2:12">
      <c r="B785" s="136"/>
      <c r="C785" s="107" t="str">
        <f ca="1" t="shared" si="24"/>
        <v/>
      </c>
      <c r="D785" s="108"/>
      <c r="E785" s="113" t="str">
        <f ca="1" t="shared" si="25"/>
        <v/>
      </c>
      <c r="F785" s="132"/>
      <c r="G785" s="132"/>
      <c r="H785" s="132"/>
      <c r="I785" s="132"/>
      <c r="J785" s="137" t="str">
        <f>IFERROR(LOOKUP(1,0/((故事点速查表!$A$2:$A$28=G785)*(故事点速查表!$B$2:$B$28=H785)*(故事点速查表!$C$2:$C$28=I785)),故事点速查表!$D$2:$D$28),"")</f>
        <v/>
      </c>
      <c r="K785" s="138"/>
      <c r="L785" s="139"/>
    </row>
    <row r="786" ht="16" spans="2:12">
      <c r="B786" s="136"/>
      <c r="C786" s="107" t="str">
        <f ca="1" t="shared" si="24"/>
        <v/>
      </c>
      <c r="D786" s="108"/>
      <c r="E786" s="113" t="str">
        <f ca="1" t="shared" si="25"/>
        <v/>
      </c>
      <c r="F786" s="132"/>
      <c r="G786" s="132"/>
      <c r="H786" s="132"/>
      <c r="I786" s="132"/>
      <c r="J786" s="137" t="str">
        <f>IFERROR(LOOKUP(1,0/((故事点速查表!$A$2:$A$28=G786)*(故事点速查表!$B$2:$B$28=H786)*(故事点速查表!$C$2:$C$28=I786)),故事点速查表!$D$2:$D$28),"")</f>
        <v/>
      </c>
      <c r="K786" s="138"/>
      <c r="L786" s="139"/>
    </row>
    <row r="787" ht="16" spans="2:12">
      <c r="B787" s="136"/>
      <c r="C787" s="107" t="str">
        <f ca="1" t="shared" si="24"/>
        <v/>
      </c>
      <c r="D787" s="108"/>
      <c r="E787" s="113" t="str">
        <f ca="1" t="shared" si="25"/>
        <v/>
      </c>
      <c r="F787" s="132"/>
      <c r="G787" s="132"/>
      <c r="H787" s="132"/>
      <c r="I787" s="132"/>
      <c r="J787" s="137" t="str">
        <f>IFERROR(LOOKUP(1,0/((故事点速查表!$A$2:$A$28=G787)*(故事点速查表!$B$2:$B$28=H787)*(故事点速查表!$C$2:$C$28=I787)),故事点速查表!$D$2:$D$28),"")</f>
        <v/>
      </c>
      <c r="K787" s="138"/>
      <c r="L787" s="139"/>
    </row>
    <row r="788" ht="16" spans="2:12">
      <c r="B788" s="136"/>
      <c r="C788" s="107" t="str">
        <f ca="1" t="shared" si="24"/>
        <v/>
      </c>
      <c r="D788" s="108"/>
      <c r="E788" s="113" t="str">
        <f ca="1" t="shared" si="25"/>
        <v/>
      </c>
      <c r="F788" s="132"/>
      <c r="G788" s="132"/>
      <c r="H788" s="132"/>
      <c r="I788" s="132"/>
      <c r="J788" s="137" t="str">
        <f>IFERROR(LOOKUP(1,0/((故事点速查表!$A$2:$A$28=G788)*(故事点速查表!$B$2:$B$28=H788)*(故事点速查表!$C$2:$C$28=I788)),故事点速查表!$D$2:$D$28),"")</f>
        <v/>
      </c>
      <c r="K788" s="138"/>
      <c r="L788" s="139"/>
    </row>
    <row r="789" ht="16" spans="2:12">
      <c r="B789" s="136"/>
      <c r="C789" s="107" t="str">
        <f ca="1" t="shared" si="24"/>
        <v/>
      </c>
      <c r="D789" s="108"/>
      <c r="E789" s="113" t="str">
        <f ca="1" t="shared" si="25"/>
        <v/>
      </c>
      <c r="F789" s="132"/>
      <c r="G789" s="132"/>
      <c r="H789" s="132"/>
      <c r="I789" s="132"/>
      <c r="J789" s="137" t="str">
        <f>IFERROR(LOOKUP(1,0/((故事点速查表!$A$2:$A$28=G789)*(故事点速查表!$B$2:$B$28=H789)*(故事点速查表!$C$2:$C$28=I789)),故事点速查表!$D$2:$D$28),"")</f>
        <v/>
      </c>
      <c r="K789" s="138"/>
      <c r="L789" s="139"/>
    </row>
    <row r="790" ht="16" spans="2:12">
      <c r="B790" s="136"/>
      <c r="C790" s="107" t="str">
        <f ca="1" t="shared" si="24"/>
        <v/>
      </c>
      <c r="D790" s="108"/>
      <c r="E790" s="113" t="str">
        <f ca="1" t="shared" si="25"/>
        <v/>
      </c>
      <c r="F790" s="132"/>
      <c r="G790" s="132"/>
      <c r="H790" s="132"/>
      <c r="I790" s="132"/>
      <c r="J790" s="137" t="str">
        <f>IFERROR(LOOKUP(1,0/((故事点速查表!$A$2:$A$28=G790)*(故事点速查表!$B$2:$B$28=H790)*(故事点速查表!$C$2:$C$28=I790)),故事点速查表!$D$2:$D$28),"")</f>
        <v/>
      </c>
      <c r="K790" s="138"/>
      <c r="L790" s="139"/>
    </row>
    <row r="791" ht="16" spans="2:12">
      <c r="B791" s="136"/>
      <c r="C791" s="107" t="str">
        <f ca="1" t="shared" si="24"/>
        <v/>
      </c>
      <c r="D791" s="108"/>
      <c r="E791" s="113" t="str">
        <f ca="1" t="shared" si="25"/>
        <v/>
      </c>
      <c r="F791" s="132"/>
      <c r="G791" s="132"/>
      <c r="H791" s="132"/>
      <c r="I791" s="132"/>
      <c r="J791" s="137" t="str">
        <f>IFERROR(LOOKUP(1,0/((故事点速查表!$A$2:$A$28=G791)*(故事点速查表!$B$2:$B$28=H791)*(故事点速查表!$C$2:$C$28=I791)),故事点速查表!$D$2:$D$28),"")</f>
        <v/>
      </c>
      <c r="K791" s="138"/>
      <c r="L791" s="139"/>
    </row>
    <row r="792" ht="16" spans="2:12">
      <c r="B792" s="136"/>
      <c r="C792" s="107" t="str">
        <f ca="1" t="shared" si="24"/>
        <v/>
      </c>
      <c r="D792" s="108"/>
      <c r="E792" s="113" t="str">
        <f ca="1" t="shared" si="25"/>
        <v/>
      </c>
      <c r="F792" s="132"/>
      <c r="G792" s="132"/>
      <c r="H792" s="132"/>
      <c r="I792" s="132"/>
      <c r="J792" s="137" t="str">
        <f>IFERROR(LOOKUP(1,0/((故事点速查表!$A$2:$A$28=G792)*(故事点速查表!$B$2:$B$28=H792)*(故事点速查表!$C$2:$C$28=I792)),故事点速查表!$D$2:$D$28),"")</f>
        <v/>
      </c>
      <c r="K792" s="138"/>
      <c r="L792" s="139"/>
    </row>
    <row r="793" ht="16" spans="2:12">
      <c r="B793" s="136"/>
      <c r="C793" s="107" t="str">
        <f ca="1" t="shared" si="24"/>
        <v/>
      </c>
      <c r="D793" s="108"/>
      <c r="E793" s="113" t="str">
        <f ca="1" t="shared" si="25"/>
        <v/>
      </c>
      <c r="F793" s="132"/>
      <c r="G793" s="132"/>
      <c r="H793" s="132"/>
      <c r="I793" s="132"/>
      <c r="J793" s="137" t="str">
        <f>IFERROR(LOOKUP(1,0/((故事点速查表!$A$2:$A$28=G793)*(故事点速查表!$B$2:$B$28=H793)*(故事点速查表!$C$2:$C$28=I793)),故事点速查表!$D$2:$D$28),"")</f>
        <v/>
      </c>
      <c r="K793" s="138"/>
      <c r="L793" s="139"/>
    </row>
    <row r="794" ht="16" spans="2:12">
      <c r="B794" s="136"/>
      <c r="C794" s="107" t="str">
        <f ca="1" t="shared" si="24"/>
        <v/>
      </c>
      <c r="D794" s="108"/>
      <c r="E794" s="113" t="str">
        <f ca="1" t="shared" si="25"/>
        <v/>
      </c>
      <c r="F794" s="132"/>
      <c r="G794" s="132"/>
      <c r="H794" s="132"/>
      <c r="I794" s="132"/>
      <c r="J794" s="137" t="str">
        <f>IFERROR(LOOKUP(1,0/((故事点速查表!$A$2:$A$28=G794)*(故事点速查表!$B$2:$B$28=H794)*(故事点速查表!$C$2:$C$28=I794)),故事点速查表!$D$2:$D$28),"")</f>
        <v/>
      </c>
      <c r="K794" s="138"/>
      <c r="L794" s="139"/>
    </row>
    <row r="795" ht="16" spans="2:12">
      <c r="B795" s="136"/>
      <c r="C795" s="107" t="str">
        <f ca="1" t="shared" si="24"/>
        <v/>
      </c>
      <c r="D795" s="108"/>
      <c r="E795" s="113" t="str">
        <f ca="1" t="shared" si="25"/>
        <v/>
      </c>
      <c r="F795" s="132"/>
      <c r="G795" s="132"/>
      <c r="H795" s="132"/>
      <c r="I795" s="132"/>
      <c r="J795" s="137" t="str">
        <f>IFERROR(LOOKUP(1,0/((故事点速查表!$A$2:$A$28=G795)*(故事点速查表!$B$2:$B$28=H795)*(故事点速查表!$C$2:$C$28=I795)),故事点速查表!$D$2:$D$28),"")</f>
        <v/>
      </c>
      <c r="K795" s="138"/>
      <c r="L795" s="139"/>
    </row>
    <row r="796" ht="16" spans="2:12">
      <c r="B796" s="136"/>
      <c r="C796" s="107" t="str">
        <f ca="1" t="shared" si="24"/>
        <v/>
      </c>
      <c r="D796" s="108"/>
      <c r="E796" s="113" t="str">
        <f ca="1" t="shared" si="25"/>
        <v/>
      </c>
      <c r="F796" s="132"/>
      <c r="G796" s="132"/>
      <c r="H796" s="132"/>
      <c r="I796" s="132"/>
      <c r="J796" s="137" t="str">
        <f>IFERROR(LOOKUP(1,0/((故事点速查表!$A$2:$A$28=G796)*(故事点速查表!$B$2:$B$28=H796)*(故事点速查表!$C$2:$C$28=I796)),故事点速查表!$D$2:$D$28),"")</f>
        <v/>
      </c>
      <c r="K796" s="138"/>
      <c r="L796" s="139"/>
    </row>
    <row r="797" ht="16" spans="2:12">
      <c r="B797" s="136"/>
      <c r="C797" s="107" t="str">
        <f ca="1" t="shared" si="24"/>
        <v/>
      </c>
      <c r="D797" s="108"/>
      <c r="E797" s="113" t="str">
        <f ca="1" t="shared" si="25"/>
        <v/>
      </c>
      <c r="F797" s="132"/>
      <c r="G797" s="132"/>
      <c r="H797" s="132"/>
      <c r="I797" s="132"/>
      <c r="J797" s="137" t="str">
        <f>IFERROR(LOOKUP(1,0/((故事点速查表!$A$2:$A$28=G797)*(故事点速查表!$B$2:$B$28=H797)*(故事点速查表!$C$2:$C$28=I797)),故事点速查表!$D$2:$D$28),"")</f>
        <v/>
      </c>
      <c r="K797" s="138"/>
      <c r="L797" s="139"/>
    </row>
    <row r="798" ht="16" spans="2:12">
      <c r="B798" s="136"/>
      <c r="C798" s="107" t="str">
        <f ca="1" t="shared" si="24"/>
        <v/>
      </c>
      <c r="D798" s="108"/>
      <c r="E798" s="113" t="str">
        <f ca="1" t="shared" si="25"/>
        <v/>
      </c>
      <c r="F798" s="132"/>
      <c r="G798" s="132"/>
      <c r="H798" s="132"/>
      <c r="I798" s="132"/>
      <c r="J798" s="137" t="str">
        <f>IFERROR(LOOKUP(1,0/((故事点速查表!$A$2:$A$28=G798)*(故事点速查表!$B$2:$B$28=H798)*(故事点速查表!$C$2:$C$28=I798)),故事点速查表!$D$2:$D$28),"")</f>
        <v/>
      </c>
      <c r="K798" s="138"/>
      <c r="L798" s="139"/>
    </row>
    <row r="799" ht="16" spans="2:12">
      <c r="B799" s="136"/>
      <c r="C799" s="107" t="str">
        <f ca="1" t="shared" si="24"/>
        <v/>
      </c>
      <c r="D799" s="108"/>
      <c r="E799" s="113" t="str">
        <f ca="1" t="shared" si="25"/>
        <v/>
      </c>
      <c r="F799" s="132"/>
      <c r="G799" s="132"/>
      <c r="H799" s="132"/>
      <c r="I799" s="132"/>
      <c r="J799" s="137" t="str">
        <f>IFERROR(LOOKUP(1,0/((故事点速查表!$A$2:$A$28=G799)*(故事点速查表!$B$2:$B$28=H799)*(故事点速查表!$C$2:$C$28=I799)),故事点速查表!$D$2:$D$28),"")</f>
        <v/>
      </c>
      <c r="K799" s="138"/>
      <c r="L799" s="139"/>
    </row>
    <row r="800" ht="16" spans="2:12">
      <c r="B800" s="136"/>
      <c r="C800" s="107" t="str">
        <f ca="1" t="shared" si="24"/>
        <v/>
      </c>
      <c r="D800" s="108"/>
      <c r="E800" s="113" t="str">
        <f ca="1" t="shared" si="25"/>
        <v/>
      </c>
      <c r="F800" s="132"/>
      <c r="G800" s="132"/>
      <c r="H800" s="132"/>
      <c r="I800" s="132"/>
      <c r="J800" s="137" t="str">
        <f>IFERROR(LOOKUP(1,0/((故事点速查表!$A$2:$A$28=G800)*(故事点速查表!$B$2:$B$28=H800)*(故事点速查表!$C$2:$C$28=I800)),故事点速查表!$D$2:$D$28),"")</f>
        <v/>
      </c>
      <c r="K800" s="138"/>
      <c r="L800" s="139"/>
    </row>
    <row r="801" ht="16" spans="2:12">
      <c r="B801" s="136"/>
      <c r="C801" s="107" t="str">
        <f ca="1" t="shared" si="24"/>
        <v/>
      </c>
      <c r="D801" s="108"/>
      <c r="E801" s="113" t="str">
        <f ca="1" t="shared" si="25"/>
        <v/>
      </c>
      <c r="F801" s="132"/>
      <c r="G801" s="132"/>
      <c r="H801" s="132"/>
      <c r="I801" s="132"/>
      <c r="J801" s="137" t="str">
        <f>IFERROR(LOOKUP(1,0/((故事点速查表!$A$2:$A$28=G801)*(故事点速查表!$B$2:$B$28=H801)*(故事点速查表!$C$2:$C$28=I801)),故事点速查表!$D$2:$D$28),"")</f>
        <v/>
      </c>
      <c r="K801" s="138"/>
      <c r="L801" s="139"/>
    </row>
    <row r="802" ht="16" spans="2:12">
      <c r="B802" s="136"/>
      <c r="C802" s="107" t="str">
        <f ca="1" t="shared" si="24"/>
        <v/>
      </c>
      <c r="D802" s="108"/>
      <c r="E802" s="113" t="str">
        <f ca="1" t="shared" si="25"/>
        <v/>
      </c>
      <c r="F802" s="132"/>
      <c r="G802" s="132"/>
      <c r="H802" s="132"/>
      <c r="I802" s="132"/>
      <c r="J802" s="137" t="str">
        <f>IFERROR(LOOKUP(1,0/((故事点速查表!$A$2:$A$28=G802)*(故事点速查表!$B$2:$B$28=H802)*(故事点速查表!$C$2:$C$28=I802)),故事点速查表!$D$2:$D$28),"")</f>
        <v/>
      </c>
      <c r="K802" s="138"/>
      <c r="L802" s="139"/>
    </row>
    <row r="803" ht="16" spans="2:12">
      <c r="B803" s="136"/>
      <c r="C803" s="107" t="str">
        <f ca="1" t="shared" si="24"/>
        <v/>
      </c>
      <c r="D803" s="108"/>
      <c r="E803" s="113" t="str">
        <f ca="1" t="shared" si="25"/>
        <v/>
      </c>
      <c r="F803" s="132"/>
      <c r="G803" s="132"/>
      <c r="H803" s="132"/>
      <c r="I803" s="132"/>
      <c r="J803" s="137" t="str">
        <f>IFERROR(LOOKUP(1,0/((故事点速查表!$A$2:$A$28=G803)*(故事点速查表!$B$2:$B$28=H803)*(故事点速查表!$C$2:$C$28=I803)),故事点速查表!$D$2:$D$28),"")</f>
        <v/>
      </c>
      <c r="K803" s="138"/>
      <c r="L803" s="139"/>
    </row>
    <row r="804" ht="16" spans="2:12">
      <c r="B804" s="136"/>
      <c r="C804" s="107" t="str">
        <f ca="1" t="shared" si="24"/>
        <v/>
      </c>
      <c r="D804" s="108"/>
      <c r="E804" s="113" t="str">
        <f ca="1" t="shared" si="25"/>
        <v/>
      </c>
      <c r="F804" s="132"/>
      <c r="G804" s="132"/>
      <c r="H804" s="132"/>
      <c r="I804" s="132"/>
      <c r="J804" s="137" t="str">
        <f>IFERROR(LOOKUP(1,0/((故事点速查表!$A$2:$A$28=G804)*(故事点速查表!$B$2:$B$28=H804)*(故事点速查表!$C$2:$C$28=I804)),故事点速查表!$D$2:$D$28),"")</f>
        <v/>
      </c>
      <c r="K804" s="138"/>
      <c r="L804" s="139"/>
    </row>
    <row r="805" ht="16" spans="2:12">
      <c r="B805" s="136"/>
      <c r="C805" s="107" t="str">
        <f ca="1" t="shared" si="24"/>
        <v/>
      </c>
      <c r="D805" s="108"/>
      <c r="E805" s="113" t="str">
        <f ca="1" t="shared" si="25"/>
        <v/>
      </c>
      <c r="F805" s="132"/>
      <c r="G805" s="132"/>
      <c r="H805" s="132"/>
      <c r="I805" s="132"/>
      <c r="J805" s="137" t="str">
        <f>IFERROR(LOOKUP(1,0/((故事点速查表!$A$2:$A$28=G805)*(故事点速查表!$B$2:$B$28=H805)*(故事点速查表!$C$2:$C$28=I805)),故事点速查表!$D$2:$D$28),"")</f>
        <v/>
      </c>
      <c r="K805" s="138"/>
      <c r="L805" s="139"/>
    </row>
    <row r="806" ht="16" spans="2:12">
      <c r="B806" s="136"/>
      <c r="C806" s="107" t="str">
        <f ca="1" t="shared" si="24"/>
        <v/>
      </c>
      <c r="D806" s="108"/>
      <c r="E806" s="113" t="str">
        <f ca="1" t="shared" si="25"/>
        <v/>
      </c>
      <c r="F806" s="132"/>
      <c r="G806" s="132"/>
      <c r="H806" s="132"/>
      <c r="I806" s="132"/>
      <c r="J806" s="137" t="str">
        <f>IFERROR(LOOKUP(1,0/((故事点速查表!$A$2:$A$28=G806)*(故事点速查表!$B$2:$B$28=H806)*(故事点速查表!$C$2:$C$28=I806)),故事点速查表!$D$2:$D$28),"")</f>
        <v/>
      </c>
      <c r="K806" s="138"/>
      <c r="L806" s="139"/>
    </row>
    <row r="807" ht="16" spans="2:12">
      <c r="B807" s="136"/>
      <c r="C807" s="107" t="str">
        <f ca="1" t="shared" si="24"/>
        <v/>
      </c>
      <c r="D807" s="108"/>
      <c r="E807" s="113" t="str">
        <f ca="1" t="shared" si="25"/>
        <v/>
      </c>
      <c r="F807" s="132"/>
      <c r="G807" s="132"/>
      <c r="H807" s="132"/>
      <c r="I807" s="132"/>
      <c r="J807" s="137" t="str">
        <f>IFERROR(LOOKUP(1,0/((故事点速查表!$A$2:$A$28=G807)*(故事点速查表!$B$2:$B$28=H807)*(故事点速查表!$C$2:$C$28=I807)),故事点速查表!$D$2:$D$28),"")</f>
        <v/>
      </c>
      <c r="K807" s="138"/>
      <c r="L807" s="139"/>
    </row>
    <row r="808" ht="16" spans="2:12">
      <c r="B808" s="136"/>
      <c r="C808" s="107" t="str">
        <f ca="1" t="shared" si="24"/>
        <v/>
      </c>
      <c r="D808" s="108"/>
      <c r="E808" s="113" t="str">
        <f ca="1" t="shared" si="25"/>
        <v/>
      </c>
      <c r="F808" s="132"/>
      <c r="G808" s="132"/>
      <c r="H808" s="132"/>
      <c r="I808" s="132"/>
      <c r="J808" s="137" t="str">
        <f>IFERROR(LOOKUP(1,0/((故事点速查表!$A$2:$A$28=G808)*(故事点速查表!$B$2:$B$28=H808)*(故事点速查表!$C$2:$C$28=I808)),故事点速查表!$D$2:$D$28),"")</f>
        <v/>
      </c>
      <c r="K808" s="138"/>
      <c r="L808" s="139"/>
    </row>
    <row r="809" ht="16" spans="2:12">
      <c r="B809" s="136"/>
      <c r="C809" s="107" t="str">
        <f ca="1" t="shared" ref="C809:C872" si="26">IF(B809="","",IF(B809&gt;OFFSET(B809,-1,0,1,1),IF(OFFSET(C809,-1,0,1,1)="","1",OFFSET(C809,-1,0,1,1))&amp;REPT(".1",B809-MAX(OFFSET(B809,-1,0,1,1),1)),IF(ISERROR(FIND(".",OFFSET(C809,-1,0,1,1))),REPT("1.",B809-1)&amp;IFERROR(VALUE(OFFSET(C809,-1,0,1,1))+1,"1"),IF(B809=1,"",IFERROR(LEFT(OFFSET(C809,-1,0,1,1),FIND("^",SUBSTITUTE(OFFSET(C809,-1,0,1,1),".","^",B809-1))),""))&amp;VALUE(TRIM(MID(SUBSTITUTE(OFFSET(C809,-1,0,1,1),".",REPT(" ",LEN(OFFSET(C809,-1,0,1,1)))),(B809-1)*LEN(OFFSET(C809,-1,0,1,1))+1,LEN(OFFSET(C809,-1,0,1,1)))))+1)))</f>
        <v/>
      </c>
      <c r="D809" s="108"/>
      <c r="E809" s="113" t="str">
        <f ca="1" t="shared" si="25"/>
        <v/>
      </c>
      <c r="F809" s="132"/>
      <c r="G809" s="132"/>
      <c r="H809" s="132"/>
      <c r="I809" s="132"/>
      <c r="J809" s="137" t="str">
        <f>IFERROR(LOOKUP(1,0/((故事点速查表!$A$2:$A$28=G809)*(故事点速查表!$B$2:$B$28=H809)*(故事点速查表!$C$2:$C$28=I809)),故事点速查表!$D$2:$D$28),"")</f>
        <v/>
      </c>
      <c r="K809" s="138"/>
      <c r="L809" s="139"/>
    </row>
    <row r="810" ht="16" spans="2:12">
      <c r="B810" s="136"/>
      <c r="C810" s="107" t="str">
        <f ca="1" t="shared" si="26"/>
        <v/>
      </c>
      <c r="D810" s="108"/>
      <c r="E810" s="113" t="str">
        <f ca="1" t="shared" si="25"/>
        <v/>
      </c>
      <c r="F810" s="132"/>
      <c r="G810" s="132"/>
      <c r="H810" s="132"/>
      <c r="I810" s="132"/>
      <c r="J810" s="137" t="str">
        <f>IFERROR(LOOKUP(1,0/((故事点速查表!$A$2:$A$28=G810)*(故事点速查表!$B$2:$B$28=H810)*(故事点速查表!$C$2:$C$28=I810)),故事点速查表!$D$2:$D$28),"")</f>
        <v/>
      </c>
      <c r="K810" s="138"/>
      <c r="L810" s="139"/>
    </row>
    <row r="811" ht="16" spans="2:12">
      <c r="B811" s="136"/>
      <c r="C811" s="107" t="str">
        <f ca="1" t="shared" si="26"/>
        <v/>
      </c>
      <c r="D811" s="108"/>
      <c r="E811" s="113" t="str">
        <f ca="1" t="shared" si="25"/>
        <v/>
      </c>
      <c r="F811" s="132"/>
      <c r="G811" s="132"/>
      <c r="H811" s="132"/>
      <c r="I811" s="132"/>
      <c r="J811" s="137" t="str">
        <f>IFERROR(LOOKUP(1,0/((故事点速查表!$A$2:$A$28=G811)*(故事点速查表!$B$2:$B$28=H811)*(故事点速查表!$C$2:$C$28=I811)),故事点速查表!$D$2:$D$28),"")</f>
        <v/>
      </c>
      <c r="K811" s="138"/>
      <c r="L811" s="139"/>
    </row>
    <row r="812" ht="16" spans="2:12">
      <c r="B812" s="136"/>
      <c r="C812" s="107" t="str">
        <f ca="1" t="shared" si="26"/>
        <v/>
      </c>
      <c r="D812" s="108"/>
      <c r="E812" s="113" t="str">
        <f ca="1" t="shared" si="25"/>
        <v/>
      </c>
      <c r="F812" s="132"/>
      <c r="G812" s="132"/>
      <c r="H812" s="132"/>
      <c r="I812" s="132"/>
      <c r="J812" s="137" t="str">
        <f>IFERROR(LOOKUP(1,0/((故事点速查表!$A$2:$A$28=G812)*(故事点速查表!$B$2:$B$28=H812)*(故事点速查表!$C$2:$C$28=I812)),故事点速查表!$D$2:$D$28),"")</f>
        <v/>
      </c>
      <c r="K812" s="138"/>
      <c r="L812" s="139"/>
    </row>
    <row r="813" ht="16" spans="2:12">
      <c r="B813" s="136"/>
      <c r="C813" s="107" t="str">
        <f ca="1" t="shared" si="26"/>
        <v/>
      </c>
      <c r="D813" s="108"/>
      <c r="E813" s="113" t="str">
        <f ca="1" t="shared" si="25"/>
        <v/>
      </c>
      <c r="F813" s="132"/>
      <c r="G813" s="132"/>
      <c r="H813" s="132"/>
      <c r="I813" s="132"/>
      <c r="J813" s="137" t="str">
        <f>IFERROR(LOOKUP(1,0/((故事点速查表!$A$2:$A$28=G813)*(故事点速查表!$B$2:$B$28=H813)*(故事点速查表!$C$2:$C$28=I813)),故事点速查表!$D$2:$D$28),"")</f>
        <v/>
      </c>
      <c r="K813" s="138"/>
      <c r="L813" s="139"/>
    </row>
    <row r="814" ht="16" spans="2:12">
      <c r="B814" s="136"/>
      <c r="C814" s="107" t="str">
        <f ca="1" t="shared" si="26"/>
        <v/>
      </c>
      <c r="D814" s="108"/>
      <c r="E814" s="113" t="str">
        <f ca="1" t="shared" si="25"/>
        <v/>
      </c>
      <c r="F814" s="132"/>
      <c r="G814" s="132"/>
      <c r="H814" s="132"/>
      <c r="I814" s="132"/>
      <c r="J814" s="137" t="str">
        <f>IFERROR(LOOKUP(1,0/((故事点速查表!$A$2:$A$28=G814)*(故事点速查表!$B$2:$B$28=H814)*(故事点速查表!$C$2:$C$28=I814)),故事点速查表!$D$2:$D$28),"")</f>
        <v/>
      </c>
      <c r="K814" s="138"/>
      <c r="L814" s="139"/>
    </row>
    <row r="815" ht="16" spans="2:12">
      <c r="B815" s="136"/>
      <c r="C815" s="107" t="str">
        <f ca="1" t="shared" si="26"/>
        <v/>
      </c>
      <c r="D815" s="108"/>
      <c r="E815" s="113" t="str">
        <f ca="1" t="shared" si="25"/>
        <v/>
      </c>
      <c r="F815" s="132"/>
      <c r="G815" s="132"/>
      <c r="H815" s="132"/>
      <c r="I815" s="132"/>
      <c r="J815" s="137" t="str">
        <f>IFERROR(LOOKUP(1,0/((故事点速查表!$A$2:$A$28=G815)*(故事点速查表!$B$2:$B$28=H815)*(故事点速查表!$C$2:$C$28=I815)),故事点速查表!$D$2:$D$28),"")</f>
        <v/>
      </c>
      <c r="K815" s="138"/>
      <c r="L815" s="139"/>
    </row>
    <row r="816" ht="16" spans="2:12">
      <c r="B816" s="136"/>
      <c r="C816" s="107" t="str">
        <f ca="1" t="shared" si="26"/>
        <v/>
      </c>
      <c r="D816" s="108"/>
      <c r="E816" s="113" t="str">
        <f ca="1" t="shared" si="25"/>
        <v/>
      </c>
      <c r="F816" s="132"/>
      <c r="G816" s="132"/>
      <c r="H816" s="132"/>
      <c r="I816" s="132"/>
      <c r="J816" s="137" t="str">
        <f>IFERROR(LOOKUP(1,0/((故事点速查表!$A$2:$A$28=G816)*(故事点速查表!$B$2:$B$28=H816)*(故事点速查表!$C$2:$C$28=I816)),故事点速查表!$D$2:$D$28),"")</f>
        <v/>
      </c>
      <c r="K816" s="138"/>
      <c r="L816" s="139"/>
    </row>
    <row r="817" ht="16" spans="2:12">
      <c r="B817" s="136"/>
      <c r="C817" s="107" t="str">
        <f ca="1" t="shared" si="26"/>
        <v/>
      </c>
      <c r="D817" s="108"/>
      <c r="E817" s="113" t="str">
        <f ca="1" t="shared" si="25"/>
        <v/>
      </c>
      <c r="F817" s="132"/>
      <c r="G817" s="132"/>
      <c r="H817" s="132"/>
      <c r="I817" s="132"/>
      <c r="J817" s="137" t="str">
        <f>IFERROR(LOOKUP(1,0/((故事点速查表!$A$2:$A$28=G817)*(故事点速查表!$B$2:$B$28=H817)*(故事点速查表!$C$2:$C$28=I817)),故事点速查表!$D$2:$D$28),"")</f>
        <v/>
      </c>
      <c r="K817" s="138"/>
      <c r="L817" s="139"/>
    </row>
    <row r="818" ht="16" spans="2:12">
      <c r="B818" s="136"/>
      <c r="C818" s="107" t="str">
        <f ca="1" t="shared" si="26"/>
        <v/>
      </c>
      <c r="D818" s="108"/>
      <c r="E818" s="113" t="str">
        <f ca="1" t="shared" si="25"/>
        <v/>
      </c>
      <c r="F818" s="132"/>
      <c r="G818" s="132"/>
      <c r="H818" s="132"/>
      <c r="I818" s="132"/>
      <c r="J818" s="137" t="str">
        <f>IFERROR(LOOKUP(1,0/((故事点速查表!$A$2:$A$28=G818)*(故事点速查表!$B$2:$B$28=H818)*(故事点速查表!$C$2:$C$28=I818)),故事点速查表!$D$2:$D$28),"")</f>
        <v/>
      </c>
      <c r="K818" s="138"/>
      <c r="L818" s="139"/>
    </row>
    <row r="819" ht="16" spans="2:12">
      <c r="B819" s="136"/>
      <c r="C819" s="107" t="str">
        <f ca="1" t="shared" si="26"/>
        <v/>
      </c>
      <c r="D819" s="108"/>
      <c r="E819" s="113" t="str">
        <f ca="1" t="shared" si="25"/>
        <v/>
      </c>
      <c r="F819" s="132"/>
      <c r="G819" s="132"/>
      <c r="H819" s="132"/>
      <c r="I819" s="132"/>
      <c r="J819" s="137" t="str">
        <f>IFERROR(LOOKUP(1,0/((故事点速查表!$A$2:$A$28=G819)*(故事点速查表!$B$2:$B$28=H819)*(故事点速查表!$C$2:$C$28=I819)),故事点速查表!$D$2:$D$28),"")</f>
        <v/>
      </c>
      <c r="K819" s="138"/>
      <c r="L819" s="139"/>
    </row>
    <row r="820" ht="16" spans="2:12">
      <c r="B820" s="136"/>
      <c r="C820" s="107" t="str">
        <f ca="1" t="shared" si="26"/>
        <v/>
      </c>
      <c r="D820" s="108"/>
      <c r="E820" s="113" t="str">
        <f ca="1" t="shared" si="25"/>
        <v/>
      </c>
      <c r="F820" s="132"/>
      <c r="G820" s="132"/>
      <c r="H820" s="132"/>
      <c r="I820" s="132"/>
      <c r="J820" s="137" t="str">
        <f>IFERROR(LOOKUP(1,0/((故事点速查表!$A$2:$A$28=G820)*(故事点速查表!$B$2:$B$28=H820)*(故事点速查表!$C$2:$C$28=I820)),故事点速查表!$D$2:$D$28),"")</f>
        <v/>
      </c>
      <c r="K820" s="138"/>
      <c r="L820" s="139"/>
    </row>
    <row r="821" ht="16" spans="2:12">
      <c r="B821" s="136"/>
      <c r="C821" s="107" t="str">
        <f ca="1" t="shared" si="26"/>
        <v/>
      </c>
      <c r="D821" s="108"/>
      <c r="E821" s="113" t="str">
        <f ca="1" t="shared" si="25"/>
        <v/>
      </c>
      <c r="F821" s="132"/>
      <c r="G821" s="132"/>
      <c r="H821" s="132"/>
      <c r="I821" s="132"/>
      <c r="J821" s="137" t="str">
        <f>IFERROR(LOOKUP(1,0/((故事点速查表!$A$2:$A$28=G821)*(故事点速查表!$B$2:$B$28=H821)*(故事点速查表!$C$2:$C$28=I821)),故事点速查表!$D$2:$D$28),"")</f>
        <v/>
      </c>
      <c r="K821" s="138"/>
      <c r="L821" s="139"/>
    </row>
    <row r="822" ht="16" spans="2:12">
      <c r="B822" s="136"/>
      <c r="C822" s="107" t="str">
        <f ca="1" t="shared" si="26"/>
        <v/>
      </c>
      <c r="D822" s="108"/>
      <c r="E822" s="113" t="str">
        <f ca="1" t="shared" si="25"/>
        <v/>
      </c>
      <c r="F822" s="132"/>
      <c r="G822" s="132"/>
      <c r="H822" s="132"/>
      <c r="I822" s="132"/>
      <c r="J822" s="137" t="str">
        <f>IFERROR(LOOKUP(1,0/((故事点速查表!$A$2:$A$28=G822)*(故事点速查表!$B$2:$B$28=H822)*(故事点速查表!$C$2:$C$28=I822)),故事点速查表!$D$2:$D$28),"")</f>
        <v/>
      </c>
      <c r="K822" s="138"/>
      <c r="L822" s="139"/>
    </row>
    <row r="823" ht="16" spans="2:12">
      <c r="B823" s="136"/>
      <c r="C823" s="107" t="str">
        <f ca="1" t="shared" si="26"/>
        <v/>
      </c>
      <c r="D823" s="108"/>
      <c r="E823" s="113" t="str">
        <f ca="1" t="shared" si="25"/>
        <v/>
      </c>
      <c r="F823" s="132"/>
      <c r="G823" s="132"/>
      <c r="H823" s="132"/>
      <c r="I823" s="132"/>
      <c r="J823" s="137" t="str">
        <f>IFERROR(LOOKUP(1,0/((故事点速查表!$A$2:$A$28=G823)*(故事点速查表!$B$2:$B$28=H823)*(故事点速查表!$C$2:$C$28=I823)),故事点速查表!$D$2:$D$28),"")</f>
        <v/>
      </c>
      <c r="K823" s="138"/>
      <c r="L823" s="139"/>
    </row>
    <row r="824" ht="16" spans="2:12">
      <c r="B824" s="136"/>
      <c r="C824" s="107" t="str">
        <f ca="1" t="shared" si="26"/>
        <v/>
      </c>
      <c r="D824" s="108"/>
      <c r="E824" s="113" t="str">
        <f ca="1" t="shared" si="25"/>
        <v/>
      </c>
      <c r="F824" s="132"/>
      <c r="G824" s="132"/>
      <c r="H824" s="132"/>
      <c r="I824" s="132"/>
      <c r="J824" s="137" t="str">
        <f>IFERROR(LOOKUP(1,0/((故事点速查表!$A$2:$A$28=G824)*(故事点速查表!$B$2:$B$28=H824)*(故事点速查表!$C$2:$C$28=I824)),故事点速查表!$D$2:$D$28),"")</f>
        <v/>
      </c>
      <c r="K824" s="138"/>
      <c r="L824" s="139"/>
    </row>
    <row r="825" ht="16" spans="2:12">
      <c r="B825" s="136"/>
      <c r="C825" s="107" t="str">
        <f ca="1" t="shared" si="26"/>
        <v/>
      </c>
      <c r="D825" s="108"/>
      <c r="E825" s="113" t="str">
        <f ca="1" t="shared" si="25"/>
        <v/>
      </c>
      <c r="F825" s="132"/>
      <c r="G825" s="132"/>
      <c r="H825" s="132"/>
      <c r="I825" s="132"/>
      <c r="J825" s="137" t="str">
        <f>IFERROR(LOOKUP(1,0/((故事点速查表!$A$2:$A$28=G825)*(故事点速查表!$B$2:$B$28=H825)*(故事点速查表!$C$2:$C$28=I825)),故事点速查表!$D$2:$D$28),"")</f>
        <v/>
      </c>
      <c r="K825" s="138"/>
      <c r="L825" s="139"/>
    </row>
    <row r="826" ht="16" spans="2:12">
      <c r="B826" s="136"/>
      <c r="C826" s="107" t="str">
        <f ca="1" t="shared" si="26"/>
        <v/>
      </c>
      <c r="D826" s="108"/>
      <c r="E826" s="113" t="str">
        <f ca="1" t="shared" si="25"/>
        <v/>
      </c>
      <c r="F826" s="132"/>
      <c r="G826" s="132"/>
      <c r="H826" s="132"/>
      <c r="I826" s="132"/>
      <c r="J826" s="137" t="str">
        <f>IFERROR(LOOKUP(1,0/((故事点速查表!$A$2:$A$28=G826)*(故事点速查表!$B$2:$B$28=H826)*(故事点速查表!$C$2:$C$28=I826)),故事点速查表!$D$2:$D$28),"")</f>
        <v/>
      </c>
      <c r="K826" s="138"/>
      <c r="L826" s="139"/>
    </row>
    <row r="827" ht="16" spans="2:12">
      <c r="B827" s="136"/>
      <c r="C827" s="107" t="str">
        <f ca="1" t="shared" si="26"/>
        <v/>
      </c>
      <c r="D827" s="108"/>
      <c r="E827" s="113" t="str">
        <f ca="1" t="shared" si="25"/>
        <v/>
      </c>
      <c r="F827" s="132"/>
      <c r="G827" s="132"/>
      <c r="H827" s="132"/>
      <c r="I827" s="132"/>
      <c r="J827" s="137" t="str">
        <f>IFERROR(LOOKUP(1,0/((故事点速查表!$A$2:$A$28=G827)*(故事点速查表!$B$2:$B$28=H827)*(故事点速查表!$C$2:$C$28=I827)),故事点速查表!$D$2:$D$28),"")</f>
        <v/>
      </c>
      <c r="K827" s="138"/>
      <c r="L827" s="139"/>
    </row>
    <row r="828" ht="16" spans="2:12">
      <c r="B828" s="136"/>
      <c r="C828" s="107" t="str">
        <f ca="1" t="shared" si="26"/>
        <v/>
      </c>
      <c r="D828" s="108"/>
      <c r="E828" s="113" t="str">
        <f ca="1" t="shared" si="25"/>
        <v/>
      </c>
      <c r="F828" s="132"/>
      <c r="G828" s="132"/>
      <c r="H828" s="132"/>
      <c r="I828" s="132"/>
      <c r="J828" s="137" t="str">
        <f>IFERROR(LOOKUP(1,0/((故事点速查表!$A$2:$A$28=G828)*(故事点速查表!$B$2:$B$28=H828)*(故事点速查表!$C$2:$C$28=I828)),故事点速查表!$D$2:$D$28),"")</f>
        <v/>
      </c>
      <c r="K828" s="138"/>
      <c r="L828" s="139"/>
    </row>
    <row r="829" ht="16" spans="2:12">
      <c r="B829" s="136"/>
      <c r="C829" s="107" t="str">
        <f ca="1" t="shared" si="26"/>
        <v/>
      </c>
      <c r="D829" s="108"/>
      <c r="E829" s="113" t="str">
        <f ca="1" t="shared" si="25"/>
        <v/>
      </c>
      <c r="F829" s="132"/>
      <c r="G829" s="132"/>
      <c r="H829" s="132"/>
      <c r="I829" s="132"/>
      <c r="J829" s="137" t="str">
        <f>IFERROR(LOOKUP(1,0/((故事点速查表!$A$2:$A$28=G829)*(故事点速查表!$B$2:$B$28=H829)*(故事点速查表!$C$2:$C$28=I829)),故事点速查表!$D$2:$D$28),"")</f>
        <v/>
      </c>
      <c r="K829" s="138"/>
      <c r="L829" s="139"/>
    </row>
    <row r="830" ht="16" spans="2:12">
      <c r="B830" s="136"/>
      <c r="C830" s="107" t="str">
        <f ca="1" t="shared" si="26"/>
        <v/>
      </c>
      <c r="D830" s="108"/>
      <c r="E830" s="113" t="str">
        <f ca="1" t="shared" si="25"/>
        <v/>
      </c>
      <c r="F830" s="132"/>
      <c r="G830" s="132"/>
      <c r="H830" s="132"/>
      <c r="I830" s="132"/>
      <c r="J830" s="137" t="str">
        <f>IFERROR(LOOKUP(1,0/((故事点速查表!$A$2:$A$28=G830)*(故事点速查表!$B$2:$B$28=H830)*(故事点速查表!$C$2:$C$28=I830)),故事点速查表!$D$2:$D$28),"")</f>
        <v/>
      </c>
      <c r="K830" s="138"/>
      <c r="L830" s="139"/>
    </row>
    <row r="831" ht="16" spans="2:12">
      <c r="B831" s="136"/>
      <c r="C831" s="107" t="str">
        <f ca="1" t="shared" si="26"/>
        <v/>
      </c>
      <c r="D831" s="108"/>
      <c r="E831" s="113" t="str">
        <f ca="1" t="shared" si="25"/>
        <v/>
      </c>
      <c r="F831" s="132"/>
      <c r="G831" s="132"/>
      <c r="H831" s="132"/>
      <c r="I831" s="132"/>
      <c r="J831" s="137" t="str">
        <f>IFERROR(LOOKUP(1,0/((故事点速查表!$A$2:$A$28=G831)*(故事点速查表!$B$2:$B$28=H831)*(故事点速查表!$C$2:$C$28=I831)),故事点速查表!$D$2:$D$28),"")</f>
        <v/>
      </c>
      <c r="K831" s="138"/>
      <c r="L831" s="139"/>
    </row>
    <row r="832" ht="16" spans="2:12">
      <c r="B832" s="136"/>
      <c r="C832" s="107" t="str">
        <f ca="1" t="shared" si="26"/>
        <v/>
      </c>
      <c r="D832" s="108"/>
      <c r="E832" s="113" t="str">
        <f ca="1" t="shared" si="25"/>
        <v/>
      </c>
      <c r="F832" s="132"/>
      <c r="G832" s="132"/>
      <c r="H832" s="132"/>
      <c r="I832" s="132"/>
      <c r="J832" s="137" t="str">
        <f>IFERROR(LOOKUP(1,0/((故事点速查表!$A$2:$A$28=G832)*(故事点速查表!$B$2:$B$28=H832)*(故事点速查表!$C$2:$C$28=I832)),故事点速查表!$D$2:$D$28),"")</f>
        <v/>
      </c>
      <c r="K832" s="138"/>
      <c r="L832" s="139"/>
    </row>
    <row r="833" ht="16" spans="2:12">
      <c r="B833" s="136"/>
      <c r="C833" s="107" t="str">
        <f ca="1" t="shared" si="26"/>
        <v/>
      </c>
      <c r="D833" s="108"/>
      <c r="E833" s="113" t="str">
        <f ca="1" t="shared" si="25"/>
        <v/>
      </c>
      <c r="F833" s="132"/>
      <c r="G833" s="132"/>
      <c r="H833" s="132"/>
      <c r="I833" s="132"/>
      <c r="J833" s="137" t="str">
        <f>IFERROR(LOOKUP(1,0/((故事点速查表!$A$2:$A$28=G833)*(故事点速查表!$B$2:$B$28=H833)*(故事点速查表!$C$2:$C$28=I833)),故事点速查表!$D$2:$D$28),"")</f>
        <v/>
      </c>
      <c r="K833" s="138"/>
      <c r="L833" s="139"/>
    </row>
    <row r="834" ht="16" spans="2:12">
      <c r="B834" s="136"/>
      <c r="C834" s="107" t="str">
        <f ca="1" t="shared" si="26"/>
        <v/>
      </c>
      <c r="D834" s="108"/>
      <c r="E834" s="113" t="str">
        <f ca="1" t="shared" si="25"/>
        <v/>
      </c>
      <c r="F834" s="132"/>
      <c r="G834" s="132"/>
      <c r="H834" s="132"/>
      <c r="I834" s="132"/>
      <c r="J834" s="137" t="str">
        <f>IFERROR(LOOKUP(1,0/((故事点速查表!$A$2:$A$28=G834)*(故事点速查表!$B$2:$B$28=H834)*(故事点速查表!$C$2:$C$28=I834)),故事点速查表!$D$2:$D$28),"")</f>
        <v/>
      </c>
      <c r="K834" s="138"/>
      <c r="L834" s="139"/>
    </row>
    <row r="835" ht="16" spans="2:12">
      <c r="B835" s="136"/>
      <c r="C835" s="107" t="str">
        <f ca="1" t="shared" si="26"/>
        <v/>
      </c>
      <c r="D835" s="108"/>
      <c r="E835" s="113" t="str">
        <f ca="1" t="shared" si="25"/>
        <v/>
      </c>
      <c r="F835" s="132"/>
      <c r="G835" s="132"/>
      <c r="H835" s="132"/>
      <c r="I835" s="132"/>
      <c r="J835" s="137" t="str">
        <f>IFERROR(LOOKUP(1,0/((故事点速查表!$A$2:$A$28=G835)*(故事点速查表!$B$2:$B$28=H835)*(故事点速查表!$C$2:$C$28=I835)),故事点速查表!$D$2:$D$28),"")</f>
        <v/>
      </c>
      <c r="K835" s="138"/>
      <c r="L835" s="139"/>
    </row>
    <row r="836" ht="16" spans="2:12">
      <c r="B836" s="136"/>
      <c r="C836" s="107" t="str">
        <f ca="1" t="shared" si="26"/>
        <v/>
      </c>
      <c r="D836" s="108"/>
      <c r="E836" s="113" t="str">
        <f ca="1" t="shared" si="25"/>
        <v/>
      </c>
      <c r="F836" s="132"/>
      <c r="G836" s="132"/>
      <c r="H836" s="132"/>
      <c r="I836" s="132"/>
      <c r="J836" s="137" t="str">
        <f>IFERROR(LOOKUP(1,0/((故事点速查表!$A$2:$A$28=G836)*(故事点速查表!$B$2:$B$28=H836)*(故事点速查表!$C$2:$C$28=I836)),故事点速查表!$D$2:$D$28),"")</f>
        <v/>
      </c>
      <c r="K836" s="138"/>
      <c r="L836" s="139"/>
    </row>
    <row r="837" ht="16" spans="2:12">
      <c r="B837" s="136"/>
      <c r="C837" s="107" t="str">
        <f ca="1" t="shared" si="26"/>
        <v/>
      </c>
      <c r="D837" s="108"/>
      <c r="E837" s="113" t="str">
        <f ca="1" t="shared" si="25"/>
        <v/>
      </c>
      <c r="F837" s="132"/>
      <c r="G837" s="132"/>
      <c r="H837" s="132"/>
      <c r="I837" s="132"/>
      <c r="J837" s="137" t="str">
        <f>IFERROR(LOOKUP(1,0/((故事点速查表!$A$2:$A$28=G837)*(故事点速查表!$B$2:$B$28=H837)*(故事点速查表!$C$2:$C$28=I837)),故事点速查表!$D$2:$D$28),"")</f>
        <v/>
      </c>
      <c r="K837" s="138"/>
      <c r="L837" s="139"/>
    </row>
    <row r="838" ht="16" spans="2:12">
      <c r="B838" s="136"/>
      <c r="C838" s="107" t="str">
        <f ca="1" t="shared" si="26"/>
        <v/>
      </c>
      <c r="D838" s="108"/>
      <c r="E838" s="113" t="str">
        <f ca="1" t="shared" ref="E838:E901" si="27">IF(C838&lt;&gt;"",IF($L$2&lt;&gt;"",$L$2&amp;"-"&amp;C838,C838),"")</f>
        <v/>
      </c>
      <c r="F838" s="132"/>
      <c r="G838" s="132"/>
      <c r="H838" s="132"/>
      <c r="I838" s="132"/>
      <c r="J838" s="137" t="str">
        <f>IFERROR(LOOKUP(1,0/((故事点速查表!$A$2:$A$28=G838)*(故事点速查表!$B$2:$B$28=H838)*(故事点速查表!$C$2:$C$28=I838)),故事点速查表!$D$2:$D$28),"")</f>
        <v/>
      </c>
      <c r="K838" s="138"/>
      <c r="L838" s="139"/>
    </row>
    <row r="839" ht="16" spans="2:12">
      <c r="B839" s="136"/>
      <c r="C839" s="107" t="str">
        <f ca="1" t="shared" si="26"/>
        <v/>
      </c>
      <c r="D839" s="108"/>
      <c r="E839" s="113" t="str">
        <f ca="1" t="shared" si="27"/>
        <v/>
      </c>
      <c r="F839" s="132"/>
      <c r="G839" s="132"/>
      <c r="H839" s="132"/>
      <c r="I839" s="132"/>
      <c r="J839" s="137" t="str">
        <f>IFERROR(LOOKUP(1,0/((故事点速查表!$A$2:$A$28=G839)*(故事点速查表!$B$2:$B$28=H839)*(故事点速查表!$C$2:$C$28=I839)),故事点速查表!$D$2:$D$28),"")</f>
        <v/>
      </c>
      <c r="K839" s="138"/>
      <c r="L839" s="139"/>
    </row>
    <row r="840" ht="16" spans="2:12">
      <c r="B840" s="136"/>
      <c r="C840" s="107" t="str">
        <f ca="1" t="shared" si="26"/>
        <v/>
      </c>
      <c r="D840" s="108"/>
      <c r="E840" s="113" t="str">
        <f ca="1" t="shared" si="27"/>
        <v/>
      </c>
      <c r="F840" s="132"/>
      <c r="G840" s="132"/>
      <c r="H840" s="132"/>
      <c r="I840" s="132"/>
      <c r="J840" s="137" t="str">
        <f>IFERROR(LOOKUP(1,0/((故事点速查表!$A$2:$A$28=G840)*(故事点速查表!$B$2:$B$28=H840)*(故事点速查表!$C$2:$C$28=I840)),故事点速查表!$D$2:$D$28),"")</f>
        <v/>
      </c>
      <c r="K840" s="138"/>
      <c r="L840" s="139"/>
    </row>
    <row r="841" ht="16" spans="2:12">
      <c r="B841" s="136"/>
      <c r="C841" s="107" t="str">
        <f ca="1" t="shared" si="26"/>
        <v/>
      </c>
      <c r="D841" s="108"/>
      <c r="E841" s="113" t="str">
        <f ca="1" t="shared" si="27"/>
        <v/>
      </c>
      <c r="F841" s="132"/>
      <c r="G841" s="132"/>
      <c r="H841" s="132"/>
      <c r="I841" s="132"/>
      <c r="J841" s="137" t="str">
        <f>IFERROR(LOOKUP(1,0/((故事点速查表!$A$2:$A$28=G841)*(故事点速查表!$B$2:$B$28=H841)*(故事点速查表!$C$2:$C$28=I841)),故事点速查表!$D$2:$D$28),"")</f>
        <v/>
      </c>
      <c r="K841" s="138"/>
      <c r="L841" s="139"/>
    </row>
    <row r="842" ht="16" spans="2:12">
      <c r="B842" s="136"/>
      <c r="C842" s="107" t="str">
        <f ca="1" t="shared" si="26"/>
        <v/>
      </c>
      <c r="D842" s="108"/>
      <c r="E842" s="113" t="str">
        <f ca="1" t="shared" si="27"/>
        <v/>
      </c>
      <c r="F842" s="132"/>
      <c r="G842" s="132"/>
      <c r="H842" s="132"/>
      <c r="I842" s="132"/>
      <c r="J842" s="137" t="str">
        <f>IFERROR(LOOKUP(1,0/((故事点速查表!$A$2:$A$28=G842)*(故事点速查表!$B$2:$B$28=H842)*(故事点速查表!$C$2:$C$28=I842)),故事点速查表!$D$2:$D$28),"")</f>
        <v/>
      </c>
      <c r="K842" s="138"/>
      <c r="L842" s="139"/>
    </row>
    <row r="843" ht="16" spans="2:12">
      <c r="B843" s="136"/>
      <c r="C843" s="107" t="str">
        <f ca="1" t="shared" si="26"/>
        <v/>
      </c>
      <c r="D843" s="108"/>
      <c r="E843" s="113" t="str">
        <f ca="1" t="shared" si="27"/>
        <v/>
      </c>
      <c r="F843" s="132"/>
      <c r="G843" s="132"/>
      <c r="H843" s="132"/>
      <c r="I843" s="132"/>
      <c r="J843" s="137" t="str">
        <f>IFERROR(LOOKUP(1,0/((故事点速查表!$A$2:$A$28=G843)*(故事点速查表!$B$2:$B$28=H843)*(故事点速查表!$C$2:$C$28=I843)),故事点速查表!$D$2:$D$28),"")</f>
        <v/>
      </c>
      <c r="K843" s="138"/>
      <c r="L843" s="139"/>
    </row>
    <row r="844" ht="16" spans="2:12">
      <c r="B844" s="136"/>
      <c r="C844" s="107" t="str">
        <f ca="1" t="shared" si="26"/>
        <v/>
      </c>
      <c r="D844" s="108"/>
      <c r="E844" s="113" t="str">
        <f ca="1" t="shared" si="27"/>
        <v/>
      </c>
      <c r="F844" s="132"/>
      <c r="G844" s="132"/>
      <c r="H844" s="132"/>
      <c r="I844" s="132"/>
      <c r="J844" s="137" t="str">
        <f>IFERROR(LOOKUP(1,0/((故事点速查表!$A$2:$A$28=G844)*(故事点速查表!$B$2:$B$28=H844)*(故事点速查表!$C$2:$C$28=I844)),故事点速查表!$D$2:$D$28),"")</f>
        <v/>
      </c>
      <c r="K844" s="138"/>
      <c r="L844" s="139"/>
    </row>
    <row r="845" ht="16" spans="2:12">
      <c r="B845" s="136"/>
      <c r="C845" s="107" t="str">
        <f ca="1" t="shared" si="26"/>
        <v/>
      </c>
      <c r="D845" s="108"/>
      <c r="E845" s="113" t="str">
        <f ca="1" t="shared" si="27"/>
        <v/>
      </c>
      <c r="F845" s="132"/>
      <c r="G845" s="132"/>
      <c r="H845" s="132"/>
      <c r="I845" s="132"/>
      <c r="J845" s="137" t="str">
        <f>IFERROR(LOOKUP(1,0/((故事点速查表!$A$2:$A$28=G845)*(故事点速查表!$B$2:$B$28=H845)*(故事点速查表!$C$2:$C$28=I845)),故事点速查表!$D$2:$D$28),"")</f>
        <v/>
      </c>
      <c r="K845" s="138"/>
      <c r="L845" s="139"/>
    </row>
    <row r="846" ht="16" spans="2:12">
      <c r="B846" s="136"/>
      <c r="C846" s="107" t="str">
        <f ca="1" t="shared" si="26"/>
        <v/>
      </c>
      <c r="D846" s="108"/>
      <c r="E846" s="113" t="str">
        <f ca="1" t="shared" si="27"/>
        <v/>
      </c>
      <c r="F846" s="132"/>
      <c r="G846" s="132"/>
      <c r="H846" s="132"/>
      <c r="I846" s="132"/>
      <c r="J846" s="137" t="str">
        <f>IFERROR(LOOKUP(1,0/((故事点速查表!$A$2:$A$28=G846)*(故事点速查表!$B$2:$B$28=H846)*(故事点速查表!$C$2:$C$28=I846)),故事点速查表!$D$2:$D$28),"")</f>
        <v/>
      </c>
      <c r="K846" s="138"/>
      <c r="L846" s="139"/>
    </row>
    <row r="847" ht="16" spans="2:12">
      <c r="B847" s="136"/>
      <c r="C847" s="107" t="str">
        <f ca="1" t="shared" si="26"/>
        <v/>
      </c>
      <c r="D847" s="108"/>
      <c r="E847" s="113" t="str">
        <f ca="1" t="shared" si="27"/>
        <v/>
      </c>
      <c r="F847" s="132"/>
      <c r="G847" s="132"/>
      <c r="H847" s="132"/>
      <c r="I847" s="132"/>
      <c r="J847" s="137" t="str">
        <f>IFERROR(LOOKUP(1,0/((故事点速查表!$A$2:$A$28=G847)*(故事点速查表!$B$2:$B$28=H847)*(故事点速查表!$C$2:$C$28=I847)),故事点速查表!$D$2:$D$28),"")</f>
        <v/>
      </c>
      <c r="K847" s="138"/>
      <c r="L847" s="139"/>
    </row>
    <row r="848" ht="16" spans="2:12">
      <c r="B848" s="136"/>
      <c r="C848" s="107" t="str">
        <f ca="1" t="shared" si="26"/>
        <v/>
      </c>
      <c r="D848" s="108"/>
      <c r="E848" s="113" t="str">
        <f ca="1" t="shared" si="27"/>
        <v/>
      </c>
      <c r="F848" s="132"/>
      <c r="G848" s="132"/>
      <c r="H848" s="132"/>
      <c r="I848" s="132"/>
      <c r="J848" s="137" t="str">
        <f>IFERROR(LOOKUP(1,0/((故事点速查表!$A$2:$A$28=G848)*(故事点速查表!$B$2:$B$28=H848)*(故事点速查表!$C$2:$C$28=I848)),故事点速查表!$D$2:$D$28),"")</f>
        <v/>
      </c>
      <c r="K848" s="138"/>
      <c r="L848" s="139"/>
    </row>
    <row r="849" ht="16" spans="2:12">
      <c r="B849" s="136"/>
      <c r="C849" s="107" t="str">
        <f ca="1" t="shared" si="26"/>
        <v/>
      </c>
      <c r="D849" s="108"/>
      <c r="E849" s="113" t="str">
        <f ca="1" t="shared" si="27"/>
        <v/>
      </c>
      <c r="F849" s="132"/>
      <c r="G849" s="132"/>
      <c r="H849" s="132"/>
      <c r="I849" s="132"/>
      <c r="J849" s="137" t="str">
        <f>IFERROR(LOOKUP(1,0/((故事点速查表!$A$2:$A$28=G849)*(故事点速查表!$B$2:$B$28=H849)*(故事点速查表!$C$2:$C$28=I849)),故事点速查表!$D$2:$D$28),"")</f>
        <v/>
      </c>
      <c r="K849" s="138"/>
      <c r="L849" s="139"/>
    </row>
    <row r="850" ht="16" spans="2:12">
      <c r="B850" s="136"/>
      <c r="C850" s="107" t="str">
        <f ca="1" t="shared" si="26"/>
        <v/>
      </c>
      <c r="D850" s="108"/>
      <c r="E850" s="113" t="str">
        <f ca="1" t="shared" si="27"/>
        <v/>
      </c>
      <c r="F850" s="132"/>
      <c r="G850" s="132"/>
      <c r="H850" s="132"/>
      <c r="I850" s="132"/>
      <c r="J850" s="137" t="str">
        <f>IFERROR(LOOKUP(1,0/((故事点速查表!$A$2:$A$28=G850)*(故事点速查表!$B$2:$B$28=H850)*(故事点速查表!$C$2:$C$28=I850)),故事点速查表!$D$2:$D$28),"")</f>
        <v/>
      </c>
      <c r="K850" s="138"/>
      <c r="L850" s="139"/>
    </row>
    <row r="851" ht="16" spans="2:12">
      <c r="B851" s="136"/>
      <c r="C851" s="107" t="str">
        <f ca="1" t="shared" si="26"/>
        <v/>
      </c>
      <c r="D851" s="108"/>
      <c r="E851" s="113" t="str">
        <f ca="1" t="shared" si="27"/>
        <v/>
      </c>
      <c r="F851" s="132"/>
      <c r="G851" s="132"/>
      <c r="H851" s="132"/>
      <c r="I851" s="132"/>
      <c r="J851" s="137" t="str">
        <f>IFERROR(LOOKUP(1,0/((故事点速查表!$A$2:$A$28=G851)*(故事点速查表!$B$2:$B$28=H851)*(故事点速查表!$C$2:$C$28=I851)),故事点速查表!$D$2:$D$28),"")</f>
        <v/>
      </c>
      <c r="K851" s="138"/>
      <c r="L851" s="139"/>
    </row>
    <row r="852" ht="16" spans="2:12">
      <c r="B852" s="136"/>
      <c r="C852" s="107" t="str">
        <f ca="1" t="shared" si="26"/>
        <v/>
      </c>
      <c r="D852" s="108"/>
      <c r="E852" s="113" t="str">
        <f ca="1" t="shared" si="27"/>
        <v/>
      </c>
      <c r="F852" s="132"/>
      <c r="G852" s="132"/>
      <c r="H852" s="132"/>
      <c r="I852" s="132"/>
      <c r="J852" s="137" t="str">
        <f>IFERROR(LOOKUP(1,0/((故事点速查表!$A$2:$A$28=G852)*(故事点速查表!$B$2:$B$28=H852)*(故事点速查表!$C$2:$C$28=I852)),故事点速查表!$D$2:$D$28),"")</f>
        <v/>
      </c>
      <c r="K852" s="138"/>
      <c r="L852" s="139"/>
    </row>
    <row r="853" ht="16" spans="2:12">
      <c r="B853" s="136"/>
      <c r="C853" s="107" t="str">
        <f ca="1" t="shared" si="26"/>
        <v/>
      </c>
      <c r="D853" s="108"/>
      <c r="E853" s="113" t="str">
        <f ca="1" t="shared" si="27"/>
        <v/>
      </c>
      <c r="F853" s="132"/>
      <c r="G853" s="132"/>
      <c r="H853" s="132"/>
      <c r="I853" s="132"/>
      <c r="J853" s="137" t="str">
        <f>IFERROR(LOOKUP(1,0/((故事点速查表!$A$2:$A$28=G853)*(故事点速查表!$B$2:$B$28=H853)*(故事点速查表!$C$2:$C$28=I853)),故事点速查表!$D$2:$D$28),"")</f>
        <v/>
      </c>
      <c r="K853" s="138"/>
      <c r="L853" s="139"/>
    </row>
    <row r="854" ht="16" spans="2:12">
      <c r="B854" s="136"/>
      <c r="C854" s="107" t="str">
        <f ca="1" t="shared" si="26"/>
        <v/>
      </c>
      <c r="D854" s="108"/>
      <c r="E854" s="113" t="str">
        <f ca="1" t="shared" si="27"/>
        <v/>
      </c>
      <c r="F854" s="132"/>
      <c r="G854" s="132"/>
      <c r="H854" s="132"/>
      <c r="I854" s="132"/>
      <c r="J854" s="137" t="str">
        <f>IFERROR(LOOKUP(1,0/((故事点速查表!$A$2:$A$28=G854)*(故事点速查表!$B$2:$B$28=H854)*(故事点速查表!$C$2:$C$28=I854)),故事点速查表!$D$2:$D$28),"")</f>
        <v/>
      </c>
      <c r="K854" s="138"/>
      <c r="L854" s="139"/>
    </row>
    <row r="855" ht="16" spans="2:12">
      <c r="B855" s="136"/>
      <c r="C855" s="107" t="str">
        <f ca="1" t="shared" si="26"/>
        <v/>
      </c>
      <c r="D855" s="108"/>
      <c r="E855" s="113" t="str">
        <f ca="1" t="shared" si="27"/>
        <v/>
      </c>
      <c r="F855" s="132"/>
      <c r="G855" s="132"/>
      <c r="H855" s="132"/>
      <c r="I855" s="132"/>
      <c r="J855" s="137" t="str">
        <f>IFERROR(LOOKUP(1,0/((故事点速查表!$A$2:$A$28=G855)*(故事点速查表!$B$2:$B$28=H855)*(故事点速查表!$C$2:$C$28=I855)),故事点速查表!$D$2:$D$28),"")</f>
        <v/>
      </c>
      <c r="K855" s="138"/>
      <c r="L855" s="139"/>
    </row>
    <row r="856" ht="16" spans="2:12">
      <c r="B856" s="136"/>
      <c r="C856" s="107" t="str">
        <f ca="1" t="shared" si="26"/>
        <v/>
      </c>
      <c r="D856" s="108"/>
      <c r="E856" s="113" t="str">
        <f ca="1" t="shared" si="27"/>
        <v/>
      </c>
      <c r="F856" s="132"/>
      <c r="G856" s="132"/>
      <c r="H856" s="132"/>
      <c r="I856" s="132"/>
      <c r="J856" s="137" t="str">
        <f>IFERROR(LOOKUP(1,0/((故事点速查表!$A$2:$A$28=G856)*(故事点速查表!$B$2:$B$28=H856)*(故事点速查表!$C$2:$C$28=I856)),故事点速查表!$D$2:$D$28),"")</f>
        <v/>
      </c>
      <c r="K856" s="138"/>
      <c r="L856" s="139"/>
    </row>
    <row r="857" ht="16" spans="2:12">
      <c r="B857" s="136"/>
      <c r="C857" s="107" t="str">
        <f ca="1" t="shared" si="26"/>
        <v/>
      </c>
      <c r="D857" s="108"/>
      <c r="E857" s="113" t="str">
        <f ca="1" t="shared" si="27"/>
        <v/>
      </c>
      <c r="F857" s="132"/>
      <c r="G857" s="132"/>
      <c r="H857" s="132"/>
      <c r="I857" s="132"/>
      <c r="J857" s="137" t="str">
        <f>IFERROR(LOOKUP(1,0/((故事点速查表!$A$2:$A$28=G857)*(故事点速查表!$B$2:$B$28=H857)*(故事点速查表!$C$2:$C$28=I857)),故事点速查表!$D$2:$D$28),"")</f>
        <v/>
      </c>
      <c r="K857" s="138"/>
      <c r="L857" s="139"/>
    </row>
    <row r="858" ht="16" spans="2:12">
      <c r="B858" s="136"/>
      <c r="C858" s="107" t="str">
        <f ca="1" t="shared" si="26"/>
        <v/>
      </c>
      <c r="D858" s="108"/>
      <c r="E858" s="113" t="str">
        <f ca="1" t="shared" si="27"/>
        <v/>
      </c>
      <c r="F858" s="132"/>
      <c r="G858" s="132"/>
      <c r="H858" s="132"/>
      <c r="I858" s="132"/>
      <c r="J858" s="137" t="str">
        <f>IFERROR(LOOKUP(1,0/((故事点速查表!$A$2:$A$28=G858)*(故事点速查表!$B$2:$B$28=H858)*(故事点速查表!$C$2:$C$28=I858)),故事点速查表!$D$2:$D$28),"")</f>
        <v/>
      </c>
      <c r="K858" s="138"/>
      <c r="L858" s="139"/>
    </row>
    <row r="859" ht="16" spans="2:12">
      <c r="B859" s="136"/>
      <c r="C859" s="107" t="str">
        <f ca="1" t="shared" si="26"/>
        <v/>
      </c>
      <c r="D859" s="108"/>
      <c r="E859" s="113" t="str">
        <f ca="1" t="shared" si="27"/>
        <v/>
      </c>
      <c r="F859" s="132"/>
      <c r="G859" s="132"/>
      <c r="H859" s="132"/>
      <c r="I859" s="132"/>
      <c r="J859" s="137" t="str">
        <f>IFERROR(LOOKUP(1,0/((故事点速查表!$A$2:$A$28=G859)*(故事点速查表!$B$2:$B$28=H859)*(故事点速查表!$C$2:$C$28=I859)),故事点速查表!$D$2:$D$28),"")</f>
        <v/>
      </c>
      <c r="K859" s="138"/>
      <c r="L859" s="139"/>
    </row>
    <row r="860" ht="16" spans="2:12">
      <c r="B860" s="136"/>
      <c r="C860" s="107" t="str">
        <f ca="1" t="shared" si="26"/>
        <v/>
      </c>
      <c r="D860" s="108"/>
      <c r="E860" s="113" t="str">
        <f ca="1" t="shared" si="27"/>
        <v/>
      </c>
      <c r="F860" s="132"/>
      <c r="G860" s="132"/>
      <c r="H860" s="132"/>
      <c r="I860" s="132"/>
      <c r="J860" s="137" t="str">
        <f>IFERROR(LOOKUP(1,0/((故事点速查表!$A$2:$A$28=G860)*(故事点速查表!$B$2:$B$28=H860)*(故事点速查表!$C$2:$C$28=I860)),故事点速查表!$D$2:$D$28),"")</f>
        <v/>
      </c>
      <c r="K860" s="138"/>
      <c r="L860" s="139"/>
    </row>
    <row r="861" ht="16" spans="2:12">
      <c r="B861" s="136"/>
      <c r="C861" s="107" t="str">
        <f ca="1" t="shared" si="26"/>
        <v/>
      </c>
      <c r="D861" s="108"/>
      <c r="E861" s="113" t="str">
        <f ca="1" t="shared" si="27"/>
        <v/>
      </c>
      <c r="F861" s="132"/>
      <c r="G861" s="132"/>
      <c r="H861" s="132"/>
      <c r="I861" s="132"/>
      <c r="J861" s="137" t="str">
        <f>IFERROR(LOOKUP(1,0/((故事点速查表!$A$2:$A$28=G861)*(故事点速查表!$B$2:$B$28=H861)*(故事点速查表!$C$2:$C$28=I861)),故事点速查表!$D$2:$D$28),"")</f>
        <v/>
      </c>
      <c r="K861" s="138"/>
      <c r="L861" s="139"/>
    </row>
    <row r="862" ht="16" spans="2:12">
      <c r="B862" s="136"/>
      <c r="C862" s="107" t="str">
        <f ca="1" t="shared" si="26"/>
        <v/>
      </c>
      <c r="D862" s="108"/>
      <c r="E862" s="113" t="str">
        <f ca="1" t="shared" si="27"/>
        <v/>
      </c>
      <c r="F862" s="132"/>
      <c r="G862" s="132"/>
      <c r="H862" s="132"/>
      <c r="I862" s="132"/>
      <c r="J862" s="137" t="str">
        <f>IFERROR(LOOKUP(1,0/((故事点速查表!$A$2:$A$28=G862)*(故事点速查表!$B$2:$B$28=H862)*(故事点速查表!$C$2:$C$28=I862)),故事点速查表!$D$2:$D$28),"")</f>
        <v/>
      </c>
      <c r="K862" s="138"/>
      <c r="L862" s="139"/>
    </row>
    <row r="863" ht="16" spans="2:12">
      <c r="B863" s="136"/>
      <c r="C863" s="107" t="str">
        <f ca="1" t="shared" si="26"/>
        <v/>
      </c>
      <c r="D863" s="108"/>
      <c r="E863" s="113" t="str">
        <f ca="1" t="shared" si="27"/>
        <v/>
      </c>
      <c r="F863" s="132"/>
      <c r="G863" s="132"/>
      <c r="H863" s="132"/>
      <c r="I863" s="132"/>
      <c r="J863" s="137" t="str">
        <f>IFERROR(LOOKUP(1,0/((故事点速查表!$A$2:$A$28=G863)*(故事点速查表!$B$2:$B$28=H863)*(故事点速查表!$C$2:$C$28=I863)),故事点速查表!$D$2:$D$28),"")</f>
        <v/>
      </c>
      <c r="K863" s="138"/>
      <c r="L863" s="139"/>
    </row>
    <row r="864" ht="16" spans="2:12">
      <c r="B864" s="136"/>
      <c r="C864" s="107" t="str">
        <f ca="1" t="shared" si="26"/>
        <v/>
      </c>
      <c r="D864" s="108"/>
      <c r="E864" s="113" t="str">
        <f ca="1" t="shared" si="27"/>
        <v/>
      </c>
      <c r="F864" s="132"/>
      <c r="G864" s="132"/>
      <c r="H864" s="132"/>
      <c r="I864" s="132"/>
      <c r="J864" s="137" t="str">
        <f>IFERROR(LOOKUP(1,0/((故事点速查表!$A$2:$A$28=G864)*(故事点速查表!$B$2:$B$28=H864)*(故事点速查表!$C$2:$C$28=I864)),故事点速查表!$D$2:$D$28),"")</f>
        <v/>
      </c>
      <c r="K864" s="138"/>
      <c r="L864" s="139"/>
    </row>
    <row r="865" ht="16" spans="2:12">
      <c r="B865" s="136"/>
      <c r="C865" s="107" t="str">
        <f ca="1" t="shared" si="26"/>
        <v/>
      </c>
      <c r="D865" s="108"/>
      <c r="E865" s="113" t="str">
        <f ca="1" t="shared" si="27"/>
        <v/>
      </c>
      <c r="F865" s="132"/>
      <c r="G865" s="132"/>
      <c r="H865" s="132"/>
      <c r="I865" s="132"/>
      <c r="J865" s="137" t="str">
        <f>IFERROR(LOOKUP(1,0/((故事点速查表!$A$2:$A$28=G865)*(故事点速查表!$B$2:$B$28=H865)*(故事点速查表!$C$2:$C$28=I865)),故事点速查表!$D$2:$D$28),"")</f>
        <v/>
      </c>
      <c r="K865" s="138"/>
      <c r="L865" s="139"/>
    </row>
    <row r="866" ht="16" spans="2:12">
      <c r="B866" s="136"/>
      <c r="C866" s="107" t="str">
        <f ca="1" t="shared" si="26"/>
        <v/>
      </c>
      <c r="D866" s="108"/>
      <c r="E866" s="113" t="str">
        <f ca="1" t="shared" si="27"/>
        <v/>
      </c>
      <c r="F866" s="132"/>
      <c r="G866" s="132"/>
      <c r="H866" s="132"/>
      <c r="I866" s="132"/>
      <c r="J866" s="137" t="str">
        <f>IFERROR(LOOKUP(1,0/((故事点速查表!$A$2:$A$28=G866)*(故事点速查表!$B$2:$B$28=H866)*(故事点速查表!$C$2:$C$28=I866)),故事点速查表!$D$2:$D$28),"")</f>
        <v/>
      </c>
      <c r="K866" s="138"/>
      <c r="L866" s="139"/>
    </row>
    <row r="867" ht="16" spans="2:12">
      <c r="B867" s="136"/>
      <c r="C867" s="107" t="str">
        <f ca="1" t="shared" si="26"/>
        <v/>
      </c>
      <c r="D867" s="108"/>
      <c r="E867" s="113" t="str">
        <f ca="1" t="shared" si="27"/>
        <v/>
      </c>
      <c r="F867" s="132"/>
      <c r="G867" s="132"/>
      <c r="H867" s="132"/>
      <c r="I867" s="132"/>
      <c r="J867" s="137" t="str">
        <f>IFERROR(LOOKUP(1,0/((故事点速查表!$A$2:$A$28=G867)*(故事点速查表!$B$2:$B$28=H867)*(故事点速查表!$C$2:$C$28=I867)),故事点速查表!$D$2:$D$28),"")</f>
        <v/>
      </c>
      <c r="K867" s="138"/>
      <c r="L867" s="139"/>
    </row>
    <row r="868" ht="16" spans="2:12">
      <c r="B868" s="136"/>
      <c r="C868" s="107" t="str">
        <f ca="1" t="shared" si="26"/>
        <v/>
      </c>
      <c r="D868" s="108"/>
      <c r="E868" s="113" t="str">
        <f ca="1" t="shared" si="27"/>
        <v/>
      </c>
      <c r="F868" s="132"/>
      <c r="G868" s="132"/>
      <c r="H868" s="132"/>
      <c r="I868" s="132"/>
      <c r="J868" s="137" t="str">
        <f>IFERROR(LOOKUP(1,0/((故事点速查表!$A$2:$A$28=G868)*(故事点速查表!$B$2:$B$28=H868)*(故事点速查表!$C$2:$C$28=I868)),故事点速查表!$D$2:$D$28),"")</f>
        <v/>
      </c>
      <c r="K868" s="138"/>
      <c r="L868" s="139"/>
    </row>
    <row r="869" ht="16" spans="2:12">
      <c r="B869" s="136"/>
      <c r="C869" s="107" t="str">
        <f ca="1" t="shared" si="26"/>
        <v/>
      </c>
      <c r="D869" s="108"/>
      <c r="E869" s="113" t="str">
        <f ca="1" t="shared" si="27"/>
        <v/>
      </c>
      <c r="F869" s="132"/>
      <c r="G869" s="132"/>
      <c r="H869" s="132"/>
      <c r="I869" s="132"/>
      <c r="J869" s="137" t="str">
        <f>IFERROR(LOOKUP(1,0/((故事点速查表!$A$2:$A$28=G869)*(故事点速查表!$B$2:$B$28=H869)*(故事点速查表!$C$2:$C$28=I869)),故事点速查表!$D$2:$D$28),"")</f>
        <v/>
      </c>
      <c r="K869" s="138"/>
      <c r="L869" s="139"/>
    </row>
    <row r="870" ht="16" spans="2:12">
      <c r="B870" s="136"/>
      <c r="C870" s="107" t="str">
        <f ca="1" t="shared" si="26"/>
        <v/>
      </c>
      <c r="D870" s="108"/>
      <c r="E870" s="113" t="str">
        <f ca="1" t="shared" si="27"/>
        <v/>
      </c>
      <c r="F870" s="132"/>
      <c r="G870" s="132"/>
      <c r="H870" s="132"/>
      <c r="I870" s="132"/>
      <c r="J870" s="137" t="str">
        <f>IFERROR(LOOKUP(1,0/((故事点速查表!$A$2:$A$28=G870)*(故事点速查表!$B$2:$B$28=H870)*(故事点速查表!$C$2:$C$28=I870)),故事点速查表!$D$2:$D$28),"")</f>
        <v/>
      </c>
      <c r="K870" s="138"/>
      <c r="L870" s="139"/>
    </row>
    <row r="871" ht="16" spans="2:12">
      <c r="B871" s="136"/>
      <c r="C871" s="107" t="str">
        <f ca="1" t="shared" si="26"/>
        <v/>
      </c>
      <c r="D871" s="108"/>
      <c r="E871" s="113" t="str">
        <f ca="1" t="shared" si="27"/>
        <v/>
      </c>
      <c r="F871" s="132"/>
      <c r="G871" s="132"/>
      <c r="H871" s="132"/>
      <c r="I871" s="132"/>
      <c r="J871" s="137" t="str">
        <f>IFERROR(LOOKUP(1,0/((故事点速查表!$A$2:$A$28=G871)*(故事点速查表!$B$2:$B$28=H871)*(故事点速查表!$C$2:$C$28=I871)),故事点速查表!$D$2:$D$28),"")</f>
        <v/>
      </c>
      <c r="K871" s="138"/>
      <c r="L871" s="139"/>
    </row>
    <row r="872" ht="16" spans="2:12">
      <c r="B872" s="136"/>
      <c r="C872" s="107" t="str">
        <f ca="1" t="shared" si="26"/>
        <v/>
      </c>
      <c r="D872" s="108"/>
      <c r="E872" s="113" t="str">
        <f ca="1" t="shared" si="27"/>
        <v/>
      </c>
      <c r="F872" s="132"/>
      <c r="G872" s="132"/>
      <c r="H872" s="132"/>
      <c r="I872" s="132"/>
      <c r="J872" s="137" t="str">
        <f>IFERROR(LOOKUP(1,0/((故事点速查表!$A$2:$A$28=G872)*(故事点速查表!$B$2:$B$28=H872)*(故事点速查表!$C$2:$C$28=I872)),故事点速查表!$D$2:$D$28),"")</f>
        <v/>
      </c>
      <c r="K872" s="138"/>
      <c r="L872" s="139"/>
    </row>
    <row r="873" ht="16" spans="2:12">
      <c r="B873" s="136"/>
      <c r="C873" s="107" t="str">
        <f ca="1" t="shared" ref="C873:C936" si="28">IF(B873="","",IF(B873&gt;OFFSET(B873,-1,0,1,1),IF(OFFSET(C873,-1,0,1,1)="","1",OFFSET(C873,-1,0,1,1))&amp;REPT(".1",B873-MAX(OFFSET(B873,-1,0,1,1),1)),IF(ISERROR(FIND(".",OFFSET(C873,-1,0,1,1))),REPT("1.",B873-1)&amp;IFERROR(VALUE(OFFSET(C873,-1,0,1,1))+1,"1"),IF(B873=1,"",IFERROR(LEFT(OFFSET(C873,-1,0,1,1),FIND("^",SUBSTITUTE(OFFSET(C873,-1,0,1,1),".","^",B873-1))),""))&amp;VALUE(TRIM(MID(SUBSTITUTE(OFFSET(C873,-1,0,1,1),".",REPT(" ",LEN(OFFSET(C873,-1,0,1,1)))),(B873-1)*LEN(OFFSET(C873,-1,0,1,1))+1,LEN(OFFSET(C873,-1,0,1,1)))))+1)))</f>
        <v/>
      </c>
      <c r="D873" s="108"/>
      <c r="E873" s="113" t="str">
        <f ca="1" t="shared" si="27"/>
        <v/>
      </c>
      <c r="F873" s="132"/>
      <c r="G873" s="132"/>
      <c r="H873" s="132"/>
      <c r="I873" s="132"/>
      <c r="J873" s="137" t="str">
        <f>IFERROR(LOOKUP(1,0/((故事点速查表!$A$2:$A$28=G873)*(故事点速查表!$B$2:$B$28=H873)*(故事点速查表!$C$2:$C$28=I873)),故事点速查表!$D$2:$D$28),"")</f>
        <v/>
      </c>
      <c r="K873" s="138"/>
      <c r="L873" s="139"/>
    </row>
    <row r="874" ht="16" spans="2:12">
      <c r="B874" s="136"/>
      <c r="C874" s="107" t="str">
        <f ca="1" t="shared" si="28"/>
        <v/>
      </c>
      <c r="D874" s="108"/>
      <c r="E874" s="113" t="str">
        <f ca="1" t="shared" si="27"/>
        <v/>
      </c>
      <c r="F874" s="132"/>
      <c r="G874" s="132"/>
      <c r="H874" s="132"/>
      <c r="I874" s="132"/>
      <c r="J874" s="137" t="str">
        <f>IFERROR(LOOKUP(1,0/((故事点速查表!$A$2:$A$28=G874)*(故事点速查表!$B$2:$B$28=H874)*(故事点速查表!$C$2:$C$28=I874)),故事点速查表!$D$2:$D$28),"")</f>
        <v/>
      </c>
      <c r="K874" s="138"/>
      <c r="L874" s="139"/>
    </row>
    <row r="875" ht="16" spans="2:12">
      <c r="B875" s="136"/>
      <c r="C875" s="107" t="str">
        <f ca="1" t="shared" si="28"/>
        <v/>
      </c>
      <c r="D875" s="108"/>
      <c r="E875" s="113" t="str">
        <f ca="1" t="shared" si="27"/>
        <v/>
      </c>
      <c r="F875" s="132"/>
      <c r="G875" s="132"/>
      <c r="H875" s="132"/>
      <c r="I875" s="132"/>
      <c r="J875" s="137" t="str">
        <f>IFERROR(LOOKUP(1,0/((故事点速查表!$A$2:$A$28=G875)*(故事点速查表!$B$2:$B$28=H875)*(故事点速查表!$C$2:$C$28=I875)),故事点速查表!$D$2:$D$28),"")</f>
        <v/>
      </c>
      <c r="K875" s="138"/>
      <c r="L875" s="139"/>
    </row>
    <row r="876" ht="16" spans="2:12">
      <c r="B876" s="136"/>
      <c r="C876" s="107" t="str">
        <f ca="1" t="shared" si="28"/>
        <v/>
      </c>
      <c r="D876" s="108"/>
      <c r="E876" s="113" t="str">
        <f ca="1" t="shared" si="27"/>
        <v/>
      </c>
      <c r="F876" s="132"/>
      <c r="G876" s="132"/>
      <c r="H876" s="132"/>
      <c r="I876" s="132"/>
      <c r="J876" s="137" t="str">
        <f>IFERROR(LOOKUP(1,0/((故事点速查表!$A$2:$A$28=G876)*(故事点速查表!$B$2:$B$28=H876)*(故事点速查表!$C$2:$C$28=I876)),故事点速查表!$D$2:$D$28),"")</f>
        <v/>
      </c>
      <c r="K876" s="138"/>
      <c r="L876" s="139"/>
    </row>
    <row r="877" ht="16" spans="2:12">
      <c r="B877" s="136"/>
      <c r="C877" s="107" t="str">
        <f ca="1" t="shared" si="28"/>
        <v/>
      </c>
      <c r="D877" s="108"/>
      <c r="E877" s="113" t="str">
        <f ca="1" t="shared" si="27"/>
        <v/>
      </c>
      <c r="F877" s="132"/>
      <c r="G877" s="132"/>
      <c r="H877" s="132"/>
      <c r="I877" s="132"/>
      <c r="J877" s="137" t="str">
        <f>IFERROR(LOOKUP(1,0/((故事点速查表!$A$2:$A$28=G877)*(故事点速查表!$B$2:$B$28=H877)*(故事点速查表!$C$2:$C$28=I877)),故事点速查表!$D$2:$D$28),"")</f>
        <v/>
      </c>
      <c r="K877" s="138"/>
      <c r="L877" s="139"/>
    </row>
    <row r="878" ht="16" spans="2:12">
      <c r="B878" s="136"/>
      <c r="C878" s="107" t="str">
        <f ca="1" t="shared" si="28"/>
        <v/>
      </c>
      <c r="D878" s="108"/>
      <c r="E878" s="113" t="str">
        <f ca="1" t="shared" si="27"/>
        <v/>
      </c>
      <c r="F878" s="132"/>
      <c r="G878" s="132"/>
      <c r="H878" s="132"/>
      <c r="I878" s="132"/>
      <c r="J878" s="137" t="str">
        <f>IFERROR(LOOKUP(1,0/((故事点速查表!$A$2:$A$28=G878)*(故事点速查表!$B$2:$B$28=H878)*(故事点速查表!$C$2:$C$28=I878)),故事点速查表!$D$2:$D$28),"")</f>
        <v/>
      </c>
      <c r="K878" s="138"/>
      <c r="L878" s="139"/>
    </row>
    <row r="879" ht="16" spans="2:12">
      <c r="B879" s="136"/>
      <c r="C879" s="107" t="str">
        <f ca="1" t="shared" si="28"/>
        <v/>
      </c>
      <c r="D879" s="108"/>
      <c r="E879" s="113" t="str">
        <f ca="1" t="shared" si="27"/>
        <v/>
      </c>
      <c r="F879" s="132"/>
      <c r="G879" s="132"/>
      <c r="H879" s="132"/>
      <c r="I879" s="132"/>
      <c r="J879" s="137" t="str">
        <f>IFERROR(LOOKUP(1,0/((故事点速查表!$A$2:$A$28=G879)*(故事点速查表!$B$2:$B$28=H879)*(故事点速查表!$C$2:$C$28=I879)),故事点速查表!$D$2:$D$28),"")</f>
        <v/>
      </c>
      <c r="K879" s="138"/>
      <c r="L879" s="139"/>
    </row>
    <row r="880" ht="16" spans="2:12">
      <c r="B880" s="136"/>
      <c r="C880" s="107" t="str">
        <f ca="1" t="shared" si="28"/>
        <v/>
      </c>
      <c r="D880" s="108"/>
      <c r="E880" s="113" t="str">
        <f ca="1" t="shared" si="27"/>
        <v/>
      </c>
      <c r="F880" s="132"/>
      <c r="G880" s="132"/>
      <c r="H880" s="132"/>
      <c r="I880" s="132"/>
      <c r="J880" s="137" t="str">
        <f>IFERROR(LOOKUP(1,0/((故事点速查表!$A$2:$A$28=G880)*(故事点速查表!$B$2:$B$28=H880)*(故事点速查表!$C$2:$C$28=I880)),故事点速查表!$D$2:$D$28),"")</f>
        <v/>
      </c>
      <c r="K880" s="138"/>
      <c r="L880" s="139"/>
    </row>
    <row r="881" ht="16" spans="2:12">
      <c r="B881" s="136"/>
      <c r="C881" s="107" t="str">
        <f ca="1" t="shared" si="28"/>
        <v/>
      </c>
      <c r="D881" s="108"/>
      <c r="E881" s="113" t="str">
        <f ca="1" t="shared" si="27"/>
        <v/>
      </c>
      <c r="F881" s="132"/>
      <c r="G881" s="132"/>
      <c r="H881" s="132"/>
      <c r="I881" s="132"/>
      <c r="J881" s="137" t="str">
        <f>IFERROR(LOOKUP(1,0/((故事点速查表!$A$2:$A$28=G881)*(故事点速查表!$B$2:$B$28=H881)*(故事点速查表!$C$2:$C$28=I881)),故事点速查表!$D$2:$D$28),"")</f>
        <v/>
      </c>
      <c r="K881" s="138"/>
      <c r="L881" s="139"/>
    </row>
    <row r="882" ht="16" spans="2:12">
      <c r="B882" s="136"/>
      <c r="C882" s="107" t="str">
        <f ca="1" t="shared" si="28"/>
        <v/>
      </c>
      <c r="D882" s="108"/>
      <c r="E882" s="113" t="str">
        <f ca="1" t="shared" si="27"/>
        <v/>
      </c>
      <c r="F882" s="132"/>
      <c r="G882" s="132"/>
      <c r="H882" s="132"/>
      <c r="I882" s="132"/>
      <c r="J882" s="137" t="str">
        <f>IFERROR(LOOKUP(1,0/((故事点速查表!$A$2:$A$28=G882)*(故事点速查表!$B$2:$B$28=H882)*(故事点速查表!$C$2:$C$28=I882)),故事点速查表!$D$2:$D$28),"")</f>
        <v/>
      </c>
      <c r="K882" s="138"/>
      <c r="L882" s="139"/>
    </row>
    <row r="883" ht="16" spans="2:12">
      <c r="B883" s="136"/>
      <c r="C883" s="107" t="str">
        <f ca="1" t="shared" si="28"/>
        <v/>
      </c>
      <c r="D883" s="108"/>
      <c r="E883" s="113" t="str">
        <f ca="1" t="shared" si="27"/>
        <v/>
      </c>
      <c r="F883" s="132"/>
      <c r="G883" s="132"/>
      <c r="H883" s="132"/>
      <c r="I883" s="132"/>
      <c r="J883" s="137" t="str">
        <f>IFERROR(LOOKUP(1,0/((故事点速查表!$A$2:$A$28=G883)*(故事点速查表!$B$2:$B$28=H883)*(故事点速查表!$C$2:$C$28=I883)),故事点速查表!$D$2:$D$28),"")</f>
        <v/>
      </c>
      <c r="K883" s="138"/>
      <c r="L883" s="139"/>
    </row>
    <row r="884" ht="16" spans="2:12">
      <c r="B884" s="136"/>
      <c r="C884" s="107" t="str">
        <f ca="1" t="shared" si="28"/>
        <v/>
      </c>
      <c r="D884" s="108"/>
      <c r="E884" s="113" t="str">
        <f ca="1" t="shared" si="27"/>
        <v/>
      </c>
      <c r="F884" s="132"/>
      <c r="G884" s="132"/>
      <c r="H884" s="132"/>
      <c r="I884" s="132"/>
      <c r="J884" s="137" t="str">
        <f>IFERROR(LOOKUP(1,0/((故事点速查表!$A$2:$A$28=G884)*(故事点速查表!$B$2:$B$28=H884)*(故事点速查表!$C$2:$C$28=I884)),故事点速查表!$D$2:$D$28),"")</f>
        <v/>
      </c>
      <c r="K884" s="138"/>
      <c r="L884" s="139"/>
    </row>
    <row r="885" ht="16" spans="2:12">
      <c r="B885" s="136"/>
      <c r="C885" s="107" t="str">
        <f ca="1" t="shared" si="28"/>
        <v/>
      </c>
      <c r="D885" s="108"/>
      <c r="E885" s="113" t="str">
        <f ca="1" t="shared" si="27"/>
        <v/>
      </c>
      <c r="F885" s="132"/>
      <c r="G885" s="132"/>
      <c r="H885" s="132"/>
      <c r="I885" s="132"/>
      <c r="J885" s="137" t="str">
        <f>IFERROR(LOOKUP(1,0/((故事点速查表!$A$2:$A$28=G885)*(故事点速查表!$B$2:$B$28=H885)*(故事点速查表!$C$2:$C$28=I885)),故事点速查表!$D$2:$D$28),"")</f>
        <v/>
      </c>
      <c r="K885" s="138"/>
      <c r="L885" s="139"/>
    </row>
    <row r="886" ht="16" spans="2:12">
      <c r="B886" s="136"/>
      <c r="C886" s="107" t="str">
        <f ca="1" t="shared" si="28"/>
        <v/>
      </c>
      <c r="D886" s="108"/>
      <c r="E886" s="113" t="str">
        <f ca="1" t="shared" si="27"/>
        <v/>
      </c>
      <c r="F886" s="132"/>
      <c r="G886" s="132"/>
      <c r="H886" s="132"/>
      <c r="I886" s="132"/>
      <c r="J886" s="137" t="str">
        <f>IFERROR(LOOKUP(1,0/((故事点速查表!$A$2:$A$28=G886)*(故事点速查表!$B$2:$B$28=H886)*(故事点速查表!$C$2:$C$28=I886)),故事点速查表!$D$2:$D$28),"")</f>
        <v/>
      </c>
      <c r="K886" s="138"/>
      <c r="L886" s="139"/>
    </row>
    <row r="887" ht="16" spans="2:12">
      <c r="B887" s="136"/>
      <c r="C887" s="107" t="str">
        <f ca="1" t="shared" si="28"/>
        <v/>
      </c>
      <c r="D887" s="108"/>
      <c r="E887" s="113" t="str">
        <f ca="1" t="shared" si="27"/>
        <v/>
      </c>
      <c r="F887" s="132"/>
      <c r="G887" s="132"/>
      <c r="H887" s="132"/>
      <c r="I887" s="132"/>
      <c r="J887" s="137" t="str">
        <f>IFERROR(LOOKUP(1,0/((故事点速查表!$A$2:$A$28=G887)*(故事点速查表!$B$2:$B$28=H887)*(故事点速查表!$C$2:$C$28=I887)),故事点速查表!$D$2:$D$28),"")</f>
        <v/>
      </c>
      <c r="K887" s="138"/>
      <c r="L887" s="139"/>
    </row>
    <row r="888" ht="16" spans="2:12">
      <c r="B888" s="136"/>
      <c r="C888" s="107" t="str">
        <f ca="1" t="shared" si="28"/>
        <v/>
      </c>
      <c r="D888" s="108"/>
      <c r="E888" s="113" t="str">
        <f ca="1" t="shared" si="27"/>
        <v/>
      </c>
      <c r="F888" s="132"/>
      <c r="G888" s="132"/>
      <c r="H888" s="132"/>
      <c r="I888" s="132"/>
      <c r="J888" s="137" t="str">
        <f>IFERROR(LOOKUP(1,0/((故事点速查表!$A$2:$A$28=G888)*(故事点速查表!$B$2:$B$28=H888)*(故事点速查表!$C$2:$C$28=I888)),故事点速查表!$D$2:$D$28),"")</f>
        <v/>
      </c>
      <c r="K888" s="138"/>
      <c r="L888" s="139"/>
    </row>
    <row r="889" ht="16" spans="2:12">
      <c r="B889" s="136"/>
      <c r="C889" s="107" t="str">
        <f ca="1" t="shared" si="28"/>
        <v/>
      </c>
      <c r="D889" s="108"/>
      <c r="E889" s="113" t="str">
        <f ca="1" t="shared" si="27"/>
        <v/>
      </c>
      <c r="F889" s="132"/>
      <c r="G889" s="132"/>
      <c r="H889" s="132"/>
      <c r="I889" s="132"/>
      <c r="J889" s="137" t="str">
        <f>IFERROR(LOOKUP(1,0/((故事点速查表!$A$2:$A$28=G889)*(故事点速查表!$B$2:$B$28=H889)*(故事点速查表!$C$2:$C$28=I889)),故事点速查表!$D$2:$D$28),"")</f>
        <v/>
      </c>
      <c r="K889" s="138"/>
      <c r="L889" s="139"/>
    </row>
    <row r="890" ht="16" spans="2:12">
      <c r="B890" s="136"/>
      <c r="C890" s="107" t="str">
        <f ca="1" t="shared" si="28"/>
        <v/>
      </c>
      <c r="D890" s="108"/>
      <c r="E890" s="113" t="str">
        <f ca="1" t="shared" si="27"/>
        <v/>
      </c>
      <c r="F890" s="132"/>
      <c r="G890" s="132"/>
      <c r="H890" s="132"/>
      <c r="I890" s="132"/>
      <c r="J890" s="137" t="str">
        <f>IFERROR(LOOKUP(1,0/((故事点速查表!$A$2:$A$28=G890)*(故事点速查表!$B$2:$B$28=H890)*(故事点速查表!$C$2:$C$28=I890)),故事点速查表!$D$2:$D$28),"")</f>
        <v/>
      </c>
      <c r="K890" s="138"/>
      <c r="L890" s="139"/>
    </row>
    <row r="891" ht="16" spans="2:12">
      <c r="B891" s="136"/>
      <c r="C891" s="107" t="str">
        <f ca="1" t="shared" si="28"/>
        <v/>
      </c>
      <c r="D891" s="108"/>
      <c r="E891" s="113" t="str">
        <f ca="1" t="shared" si="27"/>
        <v/>
      </c>
      <c r="F891" s="132"/>
      <c r="G891" s="132"/>
      <c r="H891" s="132"/>
      <c r="I891" s="132"/>
      <c r="J891" s="137" t="str">
        <f>IFERROR(LOOKUP(1,0/((故事点速查表!$A$2:$A$28=G891)*(故事点速查表!$B$2:$B$28=H891)*(故事点速查表!$C$2:$C$28=I891)),故事点速查表!$D$2:$D$28),"")</f>
        <v/>
      </c>
      <c r="K891" s="138"/>
      <c r="L891" s="139"/>
    </row>
    <row r="892" ht="16" spans="2:12">
      <c r="B892" s="136"/>
      <c r="C892" s="107" t="str">
        <f ca="1" t="shared" si="28"/>
        <v/>
      </c>
      <c r="D892" s="108"/>
      <c r="E892" s="113" t="str">
        <f ca="1" t="shared" si="27"/>
        <v/>
      </c>
      <c r="F892" s="132"/>
      <c r="G892" s="132"/>
      <c r="H892" s="132"/>
      <c r="I892" s="132"/>
      <c r="J892" s="137" t="str">
        <f>IFERROR(LOOKUP(1,0/((故事点速查表!$A$2:$A$28=G892)*(故事点速查表!$B$2:$B$28=H892)*(故事点速查表!$C$2:$C$28=I892)),故事点速查表!$D$2:$D$28),"")</f>
        <v/>
      </c>
      <c r="K892" s="138"/>
      <c r="L892" s="139"/>
    </row>
    <row r="893" ht="16" spans="2:12">
      <c r="B893" s="136"/>
      <c r="C893" s="107" t="str">
        <f ca="1" t="shared" si="28"/>
        <v/>
      </c>
      <c r="D893" s="108"/>
      <c r="E893" s="113" t="str">
        <f ca="1" t="shared" si="27"/>
        <v/>
      </c>
      <c r="F893" s="132"/>
      <c r="G893" s="132"/>
      <c r="H893" s="132"/>
      <c r="I893" s="132"/>
      <c r="J893" s="137" t="str">
        <f>IFERROR(LOOKUP(1,0/((故事点速查表!$A$2:$A$28=G893)*(故事点速查表!$B$2:$B$28=H893)*(故事点速查表!$C$2:$C$28=I893)),故事点速查表!$D$2:$D$28),"")</f>
        <v/>
      </c>
      <c r="K893" s="138"/>
      <c r="L893" s="139"/>
    </row>
    <row r="894" ht="16" spans="2:12">
      <c r="B894" s="136"/>
      <c r="C894" s="107" t="str">
        <f ca="1" t="shared" si="28"/>
        <v/>
      </c>
      <c r="D894" s="108"/>
      <c r="E894" s="113" t="str">
        <f ca="1" t="shared" si="27"/>
        <v/>
      </c>
      <c r="F894" s="132"/>
      <c r="G894" s="132"/>
      <c r="H894" s="132"/>
      <c r="I894" s="132"/>
      <c r="J894" s="137" t="str">
        <f>IFERROR(LOOKUP(1,0/((故事点速查表!$A$2:$A$28=G894)*(故事点速查表!$B$2:$B$28=H894)*(故事点速查表!$C$2:$C$28=I894)),故事点速查表!$D$2:$D$28),"")</f>
        <v/>
      </c>
      <c r="K894" s="138"/>
      <c r="L894" s="139"/>
    </row>
    <row r="895" ht="16" spans="2:12">
      <c r="B895" s="136"/>
      <c r="C895" s="107" t="str">
        <f ca="1" t="shared" si="28"/>
        <v/>
      </c>
      <c r="D895" s="108"/>
      <c r="E895" s="113" t="str">
        <f ca="1" t="shared" si="27"/>
        <v/>
      </c>
      <c r="F895" s="132"/>
      <c r="G895" s="132"/>
      <c r="H895" s="132"/>
      <c r="I895" s="132"/>
      <c r="J895" s="137" t="str">
        <f>IFERROR(LOOKUP(1,0/((故事点速查表!$A$2:$A$28=G895)*(故事点速查表!$B$2:$B$28=H895)*(故事点速查表!$C$2:$C$28=I895)),故事点速查表!$D$2:$D$28),"")</f>
        <v/>
      </c>
      <c r="K895" s="138"/>
      <c r="L895" s="139"/>
    </row>
    <row r="896" ht="16" spans="2:12">
      <c r="B896" s="136"/>
      <c r="C896" s="107" t="str">
        <f ca="1" t="shared" si="28"/>
        <v/>
      </c>
      <c r="D896" s="108"/>
      <c r="E896" s="113" t="str">
        <f ca="1" t="shared" si="27"/>
        <v/>
      </c>
      <c r="F896" s="132"/>
      <c r="G896" s="132"/>
      <c r="H896" s="132"/>
      <c r="I896" s="132"/>
      <c r="J896" s="137" t="str">
        <f>IFERROR(LOOKUP(1,0/((故事点速查表!$A$2:$A$28=G896)*(故事点速查表!$B$2:$B$28=H896)*(故事点速查表!$C$2:$C$28=I896)),故事点速查表!$D$2:$D$28),"")</f>
        <v/>
      </c>
      <c r="K896" s="138"/>
      <c r="L896" s="139"/>
    </row>
    <row r="897" ht="16" spans="2:12">
      <c r="B897" s="136"/>
      <c r="C897" s="107" t="str">
        <f ca="1" t="shared" si="28"/>
        <v/>
      </c>
      <c r="D897" s="108"/>
      <c r="E897" s="113" t="str">
        <f ca="1" t="shared" si="27"/>
        <v/>
      </c>
      <c r="F897" s="132"/>
      <c r="G897" s="132"/>
      <c r="H897" s="132"/>
      <c r="I897" s="132"/>
      <c r="J897" s="137" t="str">
        <f>IFERROR(LOOKUP(1,0/((故事点速查表!$A$2:$A$28=G897)*(故事点速查表!$B$2:$B$28=H897)*(故事点速查表!$C$2:$C$28=I897)),故事点速查表!$D$2:$D$28),"")</f>
        <v/>
      </c>
      <c r="K897" s="138"/>
      <c r="L897" s="139"/>
    </row>
    <row r="898" ht="16" spans="2:12">
      <c r="B898" s="136"/>
      <c r="C898" s="107" t="str">
        <f ca="1" t="shared" si="28"/>
        <v/>
      </c>
      <c r="D898" s="108"/>
      <c r="E898" s="113" t="str">
        <f ca="1" t="shared" si="27"/>
        <v/>
      </c>
      <c r="F898" s="132"/>
      <c r="G898" s="132"/>
      <c r="H898" s="132"/>
      <c r="I898" s="132"/>
      <c r="J898" s="137" t="str">
        <f>IFERROR(LOOKUP(1,0/((故事点速查表!$A$2:$A$28=G898)*(故事点速查表!$B$2:$B$28=H898)*(故事点速查表!$C$2:$C$28=I898)),故事点速查表!$D$2:$D$28),"")</f>
        <v/>
      </c>
      <c r="K898" s="138"/>
      <c r="L898" s="139"/>
    </row>
    <row r="899" ht="16" spans="2:12">
      <c r="B899" s="136"/>
      <c r="C899" s="107" t="str">
        <f ca="1" t="shared" si="28"/>
        <v/>
      </c>
      <c r="D899" s="108"/>
      <c r="E899" s="113" t="str">
        <f ca="1" t="shared" si="27"/>
        <v/>
      </c>
      <c r="F899" s="132"/>
      <c r="G899" s="132"/>
      <c r="H899" s="132"/>
      <c r="I899" s="132"/>
      <c r="J899" s="137" t="str">
        <f>IFERROR(LOOKUP(1,0/((故事点速查表!$A$2:$A$28=G899)*(故事点速查表!$B$2:$B$28=H899)*(故事点速查表!$C$2:$C$28=I899)),故事点速查表!$D$2:$D$28),"")</f>
        <v/>
      </c>
      <c r="K899" s="138"/>
      <c r="L899" s="139"/>
    </row>
    <row r="900" ht="16" spans="2:12">
      <c r="B900" s="136"/>
      <c r="C900" s="107" t="str">
        <f ca="1" t="shared" si="28"/>
        <v/>
      </c>
      <c r="D900" s="108"/>
      <c r="E900" s="113" t="str">
        <f ca="1" t="shared" si="27"/>
        <v/>
      </c>
      <c r="F900" s="132"/>
      <c r="G900" s="132"/>
      <c r="H900" s="132"/>
      <c r="I900" s="132"/>
      <c r="J900" s="137" t="str">
        <f>IFERROR(LOOKUP(1,0/((故事点速查表!$A$2:$A$28=G900)*(故事点速查表!$B$2:$B$28=H900)*(故事点速查表!$C$2:$C$28=I900)),故事点速查表!$D$2:$D$28),"")</f>
        <v/>
      </c>
      <c r="K900" s="138"/>
      <c r="L900" s="139"/>
    </row>
    <row r="901" ht="16" spans="2:12">
      <c r="B901" s="136"/>
      <c r="C901" s="107" t="str">
        <f ca="1" t="shared" si="28"/>
        <v/>
      </c>
      <c r="D901" s="108"/>
      <c r="E901" s="113" t="str">
        <f ca="1" t="shared" si="27"/>
        <v/>
      </c>
      <c r="F901" s="132"/>
      <c r="G901" s="132"/>
      <c r="H901" s="132"/>
      <c r="I901" s="132"/>
      <c r="J901" s="137" t="str">
        <f>IFERROR(LOOKUP(1,0/((故事点速查表!$A$2:$A$28=G901)*(故事点速查表!$B$2:$B$28=H901)*(故事点速查表!$C$2:$C$28=I901)),故事点速查表!$D$2:$D$28),"")</f>
        <v/>
      </c>
      <c r="K901" s="138"/>
      <c r="L901" s="139"/>
    </row>
    <row r="902" ht="16" spans="2:12">
      <c r="B902" s="136"/>
      <c r="C902" s="107" t="str">
        <f ca="1" t="shared" si="28"/>
        <v/>
      </c>
      <c r="D902" s="108"/>
      <c r="E902" s="113" t="str">
        <f ca="1" t="shared" ref="E902:E965" si="29">IF(C902&lt;&gt;"",IF($L$2&lt;&gt;"",$L$2&amp;"-"&amp;C902,C902),"")</f>
        <v/>
      </c>
      <c r="F902" s="132"/>
      <c r="G902" s="132"/>
      <c r="H902" s="132"/>
      <c r="I902" s="132"/>
      <c r="J902" s="137" t="str">
        <f>IFERROR(LOOKUP(1,0/((故事点速查表!$A$2:$A$28=G902)*(故事点速查表!$B$2:$B$28=H902)*(故事点速查表!$C$2:$C$28=I902)),故事点速查表!$D$2:$D$28),"")</f>
        <v/>
      </c>
      <c r="K902" s="138"/>
      <c r="L902" s="139"/>
    </row>
    <row r="903" ht="16" spans="2:12">
      <c r="B903" s="136"/>
      <c r="C903" s="107" t="str">
        <f ca="1" t="shared" si="28"/>
        <v/>
      </c>
      <c r="D903" s="108"/>
      <c r="E903" s="113" t="str">
        <f ca="1" t="shared" si="29"/>
        <v/>
      </c>
      <c r="F903" s="132"/>
      <c r="G903" s="132"/>
      <c r="H903" s="132"/>
      <c r="I903" s="132"/>
      <c r="J903" s="137" t="str">
        <f>IFERROR(LOOKUP(1,0/((故事点速查表!$A$2:$A$28=G903)*(故事点速查表!$B$2:$B$28=H903)*(故事点速查表!$C$2:$C$28=I903)),故事点速查表!$D$2:$D$28),"")</f>
        <v/>
      </c>
      <c r="K903" s="138"/>
      <c r="L903" s="139"/>
    </row>
    <row r="904" ht="16" spans="2:12">
      <c r="B904" s="136"/>
      <c r="C904" s="107" t="str">
        <f ca="1" t="shared" si="28"/>
        <v/>
      </c>
      <c r="D904" s="108"/>
      <c r="E904" s="113" t="str">
        <f ca="1" t="shared" si="29"/>
        <v/>
      </c>
      <c r="F904" s="132"/>
      <c r="G904" s="132"/>
      <c r="H904" s="132"/>
      <c r="I904" s="132"/>
      <c r="J904" s="137" t="str">
        <f>IFERROR(LOOKUP(1,0/((故事点速查表!$A$2:$A$28=G904)*(故事点速查表!$B$2:$B$28=H904)*(故事点速查表!$C$2:$C$28=I904)),故事点速查表!$D$2:$D$28),"")</f>
        <v/>
      </c>
      <c r="K904" s="138"/>
      <c r="L904" s="139"/>
    </row>
    <row r="905" ht="16" spans="2:12">
      <c r="B905" s="136"/>
      <c r="C905" s="107" t="str">
        <f ca="1" t="shared" si="28"/>
        <v/>
      </c>
      <c r="D905" s="108"/>
      <c r="E905" s="113" t="str">
        <f ca="1" t="shared" si="29"/>
        <v/>
      </c>
      <c r="F905" s="132"/>
      <c r="G905" s="132"/>
      <c r="H905" s="132"/>
      <c r="I905" s="132"/>
      <c r="J905" s="137" t="str">
        <f>IFERROR(LOOKUP(1,0/((故事点速查表!$A$2:$A$28=G905)*(故事点速查表!$B$2:$B$28=H905)*(故事点速查表!$C$2:$C$28=I905)),故事点速查表!$D$2:$D$28),"")</f>
        <v/>
      </c>
      <c r="K905" s="138"/>
      <c r="L905" s="139"/>
    </row>
    <row r="906" ht="16" spans="2:12">
      <c r="B906" s="136"/>
      <c r="C906" s="107" t="str">
        <f ca="1" t="shared" si="28"/>
        <v/>
      </c>
      <c r="D906" s="108"/>
      <c r="E906" s="113" t="str">
        <f ca="1" t="shared" si="29"/>
        <v/>
      </c>
      <c r="F906" s="132"/>
      <c r="G906" s="132"/>
      <c r="H906" s="132"/>
      <c r="I906" s="132"/>
      <c r="J906" s="137" t="str">
        <f>IFERROR(LOOKUP(1,0/((故事点速查表!$A$2:$A$28=G906)*(故事点速查表!$B$2:$B$28=H906)*(故事点速查表!$C$2:$C$28=I906)),故事点速查表!$D$2:$D$28),"")</f>
        <v/>
      </c>
      <c r="K906" s="138"/>
      <c r="L906" s="139"/>
    </row>
    <row r="907" ht="16" spans="2:12">
      <c r="B907" s="136"/>
      <c r="C907" s="107" t="str">
        <f ca="1" t="shared" si="28"/>
        <v/>
      </c>
      <c r="D907" s="108"/>
      <c r="E907" s="113" t="str">
        <f ca="1" t="shared" si="29"/>
        <v/>
      </c>
      <c r="F907" s="132"/>
      <c r="G907" s="132"/>
      <c r="H907" s="132"/>
      <c r="I907" s="132"/>
      <c r="J907" s="137" t="str">
        <f>IFERROR(LOOKUP(1,0/((故事点速查表!$A$2:$A$28=G907)*(故事点速查表!$B$2:$B$28=H907)*(故事点速查表!$C$2:$C$28=I907)),故事点速查表!$D$2:$D$28),"")</f>
        <v/>
      </c>
      <c r="K907" s="138"/>
      <c r="L907" s="139"/>
    </row>
    <row r="908" ht="16" spans="2:12">
      <c r="B908" s="136"/>
      <c r="C908" s="107" t="str">
        <f ca="1" t="shared" si="28"/>
        <v/>
      </c>
      <c r="D908" s="108"/>
      <c r="E908" s="113" t="str">
        <f ca="1" t="shared" si="29"/>
        <v/>
      </c>
      <c r="F908" s="132"/>
      <c r="G908" s="132"/>
      <c r="H908" s="132"/>
      <c r="I908" s="132"/>
      <c r="J908" s="137" t="str">
        <f>IFERROR(LOOKUP(1,0/((故事点速查表!$A$2:$A$28=G908)*(故事点速查表!$B$2:$B$28=H908)*(故事点速查表!$C$2:$C$28=I908)),故事点速查表!$D$2:$D$28),"")</f>
        <v/>
      </c>
      <c r="K908" s="138"/>
      <c r="L908" s="139"/>
    </row>
    <row r="909" ht="16" spans="2:12">
      <c r="B909" s="136"/>
      <c r="C909" s="107" t="str">
        <f ca="1" t="shared" si="28"/>
        <v/>
      </c>
      <c r="D909" s="108"/>
      <c r="E909" s="113" t="str">
        <f ca="1" t="shared" si="29"/>
        <v/>
      </c>
      <c r="F909" s="132"/>
      <c r="G909" s="132"/>
      <c r="H909" s="132"/>
      <c r="I909" s="132"/>
      <c r="J909" s="137" t="str">
        <f>IFERROR(LOOKUP(1,0/((故事点速查表!$A$2:$A$28=G909)*(故事点速查表!$B$2:$B$28=H909)*(故事点速查表!$C$2:$C$28=I909)),故事点速查表!$D$2:$D$28),"")</f>
        <v/>
      </c>
      <c r="K909" s="138"/>
      <c r="L909" s="139"/>
    </row>
    <row r="910" ht="16" spans="2:12">
      <c r="B910" s="136"/>
      <c r="C910" s="107" t="str">
        <f ca="1" t="shared" si="28"/>
        <v/>
      </c>
      <c r="D910" s="108"/>
      <c r="E910" s="113" t="str">
        <f ca="1" t="shared" si="29"/>
        <v/>
      </c>
      <c r="F910" s="132"/>
      <c r="G910" s="132"/>
      <c r="H910" s="132"/>
      <c r="I910" s="132"/>
      <c r="J910" s="137" t="str">
        <f>IFERROR(LOOKUP(1,0/((故事点速查表!$A$2:$A$28=G910)*(故事点速查表!$B$2:$B$28=H910)*(故事点速查表!$C$2:$C$28=I910)),故事点速查表!$D$2:$D$28),"")</f>
        <v/>
      </c>
      <c r="K910" s="138"/>
      <c r="L910" s="139"/>
    </row>
    <row r="911" ht="16" spans="2:12">
      <c r="B911" s="136"/>
      <c r="C911" s="107" t="str">
        <f ca="1" t="shared" si="28"/>
        <v/>
      </c>
      <c r="D911" s="108"/>
      <c r="E911" s="113" t="str">
        <f ca="1" t="shared" si="29"/>
        <v/>
      </c>
      <c r="F911" s="132"/>
      <c r="G911" s="132"/>
      <c r="H911" s="132"/>
      <c r="I911" s="132"/>
      <c r="J911" s="137" t="str">
        <f>IFERROR(LOOKUP(1,0/((故事点速查表!$A$2:$A$28=G911)*(故事点速查表!$B$2:$B$28=H911)*(故事点速查表!$C$2:$C$28=I911)),故事点速查表!$D$2:$D$28),"")</f>
        <v/>
      </c>
      <c r="K911" s="138"/>
      <c r="L911" s="139"/>
    </row>
    <row r="912" ht="16" spans="2:12">
      <c r="B912" s="136"/>
      <c r="C912" s="107" t="str">
        <f ca="1" t="shared" si="28"/>
        <v/>
      </c>
      <c r="D912" s="108"/>
      <c r="E912" s="113" t="str">
        <f ca="1" t="shared" si="29"/>
        <v/>
      </c>
      <c r="F912" s="132"/>
      <c r="G912" s="132"/>
      <c r="H912" s="132"/>
      <c r="I912" s="132"/>
      <c r="J912" s="137" t="str">
        <f>IFERROR(LOOKUP(1,0/((故事点速查表!$A$2:$A$28=G912)*(故事点速查表!$B$2:$B$28=H912)*(故事点速查表!$C$2:$C$28=I912)),故事点速查表!$D$2:$D$28),"")</f>
        <v/>
      </c>
      <c r="K912" s="138"/>
      <c r="L912" s="139"/>
    </row>
    <row r="913" ht="16" spans="2:12">
      <c r="B913" s="136"/>
      <c r="C913" s="107" t="str">
        <f ca="1" t="shared" si="28"/>
        <v/>
      </c>
      <c r="D913" s="108"/>
      <c r="E913" s="113" t="str">
        <f ca="1" t="shared" si="29"/>
        <v/>
      </c>
      <c r="F913" s="132"/>
      <c r="G913" s="132"/>
      <c r="H913" s="132"/>
      <c r="I913" s="132"/>
      <c r="J913" s="137" t="str">
        <f>IFERROR(LOOKUP(1,0/((故事点速查表!$A$2:$A$28=G913)*(故事点速查表!$B$2:$B$28=H913)*(故事点速查表!$C$2:$C$28=I913)),故事点速查表!$D$2:$D$28),"")</f>
        <v/>
      </c>
      <c r="K913" s="138"/>
      <c r="L913" s="139"/>
    </row>
    <row r="914" ht="16" spans="2:12">
      <c r="B914" s="136"/>
      <c r="C914" s="107" t="str">
        <f ca="1" t="shared" si="28"/>
        <v/>
      </c>
      <c r="D914" s="108"/>
      <c r="E914" s="113" t="str">
        <f ca="1" t="shared" si="29"/>
        <v/>
      </c>
      <c r="F914" s="132"/>
      <c r="G914" s="132"/>
      <c r="H914" s="132"/>
      <c r="I914" s="132"/>
      <c r="J914" s="137" t="str">
        <f>IFERROR(LOOKUP(1,0/((故事点速查表!$A$2:$A$28=G914)*(故事点速查表!$B$2:$B$28=H914)*(故事点速查表!$C$2:$C$28=I914)),故事点速查表!$D$2:$D$28),"")</f>
        <v/>
      </c>
      <c r="K914" s="138"/>
      <c r="L914" s="139"/>
    </row>
    <row r="915" ht="16" spans="2:12">
      <c r="B915" s="136"/>
      <c r="C915" s="107" t="str">
        <f ca="1" t="shared" si="28"/>
        <v/>
      </c>
      <c r="D915" s="108"/>
      <c r="E915" s="113" t="str">
        <f ca="1" t="shared" si="29"/>
        <v/>
      </c>
      <c r="F915" s="132"/>
      <c r="G915" s="132"/>
      <c r="H915" s="132"/>
      <c r="I915" s="132"/>
      <c r="J915" s="137" t="str">
        <f>IFERROR(LOOKUP(1,0/((故事点速查表!$A$2:$A$28=G915)*(故事点速查表!$B$2:$B$28=H915)*(故事点速查表!$C$2:$C$28=I915)),故事点速查表!$D$2:$D$28),"")</f>
        <v/>
      </c>
      <c r="K915" s="138"/>
      <c r="L915" s="139"/>
    </row>
    <row r="916" ht="16" spans="2:12">
      <c r="B916" s="136"/>
      <c r="C916" s="107" t="str">
        <f ca="1" t="shared" si="28"/>
        <v/>
      </c>
      <c r="D916" s="108"/>
      <c r="E916" s="113" t="str">
        <f ca="1" t="shared" si="29"/>
        <v/>
      </c>
      <c r="F916" s="132"/>
      <c r="G916" s="132"/>
      <c r="H916" s="132"/>
      <c r="I916" s="132"/>
      <c r="J916" s="137" t="str">
        <f>IFERROR(LOOKUP(1,0/((故事点速查表!$A$2:$A$28=G916)*(故事点速查表!$B$2:$B$28=H916)*(故事点速查表!$C$2:$C$28=I916)),故事点速查表!$D$2:$D$28),"")</f>
        <v/>
      </c>
      <c r="K916" s="138"/>
      <c r="L916" s="139"/>
    </row>
    <row r="917" ht="16" spans="2:12">
      <c r="B917" s="136"/>
      <c r="C917" s="107" t="str">
        <f ca="1" t="shared" si="28"/>
        <v/>
      </c>
      <c r="D917" s="108"/>
      <c r="E917" s="113" t="str">
        <f ca="1" t="shared" si="29"/>
        <v/>
      </c>
      <c r="F917" s="132"/>
      <c r="G917" s="132"/>
      <c r="H917" s="132"/>
      <c r="I917" s="132"/>
      <c r="J917" s="137" t="str">
        <f>IFERROR(LOOKUP(1,0/((故事点速查表!$A$2:$A$28=G917)*(故事点速查表!$B$2:$B$28=H917)*(故事点速查表!$C$2:$C$28=I917)),故事点速查表!$D$2:$D$28),"")</f>
        <v/>
      </c>
      <c r="K917" s="138"/>
      <c r="L917" s="139"/>
    </row>
    <row r="918" ht="16" spans="2:12">
      <c r="B918" s="136"/>
      <c r="C918" s="107" t="str">
        <f ca="1" t="shared" si="28"/>
        <v/>
      </c>
      <c r="D918" s="108"/>
      <c r="E918" s="113" t="str">
        <f ca="1" t="shared" si="29"/>
        <v/>
      </c>
      <c r="F918" s="132"/>
      <c r="G918" s="132"/>
      <c r="H918" s="132"/>
      <c r="I918" s="132"/>
      <c r="J918" s="137" t="str">
        <f>IFERROR(LOOKUP(1,0/((故事点速查表!$A$2:$A$28=G918)*(故事点速查表!$B$2:$B$28=H918)*(故事点速查表!$C$2:$C$28=I918)),故事点速查表!$D$2:$D$28),"")</f>
        <v/>
      </c>
      <c r="K918" s="138"/>
      <c r="L918" s="139"/>
    </row>
    <row r="919" ht="16" spans="2:12">
      <c r="B919" s="136"/>
      <c r="C919" s="107" t="str">
        <f ca="1" t="shared" si="28"/>
        <v/>
      </c>
      <c r="D919" s="108"/>
      <c r="E919" s="113" t="str">
        <f ca="1" t="shared" si="29"/>
        <v/>
      </c>
      <c r="F919" s="132"/>
      <c r="G919" s="132"/>
      <c r="H919" s="132"/>
      <c r="I919" s="132"/>
      <c r="J919" s="137" t="str">
        <f>IFERROR(LOOKUP(1,0/((故事点速查表!$A$2:$A$28=G919)*(故事点速查表!$B$2:$B$28=H919)*(故事点速查表!$C$2:$C$28=I919)),故事点速查表!$D$2:$D$28),"")</f>
        <v/>
      </c>
      <c r="K919" s="138"/>
      <c r="L919" s="139"/>
    </row>
    <row r="920" ht="16" spans="2:12">
      <c r="B920" s="136"/>
      <c r="C920" s="107" t="str">
        <f ca="1" t="shared" si="28"/>
        <v/>
      </c>
      <c r="D920" s="108"/>
      <c r="E920" s="113" t="str">
        <f ca="1" t="shared" si="29"/>
        <v/>
      </c>
      <c r="F920" s="132"/>
      <c r="G920" s="132"/>
      <c r="H920" s="132"/>
      <c r="I920" s="132"/>
      <c r="J920" s="137" t="str">
        <f>IFERROR(LOOKUP(1,0/((故事点速查表!$A$2:$A$28=G920)*(故事点速查表!$B$2:$B$28=H920)*(故事点速查表!$C$2:$C$28=I920)),故事点速查表!$D$2:$D$28),"")</f>
        <v/>
      </c>
      <c r="K920" s="138"/>
      <c r="L920" s="139"/>
    </row>
    <row r="921" ht="16" spans="2:12">
      <c r="B921" s="136"/>
      <c r="C921" s="107" t="str">
        <f ca="1" t="shared" si="28"/>
        <v/>
      </c>
      <c r="D921" s="108"/>
      <c r="E921" s="113" t="str">
        <f ca="1" t="shared" si="29"/>
        <v/>
      </c>
      <c r="F921" s="132"/>
      <c r="G921" s="132"/>
      <c r="H921" s="132"/>
      <c r="I921" s="132"/>
      <c r="J921" s="137" t="str">
        <f>IFERROR(LOOKUP(1,0/((故事点速查表!$A$2:$A$28=G921)*(故事点速查表!$B$2:$B$28=H921)*(故事点速查表!$C$2:$C$28=I921)),故事点速查表!$D$2:$D$28),"")</f>
        <v/>
      </c>
      <c r="K921" s="138"/>
      <c r="L921" s="139"/>
    </row>
    <row r="922" ht="16" spans="2:12">
      <c r="B922" s="136"/>
      <c r="C922" s="107" t="str">
        <f ca="1" t="shared" si="28"/>
        <v/>
      </c>
      <c r="D922" s="108"/>
      <c r="E922" s="113" t="str">
        <f ca="1" t="shared" si="29"/>
        <v/>
      </c>
      <c r="F922" s="132"/>
      <c r="G922" s="132"/>
      <c r="H922" s="132"/>
      <c r="I922" s="132"/>
      <c r="J922" s="137" t="str">
        <f>IFERROR(LOOKUP(1,0/((故事点速查表!$A$2:$A$28=G922)*(故事点速查表!$B$2:$B$28=H922)*(故事点速查表!$C$2:$C$28=I922)),故事点速查表!$D$2:$D$28),"")</f>
        <v/>
      </c>
      <c r="K922" s="138"/>
      <c r="L922" s="139"/>
    </row>
    <row r="923" ht="16" spans="2:12">
      <c r="B923" s="136"/>
      <c r="C923" s="107" t="str">
        <f ca="1" t="shared" si="28"/>
        <v/>
      </c>
      <c r="D923" s="108"/>
      <c r="E923" s="113" t="str">
        <f ca="1" t="shared" si="29"/>
        <v/>
      </c>
      <c r="F923" s="132"/>
      <c r="G923" s="132"/>
      <c r="H923" s="132"/>
      <c r="I923" s="132"/>
      <c r="J923" s="137" t="str">
        <f>IFERROR(LOOKUP(1,0/((故事点速查表!$A$2:$A$28=G923)*(故事点速查表!$B$2:$B$28=H923)*(故事点速查表!$C$2:$C$28=I923)),故事点速查表!$D$2:$D$28),"")</f>
        <v/>
      </c>
      <c r="K923" s="138"/>
      <c r="L923" s="139"/>
    </row>
    <row r="924" ht="16" spans="2:12">
      <c r="B924" s="136"/>
      <c r="C924" s="107" t="str">
        <f ca="1" t="shared" si="28"/>
        <v/>
      </c>
      <c r="D924" s="108"/>
      <c r="E924" s="113" t="str">
        <f ca="1" t="shared" si="29"/>
        <v/>
      </c>
      <c r="F924" s="132"/>
      <c r="G924" s="132"/>
      <c r="H924" s="132"/>
      <c r="I924" s="132"/>
      <c r="J924" s="137" t="str">
        <f>IFERROR(LOOKUP(1,0/((故事点速查表!$A$2:$A$28=G924)*(故事点速查表!$B$2:$B$28=H924)*(故事点速查表!$C$2:$C$28=I924)),故事点速查表!$D$2:$D$28),"")</f>
        <v/>
      </c>
      <c r="K924" s="138"/>
      <c r="L924" s="139"/>
    </row>
    <row r="925" ht="16" spans="2:12">
      <c r="B925" s="136"/>
      <c r="C925" s="107" t="str">
        <f ca="1" t="shared" si="28"/>
        <v/>
      </c>
      <c r="D925" s="108"/>
      <c r="E925" s="113" t="str">
        <f ca="1" t="shared" si="29"/>
        <v/>
      </c>
      <c r="F925" s="132"/>
      <c r="G925" s="132"/>
      <c r="H925" s="132"/>
      <c r="I925" s="132"/>
      <c r="J925" s="137" t="str">
        <f>IFERROR(LOOKUP(1,0/((故事点速查表!$A$2:$A$28=G925)*(故事点速查表!$B$2:$B$28=H925)*(故事点速查表!$C$2:$C$28=I925)),故事点速查表!$D$2:$D$28),"")</f>
        <v/>
      </c>
      <c r="K925" s="138"/>
      <c r="L925" s="139"/>
    </row>
    <row r="926" ht="16" spans="2:12">
      <c r="B926" s="136"/>
      <c r="C926" s="107" t="str">
        <f ca="1" t="shared" si="28"/>
        <v/>
      </c>
      <c r="D926" s="108"/>
      <c r="E926" s="113" t="str">
        <f ca="1" t="shared" si="29"/>
        <v/>
      </c>
      <c r="F926" s="132"/>
      <c r="G926" s="132"/>
      <c r="H926" s="132"/>
      <c r="I926" s="132"/>
      <c r="J926" s="137" t="str">
        <f>IFERROR(LOOKUP(1,0/((故事点速查表!$A$2:$A$28=G926)*(故事点速查表!$B$2:$B$28=H926)*(故事点速查表!$C$2:$C$28=I926)),故事点速查表!$D$2:$D$28),"")</f>
        <v/>
      </c>
      <c r="K926" s="138"/>
      <c r="L926" s="139"/>
    </row>
    <row r="927" ht="16" spans="2:12">
      <c r="B927" s="136"/>
      <c r="C927" s="107" t="str">
        <f ca="1" t="shared" si="28"/>
        <v/>
      </c>
      <c r="D927" s="108"/>
      <c r="E927" s="113" t="str">
        <f ca="1" t="shared" si="29"/>
        <v/>
      </c>
      <c r="F927" s="132"/>
      <c r="G927" s="132"/>
      <c r="H927" s="132"/>
      <c r="I927" s="132"/>
      <c r="J927" s="137" t="str">
        <f>IFERROR(LOOKUP(1,0/((故事点速查表!$A$2:$A$28=G927)*(故事点速查表!$B$2:$B$28=H927)*(故事点速查表!$C$2:$C$28=I927)),故事点速查表!$D$2:$D$28),"")</f>
        <v/>
      </c>
      <c r="K927" s="138"/>
      <c r="L927" s="139"/>
    </row>
    <row r="928" ht="16" spans="2:12">
      <c r="B928" s="136"/>
      <c r="C928" s="107" t="str">
        <f ca="1" t="shared" si="28"/>
        <v/>
      </c>
      <c r="D928" s="108"/>
      <c r="E928" s="113" t="str">
        <f ca="1" t="shared" si="29"/>
        <v/>
      </c>
      <c r="F928" s="132"/>
      <c r="G928" s="132"/>
      <c r="H928" s="132"/>
      <c r="I928" s="132"/>
      <c r="J928" s="137" t="str">
        <f>IFERROR(LOOKUP(1,0/((故事点速查表!$A$2:$A$28=G928)*(故事点速查表!$B$2:$B$28=H928)*(故事点速查表!$C$2:$C$28=I928)),故事点速查表!$D$2:$D$28),"")</f>
        <v/>
      </c>
      <c r="K928" s="138"/>
      <c r="L928" s="139"/>
    </row>
    <row r="929" ht="16" spans="2:12">
      <c r="B929" s="136"/>
      <c r="C929" s="107" t="str">
        <f ca="1" t="shared" si="28"/>
        <v/>
      </c>
      <c r="D929" s="108"/>
      <c r="E929" s="113" t="str">
        <f ca="1" t="shared" si="29"/>
        <v/>
      </c>
      <c r="F929" s="132"/>
      <c r="G929" s="132"/>
      <c r="H929" s="132"/>
      <c r="I929" s="132"/>
      <c r="J929" s="137" t="str">
        <f>IFERROR(LOOKUP(1,0/((故事点速查表!$A$2:$A$28=G929)*(故事点速查表!$B$2:$B$28=H929)*(故事点速查表!$C$2:$C$28=I929)),故事点速查表!$D$2:$D$28),"")</f>
        <v/>
      </c>
      <c r="K929" s="138"/>
      <c r="L929" s="139"/>
    </row>
    <row r="930" ht="16" spans="2:12">
      <c r="B930" s="136"/>
      <c r="C930" s="107" t="str">
        <f ca="1" t="shared" si="28"/>
        <v/>
      </c>
      <c r="D930" s="108"/>
      <c r="E930" s="113" t="str">
        <f ca="1" t="shared" si="29"/>
        <v/>
      </c>
      <c r="F930" s="132"/>
      <c r="G930" s="132"/>
      <c r="H930" s="132"/>
      <c r="I930" s="132"/>
      <c r="J930" s="137" t="str">
        <f>IFERROR(LOOKUP(1,0/((故事点速查表!$A$2:$A$28=G930)*(故事点速查表!$B$2:$B$28=H930)*(故事点速查表!$C$2:$C$28=I930)),故事点速查表!$D$2:$D$28),"")</f>
        <v/>
      </c>
      <c r="K930" s="138"/>
      <c r="L930" s="139"/>
    </row>
    <row r="931" ht="16" spans="2:12">
      <c r="B931" s="136"/>
      <c r="C931" s="107" t="str">
        <f ca="1" t="shared" si="28"/>
        <v/>
      </c>
      <c r="D931" s="108"/>
      <c r="E931" s="113" t="str">
        <f ca="1" t="shared" si="29"/>
        <v/>
      </c>
      <c r="F931" s="132"/>
      <c r="G931" s="132"/>
      <c r="H931" s="132"/>
      <c r="I931" s="132"/>
      <c r="J931" s="137" t="str">
        <f>IFERROR(LOOKUP(1,0/((故事点速查表!$A$2:$A$28=G931)*(故事点速查表!$B$2:$B$28=H931)*(故事点速查表!$C$2:$C$28=I931)),故事点速查表!$D$2:$D$28),"")</f>
        <v/>
      </c>
      <c r="K931" s="138"/>
      <c r="L931" s="139"/>
    </row>
    <row r="932" ht="16" spans="2:12">
      <c r="B932" s="136"/>
      <c r="C932" s="107" t="str">
        <f ca="1" t="shared" si="28"/>
        <v/>
      </c>
      <c r="D932" s="108"/>
      <c r="E932" s="113" t="str">
        <f ca="1" t="shared" si="29"/>
        <v/>
      </c>
      <c r="F932" s="132"/>
      <c r="G932" s="132"/>
      <c r="H932" s="132"/>
      <c r="I932" s="132"/>
      <c r="J932" s="137" t="str">
        <f>IFERROR(LOOKUP(1,0/((故事点速查表!$A$2:$A$28=G932)*(故事点速查表!$B$2:$B$28=H932)*(故事点速查表!$C$2:$C$28=I932)),故事点速查表!$D$2:$D$28),"")</f>
        <v/>
      </c>
      <c r="K932" s="138"/>
      <c r="L932" s="139"/>
    </row>
    <row r="933" ht="16" spans="2:12">
      <c r="B933" s="136"/>
      <c r="C933" s="107" t="str">
        <f ca="1" t="shared" si="28"/>
        <v/>
      </c>
      <c r="D933" s="108"/>
      <c r="E933" s="113" t="str">
        <f ca="1" t="shared" si="29"/>
        <v/>
      </c>
      <c r="F933" s="132"/>
      <c r="G933" s="132"/>
      <c r="H933" s="132"/>
      <c r="I933" s="132"/>
      <c r="J933" s="137" t="str">
        <f>IFERROR(LOOKUP(1,0/((故事点速查表!$A$2:$A$28=G933)*(故事点速查表!$B$2:$B$28=H933)*(故事点速查表!$C$2:$C$28=I933)),故事点速查表!$D$2:$D$28),"")</f>
        <v/>
      </c>
      <c r="K933" s="138"/>
      <c r="L933" s="139"/>
    </row>
    <row r="934" ht="16" spans="2:12">
      <c r="B934" s="136"/>
      <c r="C934" s="107" t="str">
        <f ca="1" t="shared" si="28"/>
        <v/>
      </c>
      <c r="D934" s="108"/>
      <c r="E934" s="113" t="str">
        <f ca="1" t="shared" si="29"/>
        <v/>
      </c>
      <c r="F934" s="132"/>
      <c r="G934" s="132"/>
      <c r="H934" s="132"/>
      <c r="I934" s="132"/>
      <c r="J934" s="137" t="str">
        <f>IFERROR(LOOKUP(1,0/((故事点速查表!$A$2:$A$28=G934)*(故事点速查表!$B$2:$B$28=H934)*(故事点速查表!$C$2:$C$28=I934)),故事点速查表!$D$2:$D$28),"")</f>
        <v/>
      </c>
      <c r="K934" s="138"/>
      <c r="L934" s="139"/>
    </row>
    <row r="935" ht="16" spans="2:12">
      <c r="B935" s="136"/>
      <c r="C935" s="107" t="str">
        <f ca="1" t="shared" si="28"/>
        <v/>
      </c>
      <c r="D935" s="108"/>
      <c r="E935" s="113" t="str">
        <f ca="1" t="shared" si="29"/>
        <v/>
      </c>
      <c r="F935" s="132"/>
      <c r="G935" s="132"/>
      <c r="H935" s="132"/>
      <c r="I935" s="132"/>
      <c r="J935" s="137" t="str">
        <f>IFERROR(LOOKUP(1,0/((故事点速查表!$A$2:$A$28=G935)*(故事点速查表!$B$2:$B$28=H935)*(故事点速查表!$C$2:$C$28=I935)),故事点速查表!$D$2:$D$28),"")</f>
        <v/>
      </c>
      <c r="K935" s="138"/>
      <c r="L935" s="139"/>
    </row>
    <row r="936" ht="16" spans="2:12">
      <c r="B936" s="136"/>
      <c r="C936" s="107" t="str">
        <f ca="1" t="shared" si="28"/>
        <v/>
      </c>
      <c r="D936" s="108"/>
      <c r="E936" s="113" t="str">
        <f ca="1" t="shared" si="29"/>
        <v/>
      </c>
      <c r="F936" s="132"/>
      <c r="G936" s="132"/>
      <c r="H936" s="132"/>
      <c r="I936" s="132"/>
      <c r="J936" s="137" t="str">
        <f>IFERROR(LOOKUP(1,0/((故事点速查表!$A$2:$A$28=G936)*(故事点速查表!$B$2:$B$28=H936)*(故事点速查表!$C$2:$C$28=I936)),故事点速查表!$D$2:$D$28),"")</f>
        <v/>
      </c>
      <c r="K936" s="138"/>
      <c r="L936" s="139"/>
    </row>
    <row r="937" ht="16" spans="2:12">
      <c r="B937" s="136"/>
      <c r="C937" s="107" t="str">
        <f ca="1" t="shared" ref="C937:C1000" si="30">IF(B937="","",IF(B937&gt;OFFSET(B937,-1,0,1,1),IF(OFFSET(C937,-1,0,1,1)="","1",OFFSET(C937,-1,0,1,1))&amp;REPT(".1",B937-MAX(OFFSET(B937,-1,0,1,1),1)),IF(ISERROR(FIND(".",OFFSET(C937,-1,0,1,1))),REPT("1.",B937-1)&amp;IFERROR(VALUE(OFFSET(C937,-1,0,1,1))+1,"1"),IF(B937=1,"",IFERROR(LEFT(OFFSET(C937,-1,0,1,1),FIND("^",SUBSTITUTE(OFFSET(C937,-1,0,1,1),".","^",B937-1))),""))&amp;VALUE(TRIM(MID(SUBSTITUTE(OFFSET(C937,-1,0,1,1),".",REPT(" ",LEN(OFFSET(C937,-1,0,1,1)))),(B937-1)*LEN(OFFSET(C937,-1,0,1,1))+1,LEN(OFFSET(C937,-1,0,1,1)))))+1)))</f>
        <v/>
      </c>
      <c r="D937" s="108"/>
      <c r="E937" s="113" t="str">
        <f ca="1" t="shared" si="29"/>
        <v/>
      </c>
      <c r="F937" s="132"/>
      <c r="G937" s="132"/>
      <c r="H937" s="132"/>
      <c r="I937" s="132"/>
      <c r="J937" s="137" t="str">
        <f>IFERROR(LOOKUP(1,0/((故事点速查表!$A$2:$A$28=G937)*(故事点速查表!$B$2:$B$28=H937)*(故事点速查表!$C$2:$C$28=I937)),故事点速查表!$D$2:$D$28),"")</f>
        <v/>
      </c>
      <c r="K937" s="138"/>
      <c r="L937" s="139"/>
    </row>
    <row r="938" ht="16" spans="2:12">
      <c r="B938" s="136"/>
      <c r="C938" s="107" t="str">
        <f ca="1" t="shared" si="30"/>
        <v/>
      </c>
      <c r="D938" s="108"/>
      <c r="E938" s="113" t="str">
        <f ca="1" t="shared" si="29"/>
        <v/>
      </c>
      <c r="F938" s="132"/>
      <c r="G938" s="132"/>
      <c r="H938" s="132"/>
      <c r="I938" s="132"/>
      <c r="J938" s="137" t="str">
        <f>IFERROR(LOOKUP(1,0/((故事点速查表!$A$2:$A$28=G938)*(故事点速查表!$B$2:$B$28=H938)*(故事点速查表!$C$2:$C$28=I938)),故事点速查表!$D$2:$D$28),"")</f>
        <v/>
      </c>
      <c r="K938" s="138"/>
      <c r="L938" s="139"/>
    </row>
    <row r="939" ht="16" spans="2:12">
      <c r="B939" s="136"/>
      <c r="C939" s="107" t="str">
        <f ca="1" t="shared" si="30"/>
        <v/>
      </c>
      <c r="D939" s="108"/>
      <c r="E939" s="113" t="str">
        <f ca="1" t="shared" si="29"/>
        <v/>
      </c>
      <c r="F939" s="132"/>
      <c r="G939" s="132"/>
      <c r="H939" s="132"/>
      <c r="I939" s="132"/>
      <c r="J939" s="137" t="str">
        <f>IFERROR(LOOKUP(1,0/((故事点速查表!$A$2:$A$28=G939)*(故事点速查表!$B$2:$B$28=H939)*(故事点速查表!$C$2:$C$28=I939)),故事点速查表!$D$2:$D$28),"")</f>
        <v/>
      </c>
      <c r="K939" s="138"/>
      <c r="L939" s="139"/>
    </row>
    <row r="940" ht="16" spans="2:12">
      <c r="B940" s="136"/>
      <c r="C940" s="107" t="str">
        <f ca="1" t="shared" si="30"/>
        <v/>
      </c>
      <c r="D940" s="108"/>
      <c r="E940" s="113" t="str">
        <f ca="1" t="shared" si="29"/>
        <v/>
      </c>
      <c r="F940" s="132"/>
      <c r="G940" s="132"/>
      <c r="H940" s="132"/>
      <c r="I940" s="132"/>
      <c r="J940" s="137" t="str">
        <f>IFERROR(LOOKUP(1,0/((故事点速查表!$A$2:$A$28=G940)*(故事点速查表!$B$2:$B$28=H940)*(故事点速查表!$C$2:$C$28=I940)),故事点速查表!$D$2:$D$28),"")</f>
        <v/>
      </c>
      <c r="K940" s="138"/>
      <c r="L940" s="139"/>
    </row>
    <row r="941" ht="16" spans="2:12">
      <c r="B941" s="136"/>
      <c r="C941" s="107" t="str">
        <f ca="1" t="shared" si="30"/>
        <v/>
      </c>
      <c r="D941" s="108"/>
      <c r="E941" s="113" t="str">
        <f ca="1" t="shared" si="29"/>
        <v/>
      </c>
      <c r="F941" s="132"/>
      <c r="G941" s="132"/>
      <c r="H941" s="132"/>
      <c r="I941" s="132"/>
      <c r="J941" s="137" t="str">
        <f>IFERROR(LOOKUP(1,0/((故事点速查表!$A$2:$A$28=G941)*(故事点速查表!$B$2:$B$28=H941)*(故事点速查表!$C$2:$C$28=I941)),故事点速查表!$D$2:$D$28),"")</f>
        <v/>
      </c>
      <c r="K941" s="138"/>
      <c r="L941" s="139"/>
    </row>
    <row r="942" ht="16" spans="2:12">
      <c r="B942" s="136"/>
      <c r="C942" s="107" t="str">
        <f ca="1" t="shared" si="30"/>
        <v/>
      </c>
      <c r="D942" s="108"/>
      <c r="E942" s="113" t="str">
        <f ca="1" t="shared" si="29"/>
        <v/>
      </c>
      <c r="F942" s="132"/>
      <c r="G942" s="132"/>
      <c r="H942" s="132"/>
      <c r="I942" s="132"/>
      <c r="J942" s="137" t="str">
        <f>IFERROR(LOOKUP(1,0/((故事点速查表!$A$2:$A$28=G942)*(故事点速查表!$B$2:$B$28=H942)*(故事点速查表!$C$2:$C$28=I942)),故事点速查表!$D$2:$D$28),"")</f>
        <v/>
      </c>
      <c r="K942" s="138"/>
      <c r="L942" s="139"/>
    </row>
    <row r="943" ht="16" spans="2:12">
      <c r="B943" s="136"/>
      <c r="C943" s="107" t="str">
        <f ca="1" t="shared" si="30"/>
        <v/>
      </c>
      <c r="D943" s="108"/>
      <c r="E943" s="113" t="str">
        <f ca="1" t="shared" si="29"/>
        <v/>
      </c>
      <c r="F943" s="132"/>
      <c r="G943" s="132"/>
      <c r="H943" s="132"/>
      <c r="I943" s="132"/>
      <c r="J943" s="137" t="str">
        <f>IFERROR(LOOKUP(1,0/((故事点速查表!$A$2:$A$28=G943)*(故事点速查表!$B$2:$B$28=H943)*(故事点速查表!$C$2:$C$28=I943)),故事点速查表!$D$2:$D$28),"")</f>
        <v/>
      </c>
      <c r="K943" s="138"/>
      <c r="L943" s="139"/>
    </row>
    <row r="944" ht="16" spans="2:12">
      <c r="B944" s="136"/>
      <c r="C944" s="107" t="str">
        <f ca="1" t="shared" si="30"/>
        <v/>
      </c>
      <c r="D944" s="108"/>
      <c r="E944" s="113" t="str">
        <f ca="1" t="shared" si="29"/>
        <v/>
      </c>
      <c r="F944" s="132"/>
      <c r="G944" s="132"/>
      <c r="H944" s="132"/>
      <c r="I944" s="132"/>
      <c r="J944" s="137" t="str">
        <f>IFERROR(LOOKUP(1,0/((故事点速查表!$A$2:$A$28=G944)*(故事点速查表!$B$2:$B$28=H944)*(故事点速查表!$C$2:$C$28=I944)),故事点速查表!$D$2:$D$28),"")</f>
        <v/>
      </c>
      <c r="K944" s="138"/>
      <c r="L944" s="139"/>
    </row>
    <row r="945" ht="16" spans="2:12">
      <c r="B945" s="136"/>
      <c r="C945" s="107" t="str">
        <f ca="1" t="shared" si="30"/>
        <v/>
      </c>
      <c r="D945" s="108"/>
      <c r="E945" s="113" t="str">
        <f ca="1" t="shared" si="29"/>
        <v/>
      </c>
      <c r="F945" s="132"/>
      <c r="G945" s="132"/>
      <c r="H945" s="132"/>
      <c r="I945" s="132"/>
      <c r="J945" s="137" t="str">
        <f>IFERROR(LOOKUP(1,0/((故事点速查表!$A$2:$A$28=G945)*(故事点速查表!$B$2:$B$28=H945)*(故事点速查表!$C$2:$C$28=I945)),故事点速查表!$D$2:$D$28),"")</f>
        <v/>
      </c>
      <c r="K945" s="138"/>
      <c r="L945" s="139"/>
    </row>
    <row r="946" ht="16" spans="2:12">
      <c r="B946" s="136"/>
      <c r="C946" s="107" t="str">
        <f ca="1" t="shared" si="30"/>
        <v/>
      </c>
      <c r="D946" s="108"/>
      <c r="E946" s="113" t="str">
        <f ca="1" t="shared" si="29"/>
        <v/>
      </c>
      <c r="F946" s="132"/>
      <c r="G946" s="132"/>
      <c r="H946" s="132"/>
      <c r="I946" s="132"/>
      <c r="J946" s="137" t="str">
        <f>IFERROR(LOOKUP(1,0/((故事点速查表!$A$2:$A$28=G946)*(故事点速查表!$B$2:$B$28=H946)*(故事点速查表!$C$2:$C$28=I946)),故事点速查表!$D$2:$D$28),"")</f>
        <v/>
      </c>
      <c r="K946" s="138"/>
      <c r="L946" s="139"/>
    </row>
    <row r="947" ht="16" spans="2:12">
      <c r="B947" s="136"/>
      <c r="C947" s="107" t="str">
        <f ca="1" t="shared" si="30"/>
        <v/>
      </c>
      <c r="D947" s="108"/>
      <c r="E947" s="113" t="str">
        <f ca="1" t="shared" si="29"/>
        <v/>
      </c>
      <c r="F947" s="132"/>
      <c r="G947" s="132"/>
      <c r="H947" s="132"/>
      <c r="I947" s="132"/>
      <c r="J947" s="137" t="str">
        <f>IFERROR(LOOKUP(1,0/((故事点速查表!$A$2:$A$28=G947)*(故事点速查表!$B$2:$B$28=H947)*(故事点速查表!$C$2:$C$28=I947)),故事点速查表!$D$2:$D$28),"")</f>
        <v/>
      </c>
      <c r="K947" s="138"/>
      <c r="L947" s="139"/>
    </row>
    <row r="948" ht="16" spans="2:12">
      <c r="B948" s="136"/>
      <c r="C948" s="107" t="str">
        <f ca="1" t="shared" si="30"/>
        <v/>
      </c>
      <c r="D948" s="108"/>
      <c r="E948" s="113" t="str">
        <f ca="1" t="shared" si="29"/>
        <v/>
      </c>
      <c r="F948" s="132"/>
      <c r="G948" s="132"/>
      <c r="H948" s="132"/>
      <c r="I948" s="132"/>
      <c r="J948" s="137" t="str">
        <f>IFERROR(LOOKUP(1,0/((故事点速查表!$A$2:$A$28=G948)*(故事点速查表!$B$2:$B$28=H948)*(故事点速查表!$C$2:$C$28=I948)),故事点速查表!$D$2:$D$28),"")</f>
        <v/>
      </c>
      <c r="K948" s="138"/>
      <c r="L948" s="139"/>
    </row>
    <row r="949" ht="16" spans="2:12">
      <c r="B949" s="136"/>
      <c r="C949" s="107" t="str">
        <f ca="1" t="shared" si="30"/>
        <v/>
      </c>
      <c r="D949" s="108"/>
      <c r="E949" s="113" t="str">
        <f ca="1" t="shared" si="29"/>
        <v/>
      </c>
      <c r="F949" s="132"/>
      <c r="G949" s="132"/>
      <c r="H949" s="132"/>
      <c r="I949" s="132"/>
      <c r="J949" s="137" t="str">
        <f>IFERROR(LOOKUP(1,0/((故事点速查表!$A$2:$A$28=G949)*(故事点速查表!$B$2:$B$28=H949)*(故事点速查表!$C$2:$C$28=I949)),故事点速查表!$D$2:$D$28),"")</f>
        <v/>
      </c>
      <c r="K949" s="138"/>
      <c r="L949" s="139"/>
    </row>
    <row r="950" ht="16" spans="2:12">
      <c r="B950" s="136"/>
      <c r="C950" s="107" t="str">
        <f ca="1" t="shared" si="30"/>
        <v/>
      </c>
      <c r="D950" s="108"/>
      <c r="E950" s="113" t="str">
        <f ca="1" t="shared" si="29"/>
        <v/>
      </c>
      <c r="F950" s="132"/>
      <c r="G950" s="132"/>
      <c r="H950" s="132"/>
      <c r="I950" s="132"/>
      <c r="J950" s="137" t="str">
        <f>IFERROR(LOOKUP(1,0/((故事点速查表!$A$2:$A$28=G950)*(故事点速查表!$B$2:$B$28=H950)*(故事点速查表!$C$2:$C$28=I950)),故事点速查表!$D$2:$D$28),"")</f>
        <v/>
      </c>
      <c r="K950" s="138"/>
      <c r="L950" s="139"/>
    </row>
    <row r="951" ht="16" spans="2:12">
      <c r="B951" s="136"/>
      <c r="C951" s="107" t="str">
        <f ca="1" t="shared" si="30"/>
        <v/>
      </c>
      <c r="D951" s="108"/>
      <c r="E951" s="113" t="str">
        <f ca="1" t="shared" si="29"/>
        <v/>
      </c>
      <c r="F951" s="132"/>
      <c r="G951" s="132"/>
      <c r="H951" s="132"/>
      <c r="I951" s="132"/>
      <c r="J951" s="137" t="str">
        <f>IFERROR(LOOKUP(1,0/((故事点速查表!$A$2:$A$28=G951)*(故事点速查表!$B$2:$B$28=H951)*(故事点速查表!$C$2:$C$28=I951)),故事点速查表!$D$2:$D$28),"")</f>
        <v/>
      </c>
      <c r="K951" s="138"/>
      <c r="L951" s="139"/>
    </row>
    <row r="952" ht="16" spans="2:12">
      <c r="B952" s="136"/>
      <c r="C952" s="107" t="str">
        <f ca="1" t="shared" si="30"/>
        <v/>
      </c>
      <c r="D952" s="108"/>
      <c r="E952" s="113" t="str">
        <f ca="1" t="shared" si="29"/>
        <v/>
      </c>
      <c r="F952" s="132"/>
      <c r="G952" s="132"/>
      <c r="H952" s="132"/>
      <c r="I952" s="132"/>
      <c r="J952" s="137" t="str">
        <f>IFERROR(LOOKUP(1,0/((故事点速查表!$A$2:$A$28=G952)*(故事点速查表!$B$2:$B$28=H952)*(故事点速查表!$C$2:$C$28=I952)),故事点速查表!$D$2:$D$28),"")</f>
        <v/>
      </c>
      <c r="K952" s="138"/>
      <c r="L952" s="139"/>
    </row>
    <row r="953" ht="16" spans="2:12">
      <c r="B953" s="136"/>
      <c r="C953" s="107" t="str">
        <f ca="1" t="shared" si="30"/>
        <v/>
      </c>
      <c r="D953" s="108"/>
      <c r="E953" s="113" t="str">
        <f ca="1" t="shared" si="29"/>
        <v/>
      </c>
      <c r="F953" s="132"/>
      <c r="G953" s="132"/>
      <c r="H953" s="132"/>
      <c r="I953" s="132"/>
      <c r="J953" s="137" t="str">
        <f>IFERROR(LOOKUP(1,0/((故事点速查表!$A$2:$A$28=G953)*(故事点速查表!$B$2:$B$28=H953)*(故事点速查表!$C$2:$C$28=I953)),故事点速查表!$D$2:$D$28),"")</f>
        <v/>
      </c>
      <c r="K953" s="138"/>
      <c r="L953" s="139"/>
    </row>
    <row r="954" ht="16" spans="2:12">
      <c r="B954" s="136"/>
      <c r="C954" s="107" t="str">
        <f ca="1" t="shared" si="30"/>
        <v/>
      </c>
      <c r="D954" s="108"/>
      <c r="E954" s="113" t="str">
        <f ca="1" t="shared" si="29"/>
        <v/>
      </c>
      <c r="F954" s="132"/>
      <c r="G954" s="132"/>
      <c r="H954" s="132"/>
      <c r="I954" s="132"/>
      <c r="J954" s="137" t="str">
        <f>IFERROR(LOOKUP(1,0/((故事点速查表!$A$2:$A$28=G954)*(故事点速查表!$B$2:$B$28=H954)*(故事点速查表!$C$2:$C$28=I954)),故事点速查表!$D$2:$D$28),"")</f>
        <v/>
      </c>
      <c r="K954" s="138"/>
      <c r="L954" s="139"/>
    </row>
    <row r="955" ht="16" spans="2:12">
      <c r="B955" s="136"/>
      <c r="C955" s="107" t="str">
        <f ca="1" t="shared" si="30"/>
        <v/>
      </c>
      <c r="D955" s="108"/>
      <c r="E955" s="113" t="str">
        <f ca="1" t="shared" si="29"/>
        <v/>
      </c>
      <c r="F955" s="132"/>
      <c r="G955" s="132"/>
      <c r="H955" s="132"/>
      <c r="I955" s="132"/>
      <c r="J955" s="137" t="str">
        <f>IFERROR(LOOKUP(1,0/((故事点速查表!$A$2:$A$28=G955)*(故事点速查表!$B$2:$B$28=H955)*(故事点速查表!$C$2:$C$28=I955)),故事点速查表!$D$2:$D$28),"")</f>
        <v/>
      </c>
      <c r="K955" s="138"/>
      <c r="L955" s="139"/>
    </row>
    <row r="956" ht="16" spans="2:12">
      <c r="B956" s="136"/>
      <c r="C956" s="107" t="str">
        <f ca="1" t="shared" si="30"/>
        <v/>
      </c>
      <c r="D956" s="108"/>
      <c r="E956" s="113" t="str">
        <f ca="1" t="shared" si="29"/>
        <v/>
      </c>
      <c r="F956" s="132"/>
      <c r="G956" s="132"/>
      <c r="H956" s="132"/>
      <c r="I956" s="132"/>
      <c r="J956" s="137" t="str">
        <f>IFERROR(LOOKUP(1,0/((故事点速查表!$A$2:$A$28=G956)*(故事点速查表!$B$2:$B$28=H956)*(故事点速查表!$C$2:$C$28=I956)),故事点速查表!$D$2:$D$28),"")</f>
        <v/>
      </c>
      <c r="K956" s="138"/>
      <c r="L956" s="139"/>
    </row>
    <row r="957" ht="16" spans="2:12">
      <c r="B957" s="136"/>
      <c r="C957" s="107" t="str">
        <f ca="1" t="shared" si="30"/>
        <v/>
      </c>
      <c r="D957" s="108"/>
      <c r="E957" s="113" t="str">
        <f ca="1" t="shared" si="29"/>
        <v/>
      </c>
      <c r="F957" s="132"/>
      <c r="G957" s="132"/>
      <c r="H957" s="132"/>
      <c r="I957" s="132"/>
      <c r="J957" s="137" t="str">
        <f>IFERROR(LOOKUP(1,0/((故事点速查表!$A$2:$A$28=G957)*(故事点速查表!$B$2:$B$28=H957)*(故事点速查表!$C$2:$C$28=I957)),故事点速查表!$D$2:$D$28),"")</f>
        <v/>
      </c>
      <c r="K957" s="138"/>
      <c r="L957" s="139"/>
    </row>
    <row r="958" ht="16" spans="2:12">
      <c r="B958" s="136"/>
      <c r="C958" s="107" t="str">
        <f ca="1" t="shared" si="30"/>
        <v/>
      </c>
      <c r="D958" s="108"/>
      <c r="E958" s="113" t="str">
        <f ca="1" t="shared" si="29"/>
        <v/>
      </c>
      <c r="F958" s="132"/>
      <c r="G958" s="132"/>
      <c r="H958" s="132"/>
      <c r="I958" s="132"/>
      <c r="J958" s="137" t="str">
        <f>IFERROR(LOOKUP(1,0/((故事点速查表!$A$2:$A$28=G958)*(故事点速查表!$B$2:$B$28=H958)*(故事点速查表!$C$2:$C$28=I958)),故事点速查表!$D$2:$D$28),"")</f>
        <v/>
      </c>
      <c r="K958" s="138"/>
      <c r="L958" s="139"/>
    </row>
    <row r="959" ht="16" spans="2:12">
      <c r="B959" s="136"/>
      <c r="C959" s="107" t="str">
        <f ca="1" t="shared" si="30"/>
        <v/>
      </c>
      <c r="D959" s="108"/>
      <c r="E959" s="113" t="str">
        <f ca="1" t="shared" si="29"/>
        <v/>
      </c>
      <c r="F959" s="132"/>
      <c r="G959" s="132"/>
      <c r="H959" s="132"/>
      <c r="I959" s="132"/>
      <c r="J959" s="137" t="str">
        <f>IFERROR(LOOKUP(1,0/((故事点速查表!$A$2:$A$28=G959)*(故事点速查表!$B$2:$B$28=H959)*(故事点速查表!$C$2:$C$28=I959)),故事点速查表!$D$2:$D$28),"")</f>
        <v/>
      </c>
      <c r="K959" s="138"/>
      <c r="L959" s="139"/>
    </row>
    <row r="960" ht="16" spans="2:12">
      <c r="B960" s="136"/>
      <c r="C960" s="107" t="str">
        <f ca="1" t="shared" si="30"/>
        <v/>
      </c>
      <c r="D960" s="108"/>
      <c r="E960" s="113" t="str">
        <f ca="1" t="shared" si="29"/>
        <v/>
      </c>
      <c r="F960" s="132"/>
      <c r="G960" s="132"/>
      <c r="H960" s="132"/>
      <c r="I960" s="132"/>
      <c r="J960" s="137" t="str">
        <f>IFERROR(LOOKUP(1,0/((故事点速查表!$A$2:$A$28=G960)*(故事点速查表!$B$2:$B$28=H960)*(故事点速查表!$C$2:$C$28=I960)),故事点速查表!$D$2:$D$28),"")</f>
        <v/>
      </c>
      <c r="K960" s="138"/>
      <c r="L960" s="139"/>
    </row>
    <row r="961" ht="16" spans="2:12">
      <c r="B961" s="136"/>
      <c r="C961" s="107" t="str">
        <f ca="1" t="shared" si="30"/>
        <v/>
      </c>
      <c r="D961" s="108"/>
      <c r="E961" s="113" t="str">
        <f ca="1" t="shared" si="29"/>
        <v/>
      </c>
      <c r="F961" s="132"/>
      <c r="G961" s="132"/>
      <c r="H961" s="132"/>
      <c r="I961" s="132"/>
      <c r="J961" s="137" t="str">
        <f>IFERROR(LOOKUP(1,0/((故事点速查表!$A$2:$A$28=G961)*(故事点速查表!$B$2:$B$28=H961)*(故事点速查表!$C$2:$C$28=I961)),故事点速查表!$D$2:$D$28),"")</f>
        <v/>
      </c>
      <c r="K961" s="138"/>
      <c r="L961" s="139"/>
    </row>
    <row r="962" ht="16" spans="2:12">
      <c r="B962" s="136"/>
      <c r="C962" s="107" t="str">
        <f ca="1" t="shared" si="30"/>
        <v/>
      </c>
      <c r="D962" s="108"/>
      <c r="E962" s="113" t="str">
        <f ca="1" t="shared" si="29"/>
        <v/>
      </c>
      <c r="F962" s="132"/>
      <c r="G962" s="132"/>
      <c r="H962" s="132"/>
      <c r="I962" s="132"/>
      <c r="J962" s="137" t="str">
        <f>IFERROR(LOOKUP(1,0/((故事点速查表!$A$2:$A$28=G962)*(故事点速查表!$B$2:$B$28=H962)*(故事点速查表!$C$2:$C$28=I962)),故事点速查表!$D$2:$D$28),"")</f>
        <v/>
      </c>
      <c r="K962" s="138"/>
      <c r="L962" s="139"/>
    </row>
    <row r="963" ht="16" spans="2:12">
      <c r="B963" s="136"/>
      <c r="C963" s="107" t="str">
        <f ca="1" t="shared" si="30"/>
        <v/>
      </c>
      <c r="D963" s="108"/>
      <c r="E963" s="113" t="str">
        <f ca="1" t="shared" si="29"/>
        <v/>
      </c>
      <c r="F963" s="132"/>
      <c r="G963" s="132"/>
      <c r="H963" s="132"/>
      <c r="I963" s="132"/>
      <c r="J963" s="137" t="str">
        <f>IFERROR(LOOKUP(1,0/((故事点速查表!$A$2:$A$28=G963)*(故事点速查表!$B$2:$B$28=H963)*(故事点速查表!$C$2:$C$28=I963)),故事点速查表!$D$2:$D$28),"")</f>
        <v/>
      </c>
      <c r="K963" s="138"/>
      <c r="L963" s="139"/>
    </row>
    <row r="964" ht="16" spans="2:12">
      <c r="B964" s="136"/>
      <c r="C964" s="107" t="str">
        <f ca="1" t="shared" si="30"/>
        <v/>
      </c>
      <c r="D964" s="108"/>
      <c r="E964" s="113" t="str">
        <f ca="1" t="shared" si="29"/>
        <v/>
      </c>
      <c r="F964" s="132"/>
      <c r="G964" s="132"/>
      <c r="H964" s="132"/>
      <c r="I964" s="132"/>
      <c r="J964" s="137" t="str">
        <f>IFERROR(LOOKUP(1,0/((故事点速查表!$A$2:$A$28=G964)*(故事点速查表!$B$2:$B$28=H964)*(故事点速查表!$C$2:$C$28=I964)),故事点速查表!$D$2:$D$28),"")</f>
        <v/>
      </c>
      <c r="K964" s="138"/>
      <c r="L964" s="139"/>
    </row>
    <row r="965" ht="16" spans="2:12">
      <c r="B965" s="136"/>
      <c r="C965" s="107" t="str">
        <f ca="1" t="shared" si="30"/>
        <v/>
      </c>
      <c r="D965" s="108"/>
      <c r="E965" s="113" t="str">
        <f ca="1" t="shared" si="29"/>
        <v/>
      </c>
      <c r="F965" s="132"/>
      <c r="G965" s="132"/>
      <c r="H965" s="132"/>
      <c r="I965" s="132"/>
      <c r="J965" s="137" t="str">
        <f>IFERROR(LOOKUP(1,0/((故事点速查表!$A$2:$A$28=G965)*(故事点速查表!$B$2:$B$28=H965)*(故事点速查表!$C$2:$C$28=I965)),故事点速查表!$D$2:$D$28),"")</f>
        <v/>
      </c>
      <c r="K965" s="138"/>
      <c r="L965" s="139"/>
    </row>
    <row r="966" ht="16" spans="2:12">
      <c r="B966" s="136"/>
      <c r="C966" s="107" t="str">
        <f ca="1" t="shared" si="30"/>
        <v/>
      </c>
      <c r="D966" s="108"/>
      <c r="E966" s="113" t="str">
        <f ca="1" t="shared" ref="E966:E1004" si="31">IF(C966&lt;&gt;"",IF($L$2&lt;&gt;"",$L$2&amp;"-"&amp;C966,C966),"")</f>
        <v/>
      </c>
      <c r="F966" s="132"/>
      <c r="G966" s="132"/>
      <c r="H966" s="132"/>
      <c r="I966" s="132"/>
      <c r="J966" s="137" t="str">
        <f>IFERROR(LOOKUP(1,0/((故事点速查表!$A$2:$A$28=G966)*(故事点速查表!$B$2:$B$28=H966)*(故事点速查表!$C$2:$C$28=I966)),故事点速查表!$D$2:$D$28),"")</f>
        <v/>
      </c>
      <c r="K966" s="138"/>
      <c r="L966" s="139"/>
    </row>
    <row r="967" ht="16" spans="2:12">
      <c r="B967" s="136"/>
      <c r="C967" s="107" t="str">
        <f ca="1" t="shared" si="30"/>
        <v/>
      </c>
      <c r="D967" s="108"/>
      <c r="E967" s="113" t="str">
        <f ca="1" t="shared" si="31"/>
        <v/>
      </c>
      <c r="F967" s="132"/>
      <c r="G967" s="132"/>
      <c r="H967" s="132"/>
      <c r="I967" s="132"/>
      <c r="J967" s="137" t="str">
        <f>IFERROR(LOOKUP(1,0/((故事点速查表!$A$2:$A$28=G967)*(故事点速查表!$B$2:$B$28=H967)*(故事点速查表!$C$2:$C$28=I967)),故事点速查表!$D$2:$D$28),"")</f>
        <v/>
      </c>
      <c r="K967" s="138"/>
      <c r="L967" s="139"/>
    </row>
    <row r="968" ht="16" spans="2:12">
      <c r="B968" s="136"/>
      <c r="C968" s="107" t="str">
        <f ca="1" t="shared" si="30"/>
        <v/>
      </c>
      <c r="D968" s="108"/>
      <c r="E968" s="113" t="str">
        <f ca="1" t="shared" si="31"/>
        <v/>
      </c>
      <c r="F968" s="132"/>
      <c r="G968" s="132"/>
      <c r="H968" s="132"/>
      <c r="I968" s="132"/>
      <c r="J968" s="137" t="str">
        <f>IFERROR(LOOKUP(1,0/((故事点速查表!$A$2:$A$28=G968)*(故事点速查表!$B$2:$B$28=H968)*(故事点速查表!$C$2:$C$28=I968)),故事点速查表!$D$2:$D$28),"")</f>
        <v/>
      </c>
      <c r="K968" s="138"/>
      <c r="L968" s="139"/>
    </row>
    <row r="969" ht="16" spans="2:12">
      <c r="B969" s="136"/>
      <c r="C969" s="107" t="str">
        <f ca="1" t="shared" si="30"/>
        <v/>
      </c>
      <c r="D969" s="108"/>
      <c r="E969" s="113" t="str">
        <f ca="1" t="shared" si="31"/>
        <v/>
      </c>
      <c r="F969" s="132"/>
      <c r="G969" s="132"/>
      <c r="H969" s="132"/>
      <c r="I969" s="132"/>
      <c r="J969" s="137" t="str">
        <f>IFERROR(LOOKUP(1,0/((故事点速查表!$A$2:$A$28=G969)*(故事点速查表!$B$2:$B$28=H969)*(故事点速查表!$C$2:$C$28=I969)),故事点速查表!$D$2:$D$28),"")</f>
        <v/>
      </c>
      <c r="K969" s="138"/>
      <c r="L969" s="139"/>
    </row>
    <row r="970" ht="16" spans="2:12">
      <c r="B970" s="136"/>
      <c r="C970" s="107" t="str">
        <f ca="1" t="shared" si="30"/>
        <v/>
      </c>
      <c r="D970" s="108"/>
      <c r="E970" s="113" t="str">
        <f ca="1" t="shared" si="31"/>
        <v/>
      </c>
      <c r="F970" s="132"/>
      <c r="G970" s="132"/>
      <c r="H970" s="132"/>
      <c r="I970" s="132"/>
      <c r="J970" s="137" t="str">
        <f>IFERROR(LOOKUP(1,0/((故事点速查表!$A$2:$A$28=G970)*(故事点速查表!$B$2:$B$28=H970)*(故事点速查表!$C$2:$C$28=I970)),故事点速查表!$D$2:$D$28),"")</f>
        <v/>
      </c>
      <c r="K970" s="138"/>
      <c r="L970" s="139"/>
    </row>
    <row r="971" ht="16" spans="2:12">
      <c r="B971" s="136"/>
      <c r="C971" s="107" t="str">
        <f ca="1" t="shared" si="30"/>
        <v/>
      </c>
      <c r="D971" s="108"/>
      <c r="E971" s="113" t="str">
        <f ca="1" t="shared" si="31"/>
        <v/>
      </c>
      <c r="F971" s="132"/>
      <c r="G971" s="132"/>
      <c r="H971" s="132"/>
      <c r="I971" s="132"/>
      <c r="J971" s="137" t="str">
        <f>IFERROR(LOOKUP(1,0/((故事点速查表!$A$2:$A$28=G971)*(故事点速查表!$B$2:$B$28=H971)*(故事点速查表!$C$2:$C$28=I971)),故事点速查表!$D$2:$D$28),"")</f>
        <v/>
      </c>
      <c r="K971" s="138"/>
      <c r="L971" s="139"/>
    </row>
    <row r="972" ht="16" spans="2:12">
      <c r="B972" s="136"/>
      <c r="C972" s="107" t="str">
        <f ca="1" t="shared" si="30"/>
        <v/>
      </c>
      <c r="D972" s="108"/>
      <c r="E972" s="113" t="str">
        <f ca="1" t="shared" si="31"/>
        <v/>
      </c>
      <c r="F972" s="132"/>
      <c r="G972" s="132"/>
      <c r="H972" s="132"/>
      <c r="I972" s="132"/>
      <c r="J972" s="137" t="str">
        <f>IFERROR(LOOKUP(1,0/((故事点速查表!$A$2:$A$28=G972)*(故事点速查表!$B$2:$B$28=H972)*(故事点速查表!$C$2:$C$28=I972)),故事点速查表!$D$2:$D$28),"")</f>
        <v/>
      </c>
      <c r="K972" s="138"/>
      <c r="L972" s="139"/>
    </row>
    <row r="973" ht="16" spans="2:12">
      <c r="B973" s="136"/>
      <c r="C973" s="107" t="str">
        <f ca="1" t="shared" si="30"/>
        <v/>
      </c>
      <c r="D973" s="108"/>
      <c r="E973" s="113" t="str">
        <f ca="1" t="shared" si="31"/>
        <v/>
      </c>
      <c r="F973" s="132"/>
      <c r="G973" s="132"/>
      <c r="H973" s="132"/>
      <c r="I973" s="132"/>
      <c r="J973" s="137" t="str">
        <f>IFERROR(LOOKUP(1,0/((故事点速查表!$A$2:$A$28=G973)*(故事点速查表!$B$2:$B$28=H973)*(故事点速查表!$C$2:$C$28=I973)),故事点速查表!$D$2:$D$28),"")</f>
        <v/>
      </c>
      <c r="K973" s="138"/>
      <c r="L973" s="139"/>
    </row>
    <row r="974" ht="16" spans="2:12">
      <c r="B974" s="136"/>
      <c r="C974" s="107" t="str">
        <f ca="1" t="shared" si="30"/>
        <v/>
      </c>
      <c r="D974" s="108"/>
      <c r="E974" s="113" t="str">
        <f ca="1" t="shared" si="31"/>
        <v/>
      </c>
      <c r="F974" s="132"/>
      <c r="G974" s="132"/>
      <c r="H974" s="132"/>
      <c r="I974" s="132"/>
      <c r="J974" s="137" t="str">
        <f>IFERROR(LOOKUP(1,0/((故事点速查表!$A$2:$A$28=G974)*(故事点速查表!$B$2:$B$28=H974)*(故事点速查表!$C$2:$C$28=I974)),故事点速查表!$D$2:$D$28),"")</f>
        <v/>
      </c>
      <c r="K974" s="138"/>
      <c r="L974" s="139"/>
    </row>
    <row r="975" ht="16" spans="2:12">
      <c r="B975" s="136"/>
      <c r="C975" s="107" t="str">
        <f ca="1" t="shared" si="30"/>
        <v/>
      </c>
      <c r="D975" s="108"/>
      <c r="E975" s="113" t="str">
        <f ca="1" t="shared" si="31"/>
        <v/>
      </c>
      <c r="F975" s="132"/>
      <c r="G975" s="132"/>
      <c r="H975" s="132"/>
      <c r="I975" s="132"/>
      <c r="J975" s="137" t="str">
        <f>IFERROR(LOOKUP(1,0/((故事点速查表!$A$2:$A$28=G975)*(故事点速查表!$B$2:$B$28=H975)*(故事点速查表!$C$2:$C$28=I975)),故事点速查表!$D$2:$D$28),"")</f>
        <v/>
      </c>
      <c r="K975" s="138"/>
      <c r="L975" s="139"/>
    </row>
    <row r="976" ht="16" spans="2:12">
      <c r="B976" s="136"/>
      <c r="C976" s="107" t="str">
        <f ca="1" t="shared" si="30"/>
        <v/>
      </c>
      <c r="D976" s="108"/>
      <c r="E976" s="113" t="str">
        <f ca="1" t="shared" si="31"/>
        <v/>
      </c>
      <c r="F976" s="132"/>
      <c r="G976" s="132"/>
      <c r="H976" s="132"/>
      <c r="I976" s="132"/>
      <c r="J976" s="137" t="str">
        <f>IFERROR(LOOKUP(1,0/((故事点速查表!$A$2:$A$28=G976)*(故事点速查表!$B$2:$B$28=H976)*(故事点速查表!$C$2:$C$28=I976)),故事点速查表!$D$2:$D$28),"")</f>
        <v/>
      </c>
      <c r="K976" s="138"/>
      <c r="L976" s="139"/>
    </row>
    <row r="977" ht="16" spans="2:12">
      <c r="B977" s="136"/>
      <c r="C977" s="107" t="str">
        <f ca="1" t="shared" si="30"/>
        <v/>
      </c>
      <c r="D977" s="108"/>
      <c r="E977" s="113" t="str">
        <f ca="1" t="shared" si="31"/>
        <v/>
      </c>
      <c r="F977" s="132"/>
      <c r="G977" s="132"/>
      <c r="H977" s="132"/>
      <c r="I977" s="132"/>
      <c r="J977" s="137" t="str">
        <f>IFERROR(LOOKUP(1,0/((故事点速查表!$A$2:$A$28=G977)*(故事点速查表!$B$2:$B$28=H977)*(故事点速查表!$C$2:$C$28=I977)),故事点速查表!$D$2:$D$28),"")</f>
        <v/>
      </c>
      <c r="K977" s="138"/>
      <c r="L977" s="139"/>
    </row>
    <row r="978" ht="16" spans="2:12">
      <c r="B978" s="136"/>
      <c r="C978" s="107" t="str">
        <f ca="1" t="shared" si="30"/>
        <v/>
      </c>
      <c r="D978" s="108"/>
      <c r="E978" s="113" t="str">
        <f ca="1" t="shared" si="31"/>
        <v/>
      </c>
      <c r="F978" s="132"/>
      <c r="G978" s="132"/>
      <c r="H978" s="132"/>
      <c r="I978" s="132"/>
      <c r="J978" s="137" t="str">
        <f>IFERROR(LOOKUP(1,0/((故事点速查表!$A$2:$A$28=G978)*(故事点速查表!$B$2:$B$28=H978)*(故事点速查表!$C$2:$C$28=I978)),故事点速查表!$D$2:$D$28),"")</f>
        <v/>
      </c>
      <c r="K978" s="138"/>
      <c r="L978" s="139"/>
    </row>
    <row r="979" ht="16" spans="2:12">
      <c r="B979" s="136"/>
      <c r="C979" s="107" t="str">
        <f ca="1" t="shared" si="30"/>
        <v/>
      </c>
      <c r="D979" s="108"/>
      <c r="E979" s="113" t="str">
        <f ca="1" t="shared" si="31"/>
        <v/>
      </c>
      <c r="F979" s="132"/>
      <c r="G979" s="132"/>
      <c r="H979" s="132"/>
      <c r="I979" s="132"/>
      <c r="J979" s="137" t="str">
        <f>IFERROR(LOOKUP(1,0/((故事点速查表!$A$2:$A$28=G979)*(故事点速查表!$B$2:$B$28=H979)*(故事点速查表!$C$2:$C$28=I979)),故事点速查表!$D$2:$D$28),"")</f>
        <v/>
      </c>
      <c r="K979" s="138"/>
      <c r="L979" s="139"/>
    </row>
    <row r="980" ht="16" spans="2:12">
      <c r="B980" s="136"/>
      <c r="C980" s="107" t="str">
        <f ca="1" t="shared" si="30"/>
        <v/>
      </c>
      <c r="D980" s="108"/>
      <c r="E980" s="113" t="str">
        <f ca="1" t="shared" si="31"/>
        <v/>
      </c>
      <c r="F980" s="132"/>
      <c r="G980" s="132"/>
      <c r="H980" s="132"/>
      <c r="I980" s="132"/>
      <c r="J980" s="137" t="str">
        <f>IFERROR(LOOKUP(1,0/((故事点速查表!$A$2:$A$28=G980)*(故事点速查表!$B$2:$B$28=H980)*(故事点速查表!$C$2:$C$28=I980)),故事点速查表!$D$2:$D$28),"")</f>
        <v/>
      </c>
      <c r="K980" s="138"/>
      <c r="L980" s="139"/>
    </row>
    <row r="981" ht="16" spans="2:12">
      <c r="B981" s="136"/>
      <c r="C981" s="107" t="str">
        <f ca="1" t="shared" si="30"/>
        <v/>
      </c>
      <c r="D981" s="108"/>
      <c r="E981" s="113" t="str">
        <f ca="1" t="shared" si="31"/>
        <v/>
      </c>
      <c r="F981" s="132"/>
      <c r="G981" s="132"/>
      <c r="H981" s="132"/>
      <c r="I981" s="132"/>
      <c r="J981" s="137" t="str">
        <f>IFERROR(LOOKUP(1,0/((故事点速查表!$A$2:$A$28=G981)*(故事点速查表!$B$2:$B$28=H981)*(故事点速查表!$C$2:$C$28=I981)),故事点速查表!$D$2:$D$28),"")</f>
        <v/>
      </c>
      <c r="K981" s="138"/>
      <c r="L981" s="139"/>
    </row>
    <row r="982" ht="16" spans="2:12">
      <c r="B982" s="136"/>
      <c r="C982" s="107" t="str">
        <f ca="1" t="shared" si="30"/>
        <v/>
      </c>
      <c r="D982" s="108"/>
      <c r="E982" s="113" t="str">
        <f ca="1" t="shared" si="31"/>
        <v/>
      </c>
      <c r="F982" s="132"/>
      <c r="G982" s="132"/>
      <c r="H982" s="132"/>
      <c r="I982" s="132"/>
      <c r="J982" s="137" t="str">
        <f>IFERROR(LOOKUP(1,0/((故事点速查表!$A$2:$A$28=G982)*(故事点速查表!$B$2:$B$28=H982)*(故事点速查表!$C$2:$C$28=I982)),故事点速查表!$D$2:$D$28),"")</f>
        <v/>
      </c>
      <c r="K982" s="138"/>
      <c r="L982" s="139"/>
    </row>
    <row r="983" ht="16" spans="2:12">
      <c r="B983" s="136"/>
      <c r="C983" s="107" t="str">
        <f ca="1" t="shared" si="30"/>
        <v/>
      </c>
      <c r="D983" s="108"/>
      <c r="E983" s="113" t="str">
        <f ca="1" t="shared" si="31"/>
        <v/>
      </c>
      <c r="F983" s="132"/>
      <c r="G983" s="132"/>
      <c r="H983" s="132"/>
      <c r="I983" s="132"/>
      <c r="J983" s="137" t="str">
        <f>IFERROR(LOOKUP(1,0/((故事点速查表!$A$2:$A$28=G983)*(故事点速查表!$B$2:$B$28=H983)*(故事点速查表!$C$2:$C$28=I983)),故事点速查表!$D$2:$D$28),"")</f>
        <v/>
      </c>
      <c r="K983" s="138"/>
      <c r="L983" s="139"/>
    </row>
    <row r="984" ht="16" spans="2:12">
      <c r="B984" s="136"/>
      <c r="C984" s="107" t="str">
        <f ca="1" t="shared" si="30"/>
        <v/>
      </c>
      <c r="D984" s="108"/>
      <c r="E984" s="113" t="str">
        <f ca="1" t="shared" si="31"/>
        <v/>
      </c>
      <c r="F984" s="132"/>
      <c r="G984" s="132"/>
      <c r="H984" s="132"/>
      <c r="I984" s="132"/>
      <c r="J984" s="137" t="str">
        <f>IFERROR(LOOKUP(1,0/((故事点速查表!$A$2:$A$28=G984)*(故事点速查表!$B$2:$B$28=H984)*(故事点速查表!$C$2:$C$28=I984)),故事点速查表!$D$2:$D$28),"")</f>
        <v/>
      </c>
      <c r="K984" s="138"/>
      <c r="L984" s="139"/>
    </row>
    <row r="985" ht="16" spans="2:12">
      <c r="B985" s="136"/>
      <c r="C985" s="107" t="str">
        <f ca="1" t="shared" si="30"/>
        <v/>
      </c>
      <c r="D985" s="108"/>
      <c r="E985" s="113" t="str">
        <f ca="1" t="shared" si="31"/>
        <v/>
      </c>
      <c r="F985" s="132"/>
      <c r="G985" s="132"/>
      <c r="H985" s="132"/>
      <c r="I985" s="132"/>
      <c r="J985" s="137" t="str">
        <f>IFERROR(LOOKUP(1,0/((故事点速查表!$A$2:$A$28=G985)*(故事点速查表!$B$2:$B$28=H985)*(故事点速查表!$C$2:$C$28=I985)),故事点速查表!$D$2:$D$28),"")</f>
        <v/>
      </c>
      <c r="K985" s="138"/>
      <c r="L985" s="139"/>
    </row>
    <row r="986" ht="16" spans="2:12">
      <c r="B986" s="136"/>
      <c r="C986" s="107" t="str">
        <f ca="1" t="shared" si="30"/>
        <v/>
      </c>
      <c r="D986" s="108"/>
      <c r="E986" s="113" t="str">
        <f ca="1" t="shared" si="31"/>
        <v/>
      </c>
      <c r="F986" s="132"/>
      <c r="G986" s="132"/>
      <c r="H986" s="132"/>
      <c r="I986" s="132"/>
      <c r="J986" s="137" t="str">
        <f>IFERROR(LOOKUP(1,0/((故事点速查表!$A$2:$A$28=G986)*(故事点速查表!$B$2:$B$28=H986)*(故事点速查表!$C$2:$C$28=I986)),故事点速查表!$D$2:$D$28),"")</f>
        <v/>
      </c>
      <c r="K986" s="138"/>
      <c r="L986" s="139"/>
    </row>
    <row r="987" ht="16" spans="2:12">
      <c r="B987" s="136"/>
      <c r="C987" s="107" t="str">
        <f ca="1" t="shared" si="30"/>
        <v/>
      </c>
      <c r="D987" s="108"/>
      <c r="E987" s="113" t="str">
        <f ca="1" t="shared" si="31"/>
        <v/>
      </c>
      <c r="F987" s="132"/>
      <c r="G987" s="132"/>
      <c r="H987" s="132"/>
      <c r="I987" s="132"/>
      <c r="J987" s="137" t="str">
        <f>IFERROR(LOOKUP(1,0/((故事点速查表!$A$2:$A$28=G987)*(故事点速查表!$B$2:$B$28=H987)*(故事点速查表!$C$2:$C$28=I987)),故事点速查表!$D$2:$D$28),"")</f>
        <v/>
      </c>
      <c r="K987" s="138"/>
      <c r="L987" s="139"/>
    </row>
    <row r="988" ht="16" spans="2:12">
      <c r="B988" s="136"/>
      <c r="C988" s="107" t="str">
        <f ca="1" t="shared" si="30"/>
        <v/>
      </c>
      <c r="D988" s="108"/>
      <c r="E988" s="113" t="str">
        <f ca="1" t="shared" si="31"/>
        <v/>
      </c>
      <c r="F988" s="132"/>
      <c r="G988" s="132"/>
      <c r="H988" s="132"/>
      <c r="I988" s="132"/>
      <c r="J988" s="137" t="str">
        <f>IFERROR(LOOKUP(1,0/((故事点速查表!$A$2:$A$28=G988)*(故事点速查表!$B$2:$B$28=H988)*(故事点速查表!$C$2:$C$28=I988)),故事点速查表!$D$2:$D$28),"")</f>
        <v/>
      </c>
      <c r="K988" s="138"/>
      <c r="L988" s="139"/>
    </row>
    <row r="989" ht="16" spans="2:12">
      <c r="B989" s="136"/>
      <c r="C989" s="107" t="str">
        <f ca="1" t="shared" si="30"/>
        <v/>
      </c>
      <c r="D989" s="108"/>
      <c r="E989" s="113" t="str">
        <f ca="1" t="shared" si="31"/>
        <v/>
      </c>
      <c r="F989" s="132"/>
      <c r="G989" s="132"/>
      <c r="H989" s="132"/>
      <c r="I989" s="132"/>
      <c r="J989" s="137" t="str">
        <f>IFERROR(LOOKUP(1,0/((故事点速查表!$A$2:$A$28=G989)*(故事点速查表!$B$2:$B$28=H989)*(故事点速查表!$C$2:$C$28=I989)),故事点速查表!$D$2:$D$28),"")</f>
        <v/>
      </c>
      <c r="K989" s="138"/>
      <c r="L989" s="139"/>
    </row>
    <row r="990" ht="16" spans="2:12">
      <c r="B990" s="136"/>
      <c r="C990" s="107" t="str">
        <f ca="1" t="shared" si="30"/>
        <v/>
      </c>
      <c r="D990" s="108"/>
      <c r="E990" s="113" t="str">
        <f ca="1" t="shared" si="31"/>
        <v/>
      </c>
      <c r="F990" s="132"/>
      <c r="G990" s="132"/>
      <c r="H990" s="132"/>
      <c r="I990" s="132"/>
      <c r="J990" s="137" t="str">
        <f>IFERROR(LOOKUP(1,0/((故事点速查表!$A$2:$A$28=G990)*(故事点速查表!$B$2:$B$28=H990)*(故事点速查表!$C$2:$C$28=I990)),故事点速查表!$D$2:$D$28),"")</f>
        <v/>
      </c>
      <c r="K990" s="138"/>
      <c r="L990" s="139"/>
    </row>
    <row r="991" ht="16" spans="2:12">
      <c r="B991" s="136"/>
      <c r="C991" s="107" t="str">
        <f ca="1" t="shared" si="30"/>
        <v/>
      </c>
      <c r="D991" s="108"/>
      <c r="E991" s="113" t="str">
        <f ca="1" t="shared" si="31"/>
        <v/>
      </c>
      <c r="F991" s="132"/>
      <c r="G991" s="132"/>
      <c r="H991" s="132"/>
      <c r="I991" s="132"/>
      <c r="J991" s="137" t="str">
        <f>IFERROR(LOOKUP(1,0/((故事点速查表!$A$2:$A$28=G991)*(故事点速查表!$B$2:$B$28=H991)*(故事点速查表!$C$2:$C$28=I991)),故事点速查表!$D$2:$D$28),"")</f>
        <v/>
      </c>
      <c r="K991" s="138"/>
      <c r="L991" s="139"/>
    </row>
    <row r="992" ht="16" spans="2:12">
      <c r="B992" s="136"/>
      <c r="C992" s="107" t="str">
        <f ca="1" t="shared" si="30"/>
        <v/>
      </c>
      <c r="D992" s="108"/>
      <c r="E992" s="113" t="str">
        <f ca="1" t="shared" si="31"/>
        <v/>
      </c>
      <c r="F992" s="132"/>
      <c r="G992" s="132"/>
      <c r="H992" s="132"/>
      <c r="I992" s="132"/>
      <c r="J992" s="137" t="str">
        <f>IFERROR(LOOKUP(1,0/((故事点速查表!$A$2:$A$28=G992)*(故事点速查表!$B$2:$B$28=H992)*(故事点速查表!$C$2:$C$28=I992)),故事点速查表!$D$2:$D$28),"")</f>
        <v/>
      </c>
      <c r="K992" s="138"/>
      <c r="L992" s="139"/>
    </row>
    <row r="993" ht="16" spans="2:12">
      <c r="B993" s="136"/>
      <c r="C993" s="107" t="str">
        <f ca="1" t="shared" si="30"/>
        <v/>
      </c>
      <c r="D993" s="108"/>
      <c r="E993" s="113" t="str">
        <f ca="1" t="shared" si="31"/>
        <v/>
      </c>
      <c r="F993" s="132"/>
      <c r="G993" s="132"/>
      <c r="H993" s="132"/>
      <c r="I993" s="132"/>
      <c r="J993" s="137" t="str">
        <f>IFERROR(LOOKUP(1,0/((故事点速查表!$A$2:$A$28=G993)*(故事点速查表!$B$2:$B$28=H993)*(故事点速查表!$C$2:$C$28=I993)),故事点速查表!$D$2:$D$28),"")</f>
        <v/>
      </c>
      <c r="K993" s="138"/>
      <c r="L993" s="139"/>
    </row>
    <row r="994" ht="16" spans="2:12">
      <c r="B994" s="136"/>
      <c r="C994" s="107" t="str">
        <f ca="1" t="shared" si="30"/>
        <v/>
      </c>
      <c r="D994" s="108"/>
      <c r="E994" s="113" t="str">
        <f ca="1" t="shared" si="31"/>
        <v/>
      </c>
      <c r="F994" s="132"/>
      <c r="G994" s="132"/>
      <c r="H994" s="132"/>
      <c r="I994" s="132"/>
      <c r="J994" s="137" t="str">
        <f>IFERROR(LOOKUP(1,0/((故事点速查表!$A$2:$A$28=G994)*(故事点速查表!$B$2:$B$28=H994)*(故事点速查表!$C$2:$C$28=I994)),故事点速查表!$D$2:$D$28),"")</f>
        <v/>
      </c>
      <c r="K994" s="138"/>
      <c r="L994" s="139"/>
    </row>
    <row r="995" ht="16" spans="2:12">
      <c r="B995" s="136"/>
      <c r="C995" s="107" t="str">
        <f ca="1" t="shared" si="30"/>
        <v/>
      </c>
      <c r="D995" s="108"/>
      <c r="E995" s="113" t="str">
        <f ca="1" t="shared" si="31"/>
        <v/>
      </c>
      <c r="F995" s="132"/>
      <c r="G995" s="132"/>
      <c r="H995" s="132"/>
      <c r="I995" s="132"/>
      <c r="J995" s="137" t="str">
        <f>IFERROR(LOOKUP(1,0/((故事点速查表!$A$2:$A$28=G995)*(故事点速查表!$B$2:$B$28=H995)*(故事点速查表!$C$2:$C$28=I995)),故事点速查表!$D$2:$D$28),"")</f>
        <v/>
      </c>
      <c r="K995" s="138"/>
      <c r="L995" s="139"/>
    </row>
    <row r="996" ht="16" spans="2:12">
      <c r="B996" s="136"/>
      <c r="C996" s="107" t="str">
        <f ca="1" t="shared" si="30"/>
        <v/>
      </c>
      <c r="D996" s="108"/>
      <c r="E996" s="113" t="str">
        <f ca="1" t="shared" si="31"/>
        <v/>
      </c>
      <c r="F996" s="132"/>
      <c r="G996" s="132"/>
      <c r="H996" s="132"/>
      <c r="I996" s="132"/>
      <c r="J996" s="137" t="str">
        <f>IFERROR(LOOKUP(1,0/((故事点速查表!$A$2:$A$28=G996)*(故事点速查表!$B$2:$B$28=H996)*(故事点速查表!$C$2:$C$28=I996)),故事点速查表!$D$2:$D$28),"")</f>
        <v/>
      </c>
      <c r="K996" s="138"/>
      <c r="L996" s="139"/>
    </row>
    <row r="997" ht="16" spans="2:12">
      <c r="B997" s="136"/>
      <c r="C997" s="107" t="str">
        <f ca="1" t="shared" si="30"/>
        <v/>
      </c>
      <c r="D997" s="108"/>
      <c r="E997" s="113" t="str">
        <f ca="1" t="shared" si="31"/>
        <v/>
      </c>
      <c r="F997" s="132"/>
      <c r="G997" s="132"/>
      <c r="H997" s="132"/>
      <c r="I997" s="132"/>
      <c r="J997" s="137" t="str">
        <f>IFERROR(LOOKUP(1,0/((故事点速查表!$A$2:$A$28=G997)*(故事点速查表!$B$2:$B$28=H997)*(故事点速查表!$C$2:$C$28=I997)),故事点速查表!$D$2:$D$28),"")</f>
        <v/>
      </c>
      <c r="K997" s="138"/>
      <c r="L997" s="139"/>
    </row>
    <row r="998" ht="16" spans="2:12">
      <c r="B998" s="136"/>
      <c r="C998" s="107" t="str">
        <f ca="1" t="shared" si="30"/>
        <v/>
      </c>
      <c r="D998" s="108"/>
      <c r="E998" s="113" t="str">
        <f ca="1" t="shared" si="31"/>
        <v/>
      </c>
      <c r="F998" s="132"/>
      <c r="G998" s="132"/>
      <c r="H998" s="132"/>
      <c r="I998" s="132"/>
      <c r="J998" s="137" t="str">
        <f>IFERROR(LOOKUP(1,0/((故事点速查表!$A$2:$A$28=G998)*(故事点速查表!$B$2:$B$28=H998)*(故事点速查表!$C$2:$C$28=I998)),故事点速查表!$D$2:$D$28),"")</f>
        <v/>
      </c>
      <c r="K998" s="138"/>
      <c r="L998" s="139"/>
    </row>
    <row r="999" ht="16" spans="2:12">
      <c r="B999" s="136"/>
      <c r="C999" s="107" t="str">
        <f ca="1" t="shared" si="30"/>
        <v/>
      </c>
      <c r="D999" s="108"/>
      <c r="E999" s="113" t="str">
        <f ca="1" t="shared" si="31"/>
        <v/>
      </c>
      <c r="F999" s="132"/>
      <c r="G999" s="132"/>
      <c r="H999" s="132"/>
      <c r="I999" s="132"/>
      <c r="J999" s="137" t="str">
        <f>IFERROR(LOOKUP(1,0/((故事点速查表!$A$2:$A$28=G999)*(故事点速查表!$B$2:$B$28=H999)*(故事点速查表!$C$2:$C$28=I999)),故事点速查表!$D$2:$D$28),"")</f>
        <v/>
      </c>
      <c r="K999" s="138"/>
      <c r="L999" s="139"/>
    </row>
    <row r="1000" ht="16" spans="2:12">
      <c r="B1000" s="136"/>
      <c r="C1000" s="107" t="str">
        <f ca="1" t="shared" si="30"/>
        <v/>
      </c>
      <c r="D1000" s="108"/>
      <c r="E1000" s="113" t="str">
        <f ca="1" t="shared" si="31"/>
        <v/>
      </c>
      <c r="F1000" s="132"/>
      <c r="G1000" s="132"/>
      <c r="H1000" s="132"/>
      <c r="I1000" s="132"/>
      <c r="J1000" s="137" t="str">
        <f>IFERROR(LOOKUP(1,0/((故事点速查表!$A$2:$A$28=G1000)*(故事点速查表!$B$2:$B$28=H1000)*(故事点速查表!$C$2:$C$28=I1000)),故事点速查表!$D$2:$D$28),"")</f>
        <v/>
      </c>
      <c r="K1000" s="138"/>
      <c r="L1000" s="139"/>
    </row>
    <row r="1001" ht="16" spans="2:12">
      <c r="B1001" s="136"/>
      <c r="C1001" s="107" t="str">
        <f ca="1">IF(B1001="","",IF(B1001&gt;OFFSET(B1001,-1,0,1,1),IF(OFFSET(C1001,-1,0,1,1)="","1",OFFSET(C1001,-1,0,1,1))&amp;REPT(".1",B1001-MAX(OFFSET(B1001,-1,0,1,1),1)),IF(ISERROR(FIND(".",OFFSET(C1001,-1,0,1,1))),REPT("1.",B1001-1)&amp;IFERROR(VALUE(OFFSET(C1001,-1,0,1,1))+1,"1"),IF(B1001=1,"",IFERROR(LEFT(OFFSET(C1001,-1,0,1,1),FIND("^",SUBSTITUTE(OFFSET(C1001,-1,0,1,1),".","^",B1001-1))),""))&amp;VALUE(TRIM(MID(SUBSTITUTE(OFFSET(C1001,-1,0,1,1),".",REPT(" ",LEN(OFFSET(C1001,-1,0,1,1)))),(B1001-1)*LEN(OFFSET(C1001,-1,0,1,1))+1,LEN(OFFSET(C1001,-1,0,1,1)))))+1)))</f>
        <v/>
      </c>
      <c r="D1001" s="108"/>
      <c r="E1001" s="113" t="str">
        <f ca="1" t="shared" si="31"/>
        <v/>
      </c>
      <c r="F1001" s="132"/>
      <c r="G1001" s="132"/>
      <c r="H1001" s="132"/>
      <c r="I1001" s="132"/>
      <c r="J1001" s="137" t="str">
        <f>IFERROR(LOOKUP(1,0/((故事点速查表!$A$2:$A$28=G1001)*(故事点速查表!$B$2:$B$28=H1001)*(故事点速查表!$C$2:$C$28=I1001)),故事点速查表!$D$2:$D$28),"")</f>
        <v/>
      </c>
      <c r="K1001" s="138"/>
      <c r="L1001" s="139"/>
    </row>
    <row r="1002" ht="16" spans="2:12">
      <c r="B1002" s="136"/>
      <c r="C1002" s="107" t="str">
        <f ca="1">IF(B1002="","",IF(B1002&gt;OFFSET(B1002,-1,0,1,1),IF(OFFSET(C1002,-1,0,1,1)="","1",OFFSET(C1002,-1,0,1,1))&amp;REPT(".1",B1002-MAX(OFFSET(B1002,-1,0,1,1),1)),IF(ISERROR(FIND(".",OFFSET(C1002,-1,0,1,1))),REPT("1.",B1002-1)&amp;IFERROR(VALUE(OFFSET(C1002,-1,0,1,1))+1,"1"),IF(B1002=1,"",IFERROR(LEFT(OFFSET(C1002,-1,0,1,1),FIND("^",SUBSTITUTE(OFFSET(C1002,-1,0,1,1),".","^",B1002-1))),""))&amp;VALUE(TRIM(MID(SUBSTITUTE(OFFSET(C1002,-1,0,1,1),".",REPT(" ",LEN(OFFSET(C1002,-1,0,1,1)))),(B1002-1)*LEN(OFFSET(C1002,-1,0,1,1))+1,LEN(OFFSET(C1002,-1,0,1,1)))))+1)))</f>
        <v/>
      </c>
      <c r="D1002" s="108"/>
      <c r="E1002" s="113" t="str">
        <f ca="1" t="shared" si="31"/>
        <v/>
      </c>
      <c r="F1002" s="132"/>
      <c r="G1002" s="132"/>
      <c r="H1002" s="132"/>
      <c r="I1002" s="132"/>
      <c r="J1002" s="137" t="str">
        <f>IFERROR(LOOKUP(1,0/((故事点速查表!$A$2:$A$28=G1002)*(故事点速查表!$B$2:$B$28=H1002)*(故事点速查表!$C$2:$C$28=I1002)),故事点速查表!$D$2:$D$28),"")</f>
        <v/>
      </c>
      <c r="K1002" s="138"/>
      <c r="L1002" s="139"/>
    </row>
    <row r="1003" ht="16" spans="2:12">
      <c r="B1003" s="136"/>
      <c r="C1003" s="107" t="str">
        <f ca="1">IF(B1003="","",IF(B1003&gt;OFFSET(B1003,-1,0,1,1),IF(OFFSET(C1003,-1,0,1,1)="","1",OFFSET(C1003,-1,0,1,1))&amp;REPT(".1",B1003-MAX(OFFSET(B1003,-1,0,1,1),1)),IF(ISERROR(FIND(".",OFFSET(C1003,-1,0,1,1))),REPT("1.",B1003-1)&amp;IFERROR(VALUE(OFFSET(C1003,-1,0,1,1))+1,"1"),IF(B1003=1,"",IFERROR(LEFT(OFFSET(C1003,-1,0,1,1),FIND("^",SUBSTITUTE(OFFSET(C1003,-1,0,1,1),".","^",B1003-1))),""))&amp;VALUE(TRIM(MID(SUBSTITUTE(OFFSET(C1003,-1,0,1,1),".",REPT(" ",LEN(OFFSET(C1003,-1,0,1,1)))),(B1003-1)*LEN(OFFSET(C1003,-1,0,1,1))+1,LEN(OFFSET(C1003,-1,0,1,1)))))+1)))</f>
        <v/>
      </c>
      <c r="D1003" s="108"/>
      <c r="E1003" s="113" t="str">
        <f ca="1" t="shared" si="31"/>
        <v/>
      </c>
      <c r="F1003" s="132"/>
      <c r="G1003" s="132"/>
      <c r="H1003" s="132"/>
      <c r="I1003" s="132"/>
      <c r="J1003" s="137" t="str">
        <f>IFERROR(LOOKUP(1,0/((故事点速查表!$A$2:$A$28=G1003)*(故事点速查表!$B$2:$B$28=H1003)*(故事点速查表!$C$2:$C$28=I1003)),故事点速查表!$D$2:$D$28),"")</f>
        <v/>
      </c>
      <c r="K1003" s="138"/>
      <c r="L1003" s="139"/>
    </row>
    <row r="1004" ht="16" spans="2:12">
      <c r="B1004" s="136"/>
      <c r="C1004" s="107" t="str">
        <f ca="1">IF(B1004="","",IF(B1004&gt;OFFSET(B1004,-1,0,1,1),IF(OFFSET(C1004,-1,0,1,1)="","1",OFFSET(C1004,-1,0,1,1))&amp;REPT(".1",B1004-MAX(OFFSET(B1004,-1,0,1,1),1)),IF(ISERROR(FIND(".",OFFSET(C1004,-1,0,1,1))),REPT("1.",B1004-1)&amp;IFERROR(VALUE(OFFSET(C1004,-1,0,1,1))+1,"1"),IF(B1004=1,"",IFERROR(LEFT(OFFSET(C1004,-1,0,1,1),FIND("^",SUBSTITUTE(OFFSET(C1004,-1,0,1,1),".","^",B1004-1))),""))&amp;VALUE(TRIM(MID(SUBSTITUTE(OFFSET(C1004,-1,0,1,1),".",REPT(" ",LEN(OFFSET(C1004,-1,0,1,1)))),(B1004-1)*LEN(OFFSET(C1004,-1,0,1,1))+1,LEN(OFFSET(C1004,-1,0,1,1)))))+1)))</f>
        <v/>
      </c>
      <c r="D1004" s="108"/>
      <c r="E1004" s="113" t="str">
        <f ca="1" t="shared" si="31"/>
        <v/>
      </c>
      <c r="F1004" s="132"/>
      <c r="G1004" s="132"/>
      <c r="H1004" s="132"/>
      <c r="I1004" s="132"/>
      <c r="J1004" s="137" t="str">
        <f>IFERROR(LOOKUP(1,0/((故事点速查表!$A$2:$A$28=G1004)*(故事点速查表!$B$2:$B$28=H1004)*(故事点速查表!$C$2:$C$28=I1004)),故事点速查表!$D$2:$D$28),"")</f>
        <v/>
      </c>
      <c r="K1004" s="138"/>
      <c r="L1004" s="139"/>
    </row>
  </sheetData>
  <mergeCells count="11">
    <mergeCell ref="B1:L1"/>
    <mergeCell ref="B2:D2"/>
    <mergeCell ref="J3:L3"/>
    <mergeCell ref="B3:B4"/>
    <mergeCell ref="C3:C4"/>
    <mergeCell ref="D3:D4"/>
    <mergeCell ref="E3:E4"/>
    <mergeCell ref="F3:F4"/>
    <mergeCell ref="G3:G4"/>
    <mergeCell ref="H3:H4"/>
    <mergeCell ref="I3:I4"/>
  </mergeCells>
  <conditionalFormatting sqref="C5:C1004">
    <cfRule type="cellIs" dxfId="2" priority="5" operator="equal">
      <formula>""</formula>
    </cfRule>
  </conditionalFormatting>
  <conditionalFormatting sqref="D5:D1004">
    <cfRule type="expression" dxfId="2" priority="3">
      <formula>IF(B5="",1,0)</formula>
    </cfRule>
  </conditionalFormatting>
  <conditionalFormatting sqref="E5:E1004">
    <cfRule type="expression" dxfId="3" priority="1">
      <formula>IF(B5&lt;&gt;"",1,0)</formula>
    </cfRule>
    <cfRule type="expression" dxfId="2" priority="2">
      <formula>IF(B5="",1,0)</formula>
    </cfRule>
  </conditionalFormatting>
  <conditionalFormatting sqref="F5:L103">
    <cfRule type="expression" dxfId="2" priority="4">
      <formula>IF($B5="",1,IF($B6="",0,IF($B5&lt;$B6,1)))</formula>
    </cfRule>
  </conditionalFormatting>
  <conditionalFormatting sqref="F104:L1004">
    <cfRule type="expression" dxfId="2" priority="9">
      <formula>IF($B104="",1,IF(#REF!="",0,IF($B104&lt;#REF!,1)))</formula>
    </cfRule>
  </conditionalFormatting>
  <dataValidations count="4">
    <dataValidation type="list" allowBlank="1" showInputMessage="1" showErrorMessage="1" sqref="K9:L9 K18:L18 K27:L27 K36:L36 K45:L45 K5:K8 K10:K17 K19:K26 K28:K35 K37:K44 K46:K1004">
      <formula1>"Yes,No"</formula1>
    </dataValidation>
    <dataValidation type="list" allowBlank="1" showInputMessage="1" showErrorMessage="1" sqref="B5:B1004">
      <formula1>"1,2,3,4,5"</formula1>
    </dataValidation>
    <dataValidation type="list" allowBlank="1" showInputMessage="1" showErrorMessage="1" sqref="F5:F1004 G51:I1004">
      <formula1>"改造,重用,全新,平台生成"</formula1>
    </dataValidation>
    <dataValidation type="list" allowBlank="1" showInputMessage="1" showErrorMessage="1" sqref="G5:I50">
      <formula1>"小,中,大"</formula1>
    </dataValidation>
  </dataValidations>
  <pageMargins left="0.698611111111111" right="0.698611111111111" top="0.75" bottom="0.75" header="0.3" footer="0.3"/>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B1:Z49"/>
  <sheetViews>
    <sheetView showGridLines="0" tabSelected="1" zoomScale="153" zoomScaleNormal="153" workbookViewId="0">
      <pane ySplit="4" topLeftCell="A5" activePane="bottomLeft" state="frozen"/>
      <selection/>
      <selection pane="bottomLeft" activeCell="E13" sqref="E13"/>
    </sheetView>
  </sheetViews>
  <sheetFormatPr defaultColWidth="9" defaultRowHeight="15.2"/>
  <cols>
    <col min="1" max="1" width="1.625" style="93" customWidth="1"/>
    <col min="2" max="2" width="6" style="93" customWidth="1"/>
    <col min="3" max="3" width="10.875" style="126" customWidth="1"/>
    <col min="4" max="4" width="30.8846153846154" style="95" customWidth="1"/>
    <col min="5" max="5" width="15.625" style="95" customWidth="1"/>
    <col min="6" max="7" width="10.125" style="96" customWidth="1"/>
    <col min="8" max="8" width="11.25" style="96" customWidth="1"/>
    <col min="9" max="9" width="5.875" style="96" customWidth="1"/>
    <col min="10" max="10" width="6.75" style="96" customWidth="1"/>
    <col min="11" max="11" width="10.125" style="96" customWidth="1"/>
    <col min="12" max="12" width="12.5" style="97" customWidth="1"/>
    <col min="13" max="13" width="30.875" style="97" customWidth="1"/>
    <col min="14" max="16384" width="9" style="93"/>
  </cols>
  <sheetData>
    <row r="1" ht="20.4" spans="2:13">
      <c r="B1" s="98" t="s">
        <v>49</v>
      </c>
      <c r="C1" s="98"/>
      <c r="D1" s="98"/>
      <c r="E1" s="98"/>
      <c r="F1" s="98"/>
      <c r="G1" s="98"/>
      <c r="H1" s="98"/>
      <c r="I1" s="98"/>
      <c r="J1" s="98"/>
      <c r="K1" s="98"/>
      <c r="L1" s="98"/>
      <c r="M1" s="98"/>
    </row>
    <row r="2" ht="18" spans="2:13">
      <c r="B2" s="99" t="s">
        <v>50</v>
      </c>
      <c r="C2" s="100"/>
      <c r="D2" s="101"/>
      <c r="E2" s="109">
        <f>SUM(K5:K49)</f>
        <v>276</v>
      </c>
      <c r="F2" s="110"/>
      <c r="G2" s="110"/>
      <c r="H2" s="110"/>
      <c r="I2" s="110"/>
      <c r="J2" s="110"/>
      <c r="K2" s="133"/>
      <c r="L2" s="118" t="s">
        <v>51</v>
      </c>
      <c r="M2" s="119" t="s">
        <v>52</v>
      </c>
    </row>
    <row r="3" ht="17.6" spans="2:13">
      <c r="B3" s="102" t="s">
        <v>53</v>
      </c>
      <c r="C3" s="127" t="s">
        <v>54</v>
      </c>
      <c r="D3" s="102" t="s">
        <v>55</v>
      </c>
      <c r="E3" s="102" t="s">
        <v>56</v>
      </c>
      <c r="F3" s="102" t="s">
        <v>114</v>
      </c>
      <c r="G3" s="102" t="s">
        <v>115</v>
      </c>
      <c r="H3" s="102" t="s">
        <v>116</v>
      </c>
      <c r="I3" s="102" t="s">
        <v>117</v>
      </c>
      <c r="J3" s="102" t="s">
        <v>118</v>
      </c>
      <c r="K3" s="102" t="s">
        <v>119</v>
      </c>
      <c r="L3" s="111" t="s">
        <v>120</v>
      </c>
      <c r="M3" s="120"/>
    </row>
    <row r="4" ht="16.5" customHeight="1" spans="2:26">
      <c r="B4" s="104"/>
      <c r="C4" s="128"/>
      <c r="D4" s="104"/>
      <c r="E4" s="104"/>
      <c r="F4" s="104"/>
      <c r="G4" s="104"/>
      <c r="H4" s="104"/>
      <c r="I4" s="104"/>
      <c r="J4" s="104"/>
      <c r="K4" s="104"/>
      <c r="L4" s="102" t="s">
        <v>42</v>
      </c>
      <c r="M4" s="118" t="s">
        <v>64</v>
      </c>
      <c r="Y4" s="111" t="s">
        <v>121</v>
      </c>
      <c r="Z4" s="120"/>
    </row>
    <row r="5" s="92" customFormat="1" ht="16" spans="2:26">
      <c r="B5" s="106">
        <f>IF(C5="","",1+LEN(C5)-LEN(SUBSTITUTE(C5,".","")))</f>
        <v>1</v>
      </c>
      <c r="C5" s="129">
        <v>1</v>
      </c>
      <c r="D5" s="108" t="s">
        <v>122</v>
      </c>
      <c r="E5" s="113" t="str">
        <f>IF(C5&lt;&gt;"",IF($M$2&lt;&gt;"",$M$2&amp;"-"&amp;C5,C5),"")</f>
        <v>SR-1</v>
      </c>
      <c r="F5" s="132"/>
      <c r="G5" s="132"/>
      <c r="H5" s="132"/>
      <c r="I5" s="132"/>
      <c r="J5" s="132"/>
      <c r="K5" s="132">
        <f>SUM(L6:L8)</f>
        <v>20</v>
      </c>
      <c r="L5" s="132"/>
      <c r="M5" s="134"/>
      <c r="Y5" s="135" t="s">
        <v>123</v>
      </c>
      <c r="Z5" s="135">
        <v>0</v>
      </c>
    </row>
    <row r="6" s="92" customFormat="1" ht="16" spans="2:26">
      <c r="B6" s="106">
        <f t="shared" ref="B6:B30" si="0">IF(C6="","",1+LEN(C6)-LEN(SUBSTITUTE(C6,".","")))</f>
        <v>2</v>
      </c>
      <c r="C6" s="129">
        <v>1.1</v>
      </c>
      <c r="D6" s="108" t="s">
        <v>122</v>
      </c>
      <c r="E6" s="113" t="str">
        <f t="shared" ref="E6:E49" si="1">IF(C6&lt;&gt;"",IF($M$2&lt;&gt;"",$M$2&amp;"-"&amp;C6,C6),"")</f>
        <v>SR-1.1</v>
      </c>
      <c r="F6" s="132" t="s">
        <v>69</v>
      </c>
      <c r="G6" s="132" t="s">
        <v>124</v>
      </c>
      <c r="H6" s="132" t="s">
        <v>124</v>
      </c>
      <c r="I6" s="132" t="s">
        <v>69</v>
      </c>
      <c r="J6" s="132"/>
      <c r="K6" s="132"/>
      <c r="L6" s="132">
        <f>COUNTIF(F6:I6,"无")*Z$5+COUNTIF(F6:I6,"低")*Z$6+COUNTIF(F6:I6,"中")*Z$7+COUNTIF(F6:I6,"高")*Z$8+COUNTIF(F6:I6,"复杂")*Z$9</f>
        <v>12</v>
      </c>
      <c r="M6" s="134"/>
      <c r="Y6" s="135" t="s">
        <v>125</v>
      </c>
      <c r="Z6" s="135">
        <v>1</v>
      </c>
    </row>
    <row r="7" s="92" customFormat="1" ht="16" spans="2:26">
      <c r="B7" s="106">
        <v>2</v>
      </c>
      <c r="C7" s="129" t="s">
        <v>126</v>
      </c>
      <c r="D7" s="108" t="s">
        <v>127</v>
      </c>
      <c r="E7" s="113" t="str">
        <f t="shared" si="1"/>
        <v>SR-1.2</v>
      </c>
      <c r="F7" s="132" t="s">
        <v>125</v>
      </c>
      <c r="G7" s="132" t="s">
        <v>125</v>
      </c>
      <c r="H7" s="132" t="s">
        <v>125</v>
      </c>
      <c r="I7" s="132" t="s">
        <v>125</v>
      </c>
      <c r="J7" s="132"/>
      <c r="K7" s="132"/>
      <c r="L7" s="132">
        <f>COUNTIF(F7:I7,"无")*Z$5+COUNTIF(F7:I7,"低")*Z$6+COUNTIF(F7:I7,"中")*Z$7+COUNTIF(F7:I7,"高")*Z$8+COUNTIF(F7:I7,"复杂")*Z$9</f>
        <v>4</v>
      </c>
      <c r="M7" s="134"/>
      <c r="Y7" s="135" t="s">
        <v>69</v>
      </c>
      <c r="Z7" s="135">
        <v>2</v>
      </c>
    </row>
    <row r="8" s="92" customFormat="1" ht="16" spans="2:26">
      <c r="B8" s="106">
        <v>2</v>
      </c>
      <c r="C8" s="129" t="s">
        <v>128</v>
      </c>
      <c r="D8" s="108" t="s">
        <v>129</v>
      </c>
      <c r="E8" s="113" t="str">
        <f t="shared" si="1"/>
        <v>SR-1.3</v>
      </c>
      <c r="F8" s="132" t="s">
        <v>125</v>
      </c>
      <c r="G8" s="132" t="s">
        <v>125</v>
      </c>
      <c r="H8" s="132" t="s">
        <v>125</v>
      </c>
      <c r="I8" s="132" t="s">
        <v>125</v>
      </c>
      <c r="J8" s="132"/>
      <c r="K8" s="132"/>
      <c r="L8" s="132">
        <f>COUNTIF(F8:I8,"无")*Z$5+COUNTIF(F8:I8,"低")*Z$6+COUNTIF(F8:I8,"中")*Z$7+COUNTIF(F8:I8,"高")*Z$8+COUNTIF(F8:I8,"复杂")*Z$9</f>
        <v>4</v>
      </c>
      <c r="M8" s="134"/>
      <c r="Y8" s="135" t="s">
        <v>124</v>
      </c>
      <c r="Z8" s="135">
        <v>4</v>
      </c>
    </row>
    <row r="9" s="92" customFormat="1" ht="16" spans="2:26">
      <c r="B9" s="106">
        <f t="shared" si="0"/>
        <v>1</v>
      </c>
      <c r="C9" s="129">
        <v>2</v>
      </c>
      <c r="D9" s="108" t="s">
        <v>130</v>
      </c>
      <c r="E9" s="113" t="str">
        <f t="shared" si="1"/>
        <v>SR-2</v>
      </c>
      <c r="F9" s="132"/>
      <c r="G9" s="132"/>
      <c r="H9" s="132"/>
      <c r="I9" s="132"/>
      <c r="J9" s="132"/>
      <c r="K9" s="132">
        <f>SUM(L10:L12)</f>
        <v>28</v>
      </c>
      <c r="L9" s="132"/>
      <c r="M9" s="134"/>
      <c r="Y9" s="135" t="s">
        <v>131</v>
      </c>
      <c r="Z9" s="135">
        <v>8</v>
      </c>
    </row>
    <row r="10" s="92" customFormat="1" ht="16" spans="2:13">
      <c r="B10" s="106">
        <f t="shared" si="0"/>
        <v>2</v>
      </c>
      <c r="C10" s="129" t="s">
        <v>132</v>
      </c>
      <c r="D10" s="108" t="s">
        <v>133</v>
      </c>
      <c r="E10" s="113" t="str">
        <f t="shared" si="1"/>
        <v>SR-2.1</v>
      </c>
      <c r="F10" s="132" t="s">
        <v>69</v>
      </c>
      <c r="G10" s="132" t="s">
        <v>124</v>
      </c>
      <c r="H10" s="132" t="s">
        <v>124</v>
      </c>
      <c r="I10" s="132" t="s">
        <v>69</v>
      </c>
      <c r="J10" s="132"/>
      <c r="K10" s="132"/>
      <c r="L10" s="132">
        <f>COUNTIF(F10:I10,"无")*Z$5+COUNTIF(F10:I10,"低")*Z$6+COUNTIF(F10:I10,"中")*Z$7+COUNTIF(F10:I10,"高")*Z$8+COUNTIF(F10:I10,"复杂")*Z$9</f>
        <v>12</v>
      </c>
      <c r="M10" s="134"/>
    </row>
    <row r="11" s="92" customFormat="1" ht="16" spans="2:13">
      <c r="B11" s="106">
        <f t="shared" si="0"/>
        <v>2</v>
      </c>
      <c r="C11" s="129" t="s">
        <v>134</v>
      </c>
      <c r="D11" s="108" t="s">
        <v>135</v>
      </c>
      <c r="E11" s="113" t="str">
        <f t="shared" si="1"/>
        <v>SR-2.2</v>
      </c>
      <c r="F11" s="132" t="s">
        <v>69</v>
      </c>
      <c r="G11" s="132" t="s">
        <v>124</v>
      </c>
      <c r="H11" s="132" t="s">
        <v>124</v>
      </c>
      <c r="I11" s="132" t="s">
        <v>69</v>
      </c>
      <c r="J11" s="132"/>
      <c r="K11" s="132"/>
      <c r="L11" s="132">
        <f>COUNTIF(F11:I11,"无")*Z$5+COUNTIF(F11:I11,"低")*Z$6+COUNTIF(F11:I11,"中")*Z$7+COUNTIF(F11:I11,"高")*Z$8+COUNTIF(F11:I11,"复杂")*Z$9</f>
        <v>12</v>
      </c>
      <c r="M11" s="134"/>
    </row>
    <row r="12" s="92" customFormat="1" ht="16" spans="2:13">
      <c r="B12" s="106">
        <f t="shared" si="0"/>
        <v>2</v>
      </c>
      <c r="C12" s="129" t="s">
        <v>136</v>
      </c>
      <c r="D12" s="108" t="s">
        <v>137</v>
      </c>
      <c r="E12" s="113" t="str">
        <f t="shared" si="1"/>
        <v>SR-2.3</v>
      </c>
      <c r="F12" s="132" t="s">
        <v>125</v>
      </c>
      <c r="G12" s="132" t="s">
        <v>125</v>
      </c>
      <c r="H12" s="132" t="s">
        <v>125</v>
      </c>
      <c r="I12" s="132" t="s">
        <v>125</v>
      </c>
      <c r="J12" s="132"/>
      <c r="K12" s="132"/>
      <c r="L12" s="132">
        <f>COUNTIF(F12:I12,"无")*Z$5+COUNTIF(F12:I12,"低")*Z$6+COUNTIF(F12:I12,"中")*Z$7+COUNTIF(F12:I12,"高")*Z$8+COUNTIF(F12:I12,"复杂")*Z$9</f>
        <v>4</v>
      </c>
      <c r="M12" s="134"/>
    </row>
    <row r="13" s="92" customFormat="1" ht="16" spans="2:13">
      <c r="B13" s="130">
        <f>IF(C5="","",1+LEN(C5)-LEN(SUBSTITUTE(C5,".","")))</f>
        <v>1</v>
      </c>
      <c r="C13" s="129" t="s">
        <v>38</v>
      </c>
      <c r="D13" s="108" t="s">
        <v>138</v>
      </c>
      <c r="E13" s="113" t="str">
        <f t="shared" si="1"/>
        <v>SR-3</v>
      </c>
      <c r="F13" s="132"/>
      <c r="G13" s="132"/>
      <c r="H13" s="132"/>
      <c r="I13" s="132"/>
      <c r="J13" s="132"/>
      <c r="K13" s="132">
        <f>SUM(L14:L15)</f>
        <v>16</v>
      </c>
      <c r="L13" s="132"/>
      <c r="M13" s="134"/>
    </row>
    <row r="14" s="92" customFormat="1" ht="16" spans="2:13">
      <c r="B14" s="106">
        <v>2</v>
      </c>
      <c r="C14" s="129" t="s">
        <v>139</v>
      </c>
      <c r="D14" s="108" t="s">
        <v>140</v>
      </c>
      <c r="E14" s="113" t="str">
        <f t="shared" si="1"/>
        <v>SR-3.1</v>
      </c>
      <c r="F14" s="132" t="s">
        <v>69</v>
      </c>
      <c r="G14" s="132" t="s">
        <v>124</v>
      </c>
      <c r="H14" s="132" t="s">
        <v>124</v>
      </c>
      <c r="I14" s="132" t="s">
        <v>69</v>
      </c>
      <c r="J14" s="132"/>
      <c r="K14" s="132"/>
      <c r="L14" s="132">
        <f>COUNTIF(F14:I14,"无")*Z$5+COUNTIF(F14:I14,"低")*Z$6+COUNTIF(F14:I14,"中")*Z$7+COUNTIF(F14:I14,"高")*Z$8+COUNTIF(F14:I14,"复杂")*Z$9</f>
        <v>12</v>
      </c>
      <c r="M14" s="134"/>
    </row>
    <row r="15" s="92" customFormat="1" ht="16" spans="2:13">
      <c r="B15" s="106">
        <v>2</v>
      </c>
      <c r="C15" s="129" t="s">
        <v>141</v>
      </c>
      <c r="D15" s="108" t="s">
        <v>142</v>
      </c>
      <c r="E15" s="113" t="str">
        <f t="shared" si="1"/>
        <v>SR-3.2</v>
      </c>
      <c r="F15" s="132" t="s">
        <v>125</v>
      </c>
      <c r="G15" s="132" t="s">
        <v>125</v>
      </c>
      <c r="H15" s="132" t="s">
        <v>125</v>
      </c>
      <c r="I15" s="132" t="s">
        <v>125</v>
      </c>
      <c r="J15" s="132"/>
      <c r="K15" s="132"/>
      <c r="L15" s="132">
        <f>COUNTIF(F15:I15,"无")*Z$5+COUNTIF(F15:I15,"低")*Z$6+COUNTIF(F15:I15,"中")*Z$7+COUNTIF(F15:I15,"高")*Z$8+COUNTIF(F15:I15,"复杂")*Z$9</f>
        <v>4</v>
      </c>
      <c r="M15" s="134"/>
    </row>
    <row r="16" s="92" customFormat="1" ht="16" spans="2:13">
      <c r="B16" s="130">
        <f>IF(C5="","",1+LEN(C5)-LEN(SUBSTITUTE(C5,".","")))</f>
        <v>1</v>
      </c>
      <c r="C16" s="129" t="s">
        <v>40</v>
      </c>
      <c r="D16" s="108" t="s">
        <v>143</v>
      </c>
      <c r="E16" s="113" t="str">
        <f t="shared" si="1"/>
        <v>SR-4</v>
      </c>
      <c r="F16" s="132"/>
      <c r="G16" s="132"/>
      <c r="H16" s="132"/>
      <c r="I16" s="132"/>
      <c r="J16" s="132"/>
      <c r="K16" s="132">
        <f>SUM(L17:L18)</f>
        <v>16</v>
      </c>
      <c r="L16" s="132"/>
      <c r="M16" s="134"/>
    </row>
    <row r="17" s="92" customFormat="1" ht="16" spans="2:13">
      <c r="B17" s="106">
        <v>2</v>
      </c>
      <c r="C17" s="129" t="s">
        <v>144</v>
      </c>
      <c r="D17" s="108" t="s">
        <v>145</v>
      </c>
      <c r="E17" s="113" t="str">
        <f t="shared" si="1"/>
        <v>SR-4.1</v>
      </c>
      <c r="F17" s="132" t="s">
        <v>69</v>
      </c>
      <c r="G17" s="132" t="s">
        <v>124</v>
      </c>
      <c r="H17" s="132" t="s">
        <v>124</v>
      </c>
      <c r="I17" s="132" t="s">
        <v>69</v>
      </c>
      <c r="J17" s="132"/>
      <c r="K17" s="132"/>
      <c r="L17" s="132">
        <f>COUNTIF(F17:I17,"无")*Z$5+COUNTIF(F17:I17,"低")*Z$6+COUNTIF(F17:I17,"中")*Z$7+COUNTIF(F17:I17,"高")*Z$8+COUNTIF(F17:I17,"复杂")*Z$9</f>
        <v>12</v>
      </c>
      <c r="M17" s="134"/>
    </row>
    <row r="18" s="92" customFormat="1" ht="16" spans="2:13">
      <c r="B18" s="106">
        <f t="shared" si="0"/>
        <v>2</v>
      </c>
      <c r="C18" s="129" t="s">
        <v>146</v>
      </c>
      <c r="D18" s="108" t="s">
        <v>147</v>
      </c>
      <c r="E18" s="113" t="str">
        <f t="shared" si="1"/>
        <v>SR-4.2</v>
      </c>
      <c r="F18" s="132" t="s">
        <v>125</v>
      </c>
      <c r="G18" s="132" t="s">
        <v>125</v>
      </c>
      <c r="H18" s="132" t="s">
        <v>125</v>
      </c>
      <c r="I18" s="132" t="s">
        <v>125</v>
      </c>
      <c r="J18" s="132"/>
      <c r="K18" s="132"/>
      <c r="L18" s="132">
        <f>COUNTIF(F18:I18,"无")*Z$5+COUNTIF(F18:I18,"低")*Z$6+COUNTIF(F18:I18,"中")*Z$7+COUNTIF(F18:I18,"高")*Z$8+COUNTIF(F18:I18,"复杂")*Z$9</f>
        <v>4</v>
      </c>
      <c r="M18" s="134"/>
    </row>
    <row r="19" s="92" customFormat="1" ht="16" spans="2:13">
      <c r="B19" s="106">
        <f>IF(C5="","",1+LEN(C5)-LEN(SUBSTITUTE(C5,".","")))</f>
        <v>1</v>
      </c>
      <c r="C19" s="129" t="s">
        <v>148</v>
      </c>
      <c r="D19" s="108" t="s">
        <v>149</v>
      </c>
      <c r="E19" s="113" t="str">
        <f t="shared" si="1"/>
        <v>SR-5</v>
      </c>
      <c r="F19" s="132"/>
      <c r="G19" s="132"/>
      <c r="H19" s="132"/>
      <c r="I19" s="132"/>
      <c r="J19" s="132"/>
      <c r="K19" s="132">
        <f>SUM(L20:L21)</f>
        <v>16</v>
      </c>
      <c r="L19" s="132"/>
      <c r="M19" s="134"/>
    </row>
    <row r="20" s="92" customFormat="1" ht="16" spans="2:13">
      <c r="B20" s="106">
        <v>2</v>
      </c>
      <c r="C20" s="129" t="s">
        <v>150</v>
      </c>
      <c r="D20" s="108" t="s">
        <v>151</v>
      </c>
      <c r="E20" s="113" t="str">
        <f t="shared" si="1"/>
        <v>SR-5.1</v>
      </c>
      <c r="F20" s="132" t="s">
        <v>69</v>
      </c>
      <c r="G20" s="132" t="s">
        <v>124</v>
      </c>
      <c r="H20" s="132" t="s">
        <v>124</v>
      </c>
      <c r="I20" s="132" t="s">
        <v>69</v>
      </c>
      <c r="J20" s="132"/>
      <c r="K20" s="132"/>
      <c r="L20" s="132">
        <f>COUNTIF(F20:I20,"无")*Z$5+COUNTIF(F20:I20,"低")*Z$6+COUNTIF(F20:I20,"中")*Z$7+COUNTIF(F20:I20,"高")*Z$8+COUNTIF(F20:I20,"复杂")*Z$9</f>
        <v>12</v>
      </c>
      <c r="M20" s="134"/>
    </row>
    <row r="21" s="92" customFormat="1" ht="16" spans="2:13">
      <c r="B21" s="106">
        <v>2</v>
      </c>
      <c r="C21" s="129" t="s">
        <v>152</v>
      </c>
      <c r="D21" s="108" t="s">
        <v>153</v>
      </c>
      <c r="E21" s="113" t="str">
        <f t="shared" si="1"/>
        <v>SR-5.2</v>
      </c>
      <c r="F21" s="132" t="s">
        <v>125</v>
      </c>
      <c r="G21" s="132" t="s">
        <v>125</v>
      </c>
      <c r="H21" s="132" t="s">
        <v>125</v>
      </c>
      <c r="I21" s="132" t="s">
        <v>125</v>
      </c>
      <c r="J21" s="132"/>
      <c r="K21" s="132"/>
      <c r="L21" s="132">
        <f>COUNTIF(F21:I21,"无")*Z$5+COUNTIF(F21:I21,"低")*Z$6+COUNTIF(F21:I21,"中")*Z$7+COUNTIF(F21:I21,"高")*Z$8+COUNTIF(F21:I21,"复杂")*Z$9</f>
        <v>4</v>
      </c>
      <c r="M21" s="134"/>
    </row>
    <row r="22" s="92" customFormat="1" ht="16" spans="2:13">
      <c r="B22" s="106">
        <f t="shared" si="0"/>
        <v>1</v>
      </c>
      <c r="C22" s="129" t="s">
        <v>154</v>
      </c>
      <c r="D22" s="108" t="s">
        <v>155</v>
      </c>
      <c r="E22" s="113" t="str">
        <f t="shared" si="1"/>
        <v>SR-6</v>
      </c>
      <c r="F22" s="132"/>
      <c r="G22" s="132"/>
      <c r="H22" s="132"/>
      <c r="I22" s="132"/>
      <c r="J22" s="132"/>
      <c r="K22" s="132">
        <f>SUM(L23:L25)</f>
        <v>28</v>
      </c>
      <c r="L22" s="132"/>
      <c r="M22" s="134"/>
    </row>
    <row r="23" s="92" customFormat="1" ht="16" spans="2:13">
      <c r="B23" s="106">
        <f t="shared" si="0"/>
        <v>2</v>
      </c>
      <c r="C23" s="129" t="s">
        <v>156</v>
      </c>
      <c r="D23" s="108" t="s">
        <v>157</v>
      </c>
      <c r="E23" s="113" t="str">
        <f t="shared" si="1"/>
        <v>SR-6.1</v>
      </c>
      <c r="F23" s="132" t="s">
        <v>69</v>
      </c>
      <c r="G23" s="132" t="s">
        <v>124</v>
      </c>
      <c r="H23" s="132" t="s">
        <v>124</v>
      </c>
      <c r="I23" s="132" t="s">
        <v>69</v>
      </c>
      <c r="J23" s="132"/>
      <c r="K23" s="132"/>
      <c r="L23" s="132">
        <f>COUNTIF(F23:I23,"无")*Z$5+COUNTIF(F23:I23,"低")*Z$6+COUNTIF(F23:I23,"中")*Z$7+COUNTIF(F23:I23,"高")*Z$8+COUNTIF(F23:I23,"复杂")*Z$9</f>
        <v>12</v>
      </c>
      <c r="M23" s="134"/>
    </row>
    <row r="24" s="92" customFormat="1" ht="16" spans="2:13">
      <c r="B24" s="106">
        <f t="shared" si="0"/>
        <v>2</v>
      </c>
      <c r="C24" s="129" t="s">
        <v>158</v>
      </c>
      <c r="D24" s="108" t="s">
        <v>159</v>
      </c>
      <c r="E24" s="113" t="str">
        <f t="shared" si="1"/>
        <v>SR-6.2</v>
      </c>
      <c r="F24" s="132" t="s">
        <v>69</v>
      </c>
      <c r="G24" s="132" t="s">
        <v>124</v>
      </c>
      <c r="H24" s="132" t="s">
        <v>124</v>
      </c>
      <c r="I24" s="132" t="s">
        <v>69</v>
      </c>
      <c r="J24" s="132"/>
      <c r="K24" s="132"/>
      <c r="L24" s="132">
        <f>COUNTIF(F24:I24,"无")*Z$5+COUNTIF(F24:I24,"低")*Z$6+COUNTIF(F24:I24,"中")*Z$7+COUNTIF(F24:I24,"高")*Z$8+COUNTIF(F24:I24,"复杂")*Z$9</f>
        <v>12</v>
      </c>
      <c r="M24" s="134"/>
    </row>
    <row r="25" s="92" customFormat="1" ht="16" spans="2:13">
      <c r="B25" s="106">
        <v>2</v>
      </c>
      <c r="C25" s="129" t="s">
        <v>160</v>
      </c>
      <c r="D25" s="108" t="s">
        <v>161</v>
      </c>
      <c r="E25" s="113" t="str">
        <f t="shared" si="1"/>
        <v>SR-6.3</v>
      </c>
      <c r="F25" s="132" t="s">
        <v>125</v>
      </c>
      <c r="G25" s="132" t="s">
        <v>125</v>
      </c>
      <c r="H25" s="132" t="s">
        <v>125</v>
      </c>
      <c r="I25" s="132" t="s">
        <v>125</v>
      </c>
      <c r="J25" s="132"/>
      <c r="K25" s="132"/>
      <c r="L25" s="132">
        <f>COUNTIF(F25:I25,"无")*Z$5+COUNTIF(F25:I25,"低")*Z$6+COUNTIF(F25:I25,"中")*Z$7+COUNTIF(F25:I25,"高")*Z$8+COUNTIF(F25:I25,"复杂")*Z$9</f>
        <v>4</v>
      </c>
      <c r="M25" s="134"/>
    </row>
    <row r="26" s="92" customFormat="1" ht="16" spans="2:13">
      <c r="B26" s="106">
        <f>IF(C26="","",1+LEN(C26)-LEN(SUBSTITUTE(C26,".","")))</f>
        <v>1</v>
      </c>
      <c r="C26" s="129" t="s">
        <v>162</v>
      </c>
      <c r="D26" s="108" t="s">
        <v>163</v>
      </c>
      <c r="E26" s="113" t="str">
        <f t="shared" si="1"/>
        <v>SR-7</v>
      </c>
      <c r="F26" s="132"/>
      <c r="G26" s="132"/>
      <c r="H26" s="132"/>
      <c r="I26" s="132"/>
      <c r="J26" s="132"/>
      <c r="K26" s="132">
        <f>SUM(L27:L28)</f>
        <v>16</v>
      </c>
      <c r="L26" s="132"/>
      <c r="M26" s="134"/>
    </row>
    <row r="27" s="92" customFormat="1" ht="16" spans="2:13">
      <c r="B27" s="106">
        <f t="shared" si="0"/>
        <v>2</v>
      </c>
      <c r="C27" s="129" t="s">
        <v>164</v>
      </c>
      <c r="D27" s="108" t="s">
        <v>165</v>
      </c>
      <c r="E27" s="113" t="str">
        <f t="shared" si="1"/>
        <v>SR-7.1</v>
      </c>
      <c r="F27" s="132" t="s">
        <v>69</v>
      </c>
      <c r="G27" s="132" t="s">
        <v>124</v>
      </c>
      <c r="H27" s="132" t="s">
        <v>124</v>
      </c>
      <c r="I27" s="132" t="s">
        <v>69</v>
      </c>
      <c r="J27" s="132"/>
      <c r="K27" s="132"/>
      <c r="L27" s="132">
        <f>COUNTIF(F27:I27,"无")*Z$5+COUNTIF(F27:I27,"低")*Z$6+COUNTIF(F27:I27,"中")*Z$7+COUNTIF(F27:I27,"高")*Z$8+COUNTIF(F27:I27,"复杂")*Z$9</f>
        <v>12</v>
      </c>
      <c r="M27" s="134"/>
    </row>
    <row r="28" s="92" customFormat="1" ht="16" spans="2:13">
      <c r="B28" s="106">
        <v>2</v>
      </c>
      <c r="C28" s="129" t="s">
        <v>166</v>
      </c>
      <c r="D28" s="108" t="s">
        <v>167</v>
      </c>
      <c r="E28" s="113" t="str">
        <f t="shared" si="1"/>
        <v>SR-7.2</v>
      </c>
      <c r="F28" s="132" t="s">
        <v>125</v>
      </c>
      <c r="G28" s="132" t="s">
        <v>125</v>
      </c>
      <c r="H28" s="132" t="s">
        <v>125</v>
      </c>
      <c r="I28" s="132" t="s">
        <v>125</v>
      </c>
      <c r="J28" s="132"/>
      <c r="K28" s="132"/>
      <c r="L28" s="132">
        <f>COUNTIF(F28:I28,"无")*Z$5+COUNTIF(F28:I28,"低")*Z$6+COUNTIF(F28:I28,"中")*Z$7+COUNTIF(F28:I28,"高")*Z$8+COUNTIF(F28:I28,"复杂")*Z$9</f>
        <v>4</v>
      </c>
      <c r="M28" s="134"/>
    </row>
    <row r="29" s="92" customFormat="1" ht="16" spans="2:13">
      <c r="B29" s="106">
        <f t="shared" si="0"/>
        <v>1</v>
      </c>
      <c r="C29" s="129" t="s">
        <v>168</v>
      </c>
      <c r="D29" s="108" t="s">
        <v>169</v>
      </c>
      <c r="E29" s="113" t="str">
        <f t="shared" si="1"/>
        <v>SR-8</v>
      </c>
      <c r="F29" s="132"/>
      <c r="G29" s="132"/>
      <c r="H29" s="132"/>
      <c r="I29" s="132"/>
      <c r="J29" s="132"/>
      <c r="K29" s="132">
        <f>SUM(L30:L31)</f>
        <v>16</v>
      </c>
      <c r="L29" s="132"/>
      <c r="M29" s="134"/>
    </row>
    <row r="30" s="92" customFormat="1" ht="16" spans="2:13">
      <c r="B30" s="106">
        <f t="shared" si="0"/>
        <v>2</v>
      </c>
      <c r="C30" s="129" t="s">
        <v>170</v>
      </c>
      <c r="D30" s="108" t="s">
        <v>171</v>
      </c>
      <c r="E30" s="113" t="str">
        <f t="shared" si="1"/>
        <v>SR-8.1</v>
      </c>
      <c r="F30" s="132" t="s">
        <v>69</v>
      </c>
      <c r="G30" s="132" t="s">
        <v>124</v>
      </c>
      <c r="H30" s="132" t="s">
        <v>124</v>
      </c>
      <c r="I30" s="132" t="s">
        <v>69</v>
      </c>
      <c r="J30" s="132"/>
      <c r="K30" s="132"/>
      <c r="L30" s="132">
        <f>COUNTIF(F30:I30,"无")*Z$5+COUNTIF(F30:I30,"低")*Z$6+COUNTIF(F30:I30,"中")*Z$7+COUNTIF(F30:I30,"高")*Z$8+COUNTIF(F30:I30,"复杂")*Z$9</f>
        <v>12</v>
      </c>
      <c r="M30" s="134"/>
    </row>
    <row r="31" s="92" customFormat="1" ht="16" spans="2:13">
      <c r="B31" s="106">
        <v>2</v>
      </c>
      <c r="C31" s="129" t="s">
        <v>172</v>
      </c>
      <c r="D31" s="108" t="s">
        <v>173</v>
      </c>
      <c r="E31" s="113" t="str">
        <f t="shared" si="1"/>
        <v>SR-8.2</v>
      </c>
      <c r="F31" s="132" t="s">
        <v>125</v>
      </c>
      <c r="G31" s="132" t="s">
        <v>125</v>
      </c>
      <c r="H31" s="132" t="s">
        <v>125</v>
      </c>
      <c r="I31" s="132" t="s">
        <v>125</v>
      </c>
      <c r="J31" s="132"/>
      <c r="K31" s="132"/>
      <c r="L31" s="132">
        <f>COUNTIF(F31:I31,"无")*Z$5+COUNTIF(F31:I31,"低")*Z$6+COUNTIF(F31:I31,"中")*Z$7+COUNTIF(F31:I31,"高")*Z$8+COUNTIF(F31:I31,"复杂")*Z$9</f>
        <v>4</v>
      </c>
      <c r="M31" s="134"/>
    </row>
    <row r="32" s="92" customFormat="1" ht="16" spans="2:13">
      <c r="B32" s="106">
        <f>IF(C32="","",1+LEN(C32)-LEN(SUBSTITUTE(C32,".","")))</f>
        <v>1</v>
      </c>
      <c r="C32" s="129" t="s">
        <v>174</v>
      </c>
      <c r="D32" s="108" t="s">
        <v>175</v>
      </c>
      <c r="E32" s="113" t="str">
        <f t="shared" si="1"/>
        <v>SR-9</v>
      </c>
      <c r="F32" s="132"/>
      <c r="G32" s="132"/>
      <c r="H32" s="132"/>
      <c r="I32" s="132"/>
      <c r="J32" s="132"/>
      <c r="K32" s="132">
        <f>SUM(L33:L35)</f>
        <v>28</v>
      </c>
      <c r="L32" s="132"/>
      <c r="M32" s="134"/>
    </row>
    <row r="33" s="92" customFormat="1" ht="16" spans="2:13">
      <c r="B33" s="106">
        <v>2</v>
      </c>
      <c r="C33" s="129" t="s">
        <v>176</v>
      </c>
      <c r="D33" s="108" t="s">
        <v>177</v>
      </c>
      <c r="E33" s="113" t="str">
        <f t="shared" si="1"/>
        <v>SR-9.1</v>
      </c>
      <c r="F33" s="132" t="s">
        <v>69</v>
      </c>
      <c r="G33" s="132" t="s">
        <v>124</v>
      </c>
      <c r="H33" s="132" t="s">
        <v>124</v>
      </c>
      <c r="I33" s="132" t="s">
        <v>69</v>
      </c>
      <c r="J33" s="132"/>
      <c r="K33" s="132"/>
      <c r="L33" s="132">
        <f>COUNTIF(F33:I33,"无")*Z$5+COUNTIF(F33:I33,"低")*Z$6+COUNTIF(F33:I33,"中")*Z$7+COUNTIF(F33:I33,"高")*Z$8+COUNTIF(F33:I33,"复杂")*Z$9</f>
        <v>12</v>
      </c>
      <c r="M33" s="134"/>
    </row>
    <row r="34" s="92" customFormat="1" ht="16" spans="2:13">
      <c r="B34" s="106">
        <f t="shared" ref="B34:B41" si="2">IF(C34="","",1+LEN(C34)-LEN(SUBSTITUTE(C34,".","")))</f>
        <v>2</v>
      </c>
      <c r="C34" s="129" t="s">
        <v>178</v>
      </c>
      <c r="D34" s="108" t="s">
        <v>179</v>
      </c>
      <c r="E34" s="113" t="str">
        <f t="shared" si="1"/>
        <v>SR-9.2</v>
      </c>
      <c r="F34" s="132" t="s">
        <v>69</v>
      </c>
      <c r="G34" s="132" t="s">
        <v>124</v>
      </c>
      <c r="H34" s="132" t="s">
        <v>124</v>
      </c>
      <c r="I34" s="132" t="s">
        <v>69</v>
      </c>
      <c r="J34" s="132"/>
      <c r="K34" s="132"/>
      <c r="L34" s="132">
        <f>COUNTIF(F34:I34,"无")*Z$5+COUNTIF(F34:I34,"低")*Z$6+COUNTIF(F34:I34,"中")*Z$7+COUNTIF(F34:I34,"高")*Z$8+COUNTIF(F34:I34,"复杂")*Z$9</f>
        <v>12</v>
      </c>
      <c r="M34" s="134"/>
    </row>
    <row r="35" s="92" customFormat="1" ht="16" spans="2:13">
      <c r="B35" s="106">
        <v>2</v>
      </c>
      <c r="C35" s="129" t="s">
        <v>180</v>
      </c>
      <c r="D35" s="108" t="s">
        <v>181</v>
      </c>
      <c r="E35" s="113" t="str">
        <f t="shared" si="1"/>
        <v>SR-9.3</v>
      </c>
      <c r="F35" s="132" t="s">
        <v>125</v>
      </c>
      <c r="G35" s="132" t="s">
        <v>125</v>
      </c>
      <c r="H35" s="132" t="s">
        <v>125</v>
      </c>
      <c r="I35" s="132" t="s">
        <v>125</v>
      </c>
      <c r="J35" s="132"/>
      <c r="K35" s="132"/>
      <c r="L35" s="132">
        <f>COUNTIF(F35:I35,"无")*Z$5+COUNTIF(F35:I35,"低")*Z$6+COUNTIF(F35:I35,"中")*Z$7+COUNTIF(F35:I35,"高")*Z$8+COUNTIF(F35:I35,"复杂")*Z$9</f>
        <v>4</v>
      </c>
      <c r="M35" s="134"/>
    </row>
    <row r="36" s="92" customFormat="1" ht="16" spans="2:13">
      <c r="B36" s="106">
        <f t="shared" si="2"/>
        <v>1</v>
      </c>
      <c r="C36" s="129" t="s">
        <v>182</v>
      </c>
      <c r="D36" s="108" t="s">
        <v>183</v>
      </c>
      <c r="E36" s="113" t="str">
        <f t="shared" si="1"/>
        <v>SR-10</v>
      </c>
      <c r="F36" s="132"/>
      <c r="G36" s="132"/>
      <c r="H36" s="132"/>
      <c r="I36" s="132"/>
      <c r="J36" s="132"/>
      <c r="K36" s="132">
        <f>SUM(L37:L38)</f>
        <v>16</v>
      </c>
      <c r="L36" s="132"/>
      <c r="M36" s="134"/>
    </row>
    <row r="37" s="92" customFormat="1" ht="16" spans="2:13">
      <c r="B37" s="106">
        <f t="shared" si="2"/>
        <v>2</v>
      </c>
      <c r="C37" s="129" t="s">
        <v>184</v>
      </c>
      <c r="D37" s="108" t="s">
        <v>185</v>
      </c>
      <c r="E37" s="113" t="str">
        <f t="shared" si="1"/>
        <v>SR-10.1</v>
      </c>
      <c r="F37" s="132" t="s">
        <v>69</v>
      </c>
      <c r="G37" s="132" t="s">
        <v>124</v>
      </c>
      <c r="H37" s="132" t="s">
        <v>124</v>
      </c>
      <c r="I37" s="132" t="s">
        <v>69</v>
      </c>
      <c r="J37" s="132"/>
      <c r="K37" s="132"/>
      <c r="L37" s="132">
        <f>COUNTIF(F37:I37,"无")*Z$5+COUNTIF(F37:I37,"低")*Z$6+COUNTIF(F37:I37,"中")*Z$7+COUNTIF(F37:I37,"高")*Z$8+COUNTIF(F37:I37,"复杂")*Z$9</f>
        <v>12</v>
      </c>
      <c r="M37" s="134"/>
    </row>
    <row r="38" s="92" customFormat="1" ht="16" spans="2:13">
      <c r="B38" s="106">
        <v>2</v>
      </c>
      <c r="C38" s="129" t="s">
        <v>186</v>
      </c>
      <c r="D38" s="131" t="s">
        <v>187</v>
      </c>
      <c r="E38" s="113" t="str">
        <f t="shared" si="1"/>
        <v>SR-10.2</v>
      </c>
      <c r="F38" s="132" t="s">
        <v>125</v>
      </c>
      <c r="G38" s="132" t="s">
        <v>125</v>
      </c>
      <c r="H38" s="132" t="s">
        <v>125</v>
      </c>
      <c r="I38" s="132" t="s">
        <v>125</v>
      </c>
      <c r="J38" s="132"/>
      <c r="K38" s="132"/>
      <c r="L38" s="132">
        <f>COUNTIF(F38:I38,"无")*Z$5+COUNTIF(F38:I38,"低")*Z$6+COUNTIF(F38:I38,"中")*Z$7+COUNTIF(F38:I38,"高")*Z$8+COUNTIF(F38:I38,"复杂")*Z$9</f>
        <v>4</v>
      </c>
      <c r="M38" s="134"/>
    </row>
    <row r="39" s="92" customFormat="1" ht="16" spans="2:13">
      <c r="B39" s="106">
        <f t="shared" si="2"/>
        <v>1</v>
      </c>
      <c r="C39" s="129" t="s">
        <v>188</v>
      </c>
      <c r="D39" s="108" t="s">
        <v>189</v>
      </c>
      <c r="E39" s="113" t="str">
        <f t="shared" si="1"/>
        <v>SR-11</v>
      </c>
      <c r="F39" s="132"/>
      <c r="G39" s="132"/>
      <c r="H39" s="132"/>
      <c r="I39" s="132"/>
      <c r="J39" s="132"/>
      <c r="K39" s="132">
        <f>SUM(L40)</f>
        <v>12</v>
      </c>
      <c r="L39" s="132"/>
      <c r="M39" s="134"/>
    </row>
    <row r="40" s="92" customFormat="1" ht="16" spans="2:13">
      <c r="B40" s="106">
        <f t="shared" si="2"/>
        <v>2</v>
      </c>
      <c r="C40" s="129" t="s">
        <v>190</v>
      </c>
      <c r="D40" s="108" t="s">
        <v>191</v>
      </c>
      <c r="E40" s="113" t="str">
        <f t="shared" si="1"/>
        <v>SR-11.1</v>
      </c>
      <c r="F40" s="132" t="s">
        <v>69</v>
      </c>
      <c r="G40" s="132" t="s">
        <v>124</v>
      </c>
      <c r="H40" s="132" t="s">
        <v>124</v>
      </c>
      <c r="I40" s="132" t="s">
        <v>69</v>
      </c>
      <c r="J40" s="132"/>
      <c r="K40" s="132"/>
      <c r="L40" s="132">
        <f>COUNTIF(F40:I40,"无")*Z$5+COUNTIF(F40:I40,"低")*Z$6+COUNTIF(F40:I40,"中")*Z$7+COUNTIF(F40:I40,"高")*Z$8+COUNTIF(F40:I40,"复杂")*Z$9</f>
        <v>12</v>
      </c>
      <c r="M40" s="134"/>
    </row>
    <row r="41" s="92" customFormat="1" ht="16" spans="2:13">
      <c r="B41" s="106">
        <f t="shared" si="2"/>
        <v>1</v>
      </c>
      <c r="C41" s="129" t="s">
        <v>192</v>
      </c>
      <c r="D41" s="108" t="s">
        <v>193</v>
      </c>
      <c r="E41" s="113" t="str">
        <f t="shared" si="1"/>
        <v>SR-12</v>
      </c>
      <c r="F41" s="132"/>
      <c r="G41" s="132"/>
      <c r="H41" s="132"/>
      <c r="I41" s="132"/>
      <c r="J41" s="132"/>
      <c r="K41" s="132">
        <f>SUM(L42:L49)</f>
        <v>64</v>
      </c>
      <c r="L41" s="132"/>
      <c r="M41" s="134"/>
    </row>
    <row r="42" s="92" customFormat="1" ht="16" spans="2:13">
      <c r="B42" s="106">
        <v>2</v>
      </c>
      <c r="C42" s="129" t="s">
        <v>194</v>
      </c>
      <c r="D42" s="108" t="s">
        <v>195</v>
      </c>
      <c r="E42" s="113" t="str">
        <f t="shared" si="1"/>
        <v>SR-12.1</v>
      </c>
      <c r="F42" s="132" t="s">
        <v>69</v>
      </c>
      <c r="G42" s="132" t="s">
        <v>124</v>
      </c>
      <c r="H42" s="132" t="s">
        <v>124</v>
      </c>
      <c r="I42" s="132" t="s">
        <v>69</v>
      </c>
      <c r="J42" s="132"/>
      <c r="K42" s="132"/>
      <c r="L42" s="132">
        <f>COUNTIF(F42:I42,"无")*Z$5+COUNTIF(F42:I42,"低")*Z$6+COUNTIF(F42:I42,"中")*Z$7+COUNTIF(F42:I42,"高")*Z$8+COUNTIF(F42:I42,"复杂")*Z$9</f>
        <v>12</v>
      </c>
      <c r="M42" s="134"/>
    </row>
    <row r="43" s="92" customFormat="1" ht="16" spans="2:13">
      <c r="B43" s="106">
        <f>IF(C43="","",1+LEN(C43)-LEN(SUBSTITUTE(C43,".","")))</f>
        <v>2</v>
      </c>
      <c r="C43" s="129" t="s">
        <v>196</v>
      </c>
      <c r="D43" s="108" t="s">
        <v>197</v>
      </c>
      <c r="E43" s="113" t="str">
        <f t="shared" si="1"/>
        <v>SR-12.2</v>
      </c>
      <c r="F43" s="132" t="s">
        <v>125</v>
      </c>
      <c r="G43" s="132" t="s">
        <v>125</v>
      </c>
      <c r="H43" s="132" t="s">
        <v>125</v>
      </c>
      <c r="I43" s="132" t="s">
        <v>125</v>
      </c>
      <c r="J43" s="132"/>
      <c r="K43" s="132"/>
      <c r="L43" s="132">
        <f>COUNTIF(F43:I43,"无")*Z$5+COUNTIF(F43:I43,"低")*Z$6+COUNTIF(F43:I43,"中")*Z$7+COUNTIF(F43:I43,"高")*Z$8+COUNTIF(F43:I43,"复杂")*Z$9</f>
        <v>4</v>
      </c>
      <c r="M43" s="134"/>
    </row>
    <row r="44" s="92" customFormat="1" ht="16" spans="2:13">
      <c r="B44" s="106">
        <v>2</v>
      </c>
      <c r="C44" s="129" t="s">
        <v>198</v>
      </c>
      <c r="D44" s="108" t="s">
        <v>199</v>
      </c>
      <c r="E44" s="113" t="str">
        <f t="shared" si="1"/>
        <v>SR-12.3</v>
      </c>
      <c r="F44" s="132" t="s">
        <v>69</v>
      </c>
      <c r="G44" s="132" t="s">
        <v>124</v>
      </c>
      <c r="H44" s="132" t="s">
        <v>124</v>
      </c>
      <c r="I44" s="132" t="s">
        <v>69</v>
      </c>
      <c r="J44" s="132"/>
      <c r="K44" s="132"/>
      <c r="L44" s="132">
        <f>COUNTIF(F44:I44,"无")*Z$5+COUNTIF(F44:I44,"低")*Z$6+COUNTIF(F44:I44,"中")*Z$7+COUNTIF(F44:I44,"高")*Z$8+COUNTIF(F44:I44,"复杂")*Z$9</f>
        <v>12</v>
      </c>
      <c r="M44" s="134"/>
    </row>
    <row r="45" s="92" customFormat="1" ht="16" spans="2:13">
      <c r="B45" s="106">
        <v>2</v>
      </c>
      <c r="C45" s="129" t="s">
        <v>200</v>
      </c>
      <c r="D45" s="108" t="s">
        <v>201</v>
      </c>
      <c r="E45" s="113" t="str">
        <f t="shared" si="1"/>
        <v>SR-12.4</v>
      </c>
      <c r="F45" s="132" t="s">
        <v>125</v>
      </c>
      <c r="G45" s="132" t="s">
        <v>125</v>
      </c>
      <c r="H45" s="132" t="s">
        <v>125</v>
      </c>
      <c r="I45" s="132" t="s">
        <v>125</v>
      </c>
      <c r="J45" s="132"/>
      <c r="K45" s="132"/>
      <c r="L45" s="132">
        <f>COUNTIF(F45:I45,"无")*Z$5+COUNTIF(F45:I45,"低")*Z$6+COUNTIF(F45:I45,"中")*Z$7+COUNTIF(F45:I45,"高")*Z$8+COUNTIF(F45:I45,"复杂")*Z$9</f>
        <v>4</v>
      </c>
      <c r="M45" s="134"/>
    </row>
    <row r="46" s="92" customFormat="1" ht="16" spans="2:13">
      <c r="B46" s="106">
        <v>2</v>
      </c>
      <c r="C46" s="129" t="s">
        <v>202</v>
      </c>
      <c r="D46" s="108" t="s">
        <v>203</v>
      </c>
      <c r="E46" s="113" t="str">
        <f t="shared" si="1"/>
        <v>SR-12.5</v>
      </c>
      <c r="F46" s="132" t="s">
        <v>69</v>
      </c>
      <c r="G46" s="132" t="s">
        <v>124</v>
      </c>
      <c r="H46" s="132" t="s">
        <v>124</v>
      </c>
      <c r="I46" s="132" t="s">
        <v>69</v>
      </c>
      <c r="J46" s="132"/>
      <c r="K46" s="132"/>
      <c r="L46" s="132">
        <f>COUNTIF(F46:I46,"无")*Z$5+COUNTIF(F46:I46,"低")*Z$6+COUNTIF(F46:I46,"中")*Z$7+COUNTIF(F46:I46,"高")*Z$8+COUNTIF(F46:I46,"复杂")*Z$9</f>
        <v>12</v>
      </c>
      <c r="M46" s="134"/>
    </row>
    <row r="47" s="92" customFormat="1" ht="16" spans="2:13">
      <c r="B47" s="106">
        <v>2</v>
      </c>
      <c r="C47" s="129" t="s">
        <v>204</v>
      </c>
      <c r="D47" s="108" t="s">
        <v>205</v>
      </c>
      <c r="E47" s="113" t="str">
        <f t="shared" si="1"/>
        <v>SR-12.6</v>
      </c>
      <c r="F47" s="132" t="s">
        <v>125</v>
      </c>
      <c r="G47" s="132" t="s">
        <v>125</v>
      </c>
      <c r="H47" s="132" t="s">
        <v>125</v>
      </c>
      <c r="I47" s="132" t="s">
        <v>125</v>
      </c>
      <c r="J47" s="132"/>
      <c r="K47" s="132"/>
      <c r="L47" s="132">
        <f>COUNTIF(F47:I47,"无")*Z$5+COUNTIF(F47:I47,"低")*Z$6+COUNTIF(F47:I47,"中")*Z$7+COUNTIF(F47:I47,"高")*Z$8+COUNTIF(F47:I47,"复杂")*Z$9</f>
        <v>4</v>
      </c>
      <c r="M47" s="134"/>
    </row>
    <row r="48" s="92" customFormat="1" ht="16" spans="2:13">
      <c r="B48" s="106">
        <v>2</v>
      </c>
      <c r="C48" s="129" t="s">
        <v>206</v>
      </c>
      <c r="D48" s="108" t="s">
        <v>207</v>
      </c>
      <c r="E48" s="113" t="str">
        <f t="shared" si="1"/>
        <v>SR-12.7</v>
      </c>
      <c r="F48" s="132" t="s">
        <v>69</v>
      </c>
      <c r="G48" s="132" t="s">
        <v>124</v>
      </c>
      <c r="H48" s="132" t="s">
        <v>124</v>
      </c>
      <c r="I48" s="132" t="s">
        <v>69</v>
      </c>
      <c r="J48" s="132"/>
      <c r="K48" s="132"/>
      <c r="L48" s="132">
        <f>COUNTIF(F48:I48,"无")*Z$5+COUNTIF(F48:I48,"低")*Z$6+COUNTIF(F48:I48,"中")*Z$7+COUNTIF(F48:I48,"高")*Z$8+COUNTIF(F48:I48,"复杂")*Z$9</f>
        <v>12</v>
      </c>
      <c r="M48" s="134"/>
    </row>
    <row r="49" s="92" customFormat="1" ht="16" spans="2:13">
      <c r="B49" s="106">
        <v>2</v>
      </c>
      <c r="C49" s="129" t="s">
        <v>208</v>
      </c>
      <c r="D49" s="108" t="s">
        <v>209</v>
      </c>
      <c r="E49" s="113" t="str">
        <f t="shared" si="1"/>
        <v>SR-12.8</v>
      </c>
      <c r="F49" s="132" t="s">
        <v>125</v>
      </c>
      <c r="G49" s="132" t="s">
        <v>125</v>
      </c>
      <c r="H49" s="132" t="s">
        <v>125</v>
      </c>
      <c r="I49" s="132" t="s">
        <v>125</v>
      </c>
      <c r="J49" s="132"/>
      <c r="K49" s="132"/>
      <c r="L49" s="132">
        <f>COUNTIF(F49:I49,"无")*Z$5+COUNTIF(F49:I49,"低")*Z$6+COUNTIF(F49:I49,"中")*Z$7+COUNTIF(F49:I49,"高")*Z$8+COUNTIF(F49:I49,"复杂")*Z$9</f>
        <v>4</v>
      </c>
      <c r="M49" s="134"/>
    </row>
  </sheetData>
  <mergeCells count="14">
    <mergeCell ref="B1:M1"/>
    <mergeCell ref="B2:D2"/>
    <mergeCell ref="L3:M3"/>
    <mergeCell ref="Y4:Z4"/>
    <mergeCell ref="B3:B4"/>
    <mergeCell ref="C3:C4"/>
    <mergeCell ref="D3:D4"/>
    <mergeCell ref="E3:E4"/>
    <mergeCell ref="F3:F4"/>
    <mergeCell ref="G3:G4"/>
    <mergeCell ref="H3:H4"/>
    <mergeCell ref="I3:I4"/>
    <mergeCell ref="J3:J4"/>
    <mergeCell ref="K3:K4"/>
  </mergeCells>
  <conditionalFormatting sqref="F5:I5">
    <cfRule type="expression" dxfId="4" priority="516">
      <formula>IF(AND($B5&lt;&gt;"",OR($B6="",$B5&gt;=$B6),F5=""),1,0)</formula>
    </cfRule>
  </conditionalFormatting>
  <conditionalFormatting sqref="K5">
    <cfRule type="expression" dxfId="2" priority="512">
      <formula>IF(OR(AND($B5&lt;&gt;"",$B5&gt;=$B6),$B6=""),1,0)</formula>
    </cfRule>
    <cfRule type="expression" priority="513">
      <formula>IF(AND($B5&lt;&gt;"",$B6&gt;$B5),1,0)</formula>
    </cfRule>
    <cfRule type="expression" dxfId="2" priority="514">
      <formula>IF($B5="",1,0)</formula>
    </cfRule>
  </conditionalFormatting>
  <conditionalFormatting sqref="L5">
    <cfRule type="expression" dxfId="4" priority="515">
      <formula>IF(AND(J5&gt;0,L5=""),1,0)</formula>
    </cfRule>
  </conditionalFormatting>
  <conditionalFormatting sqref="L6">
    <cfRule type="expression" dxfId="2" priority="445">
      <formula>IF($B6="",1,IF($B7="",0,IF($B6&lt;$B7,1)))</formula>
    </cfRule>
    <cfRule type="expression" dxfId="4" priority="444">
      <formula>IF(AND(J6&gt;0,L6=""),1,0)</formula>
    </cfRule>
    <cfRule type="cellIs" dxfId="5" priority="443" operator="equal">
      <formula>0</formula>
    </cfRule>
  </conditionalFormatting>
  <conditionalFormatting sqref="F9:I9">
    <cfRule type="expression" dxfId="4" priority="159">
      <formula>IF(AND($B9&lt;&gt;"",OR($B10="",$B9&gt;=$B10),F9=""),1,0)</formula>
    </cfRule>
  </conditionalFormatting>
  <conditionalFormatting sqref="K9">
    <cfRule type="expression" dxfId="2" priority="157">
      <formula>IF($B9="",1,0)</formula>
    </cfRule>
    <cfRule type="expression" priority="156">
      <formula>IF(AND($B9&lt;&gt;"",$B10&gt;$B9),1,0)</formula>
    </cfRule>
    <cfRule type="expression" dxfId="2" priority="155">
      <formula>IF(OR(AND($B9&lt;&gt;"",$B9&gt;=$B10),$B10=""),1,0)</formula>
    </cfRule>
  </conditionalFormatting>
  <conditionalFormatting sqref="L9">
    <cfRule type="expression" dxfId="4" priority="158">
      <formula>IF(AND(J9&gt;0,L9=""),1,0)</formula>
    </cfRule>
  </conditionalFormatting>
  <conditionalFormatting sqref="F10:J10">
    <cfRule type="expression" dxfId="2" priority="253">
      <formula>IF($B10="",1,IF(#REF!="",0,IF($B10&lt;#REF!,1)))</formula>
    </cfRule>
  </conditionalFormatting>
  <conditionalFormatting sqref="F10:I10">
    <cfRule type="expression" dxfId="4" priority="257">
      <formula>IF(AND($B10&lt;&gt;"",OR(#REF!="",$B10&gt;=#REF!),F10=""),1,0)</formula>
    </cfRule>
  </conditionalFormatting>
  <conditionalFormatting sqref="J10">
    <cfRule type="cellIs" dxfId="5" priority="252" operator="equal">
      <formula>0</formula>
    </cfRule>
  </conditionalFormatting>
  <conditionalFormatting sqref="K10">
    <cfRule type="expression" dxfId="2" priority="256">
      <formula>IF($B10="",1,0)</formula>
    </cfRule>
    <cfRule type="expression" priority="255">
      <formula>IF(AND($B10&lt;&gt;"",#REF!&gt;$B10),1,0)</formula>
    </cfRule>
    <cfRule type="expression" dxfId="2" priority="254">
      <formula>IF(OR(AND($B10&lt;&gt;"",$B10&gt;=#REF!),#REF!=""),1,0)</formula>
    </cfRule>
  </conditionalFormatting>
  <conditionalFormatting sqref="L10">
    <cfRule type="expression" dxfId="2" priority="439">
      <formula>IF($B10="",1,IF($B11="",0,IF($B10&lt;$B11,1)))</formula>
    </cfRule>
    <cfRule type="expression" dxfId="4" priority="438">
      <formula>IF(AND(J10&gt;0,L10=""),1,0)</formula>
    </cfRule>
    <cfRule type="cellIs" dxfId="5" priority="437" operator="equal">
      <formula>0</formula>
    </cfRule>
  </conditionalFormatting>
  <conditionalFormatting sqref="M10">
    <cfRule type="expression" dxfId="2" priority="691">
      <formula>IF($B10="",1,IF(#REF!="",0,IF($B10&lt;#REF!,1)))</formula>
    </cfRule>
  </conditionalFormatting>
  <conditionalFormatting sqref="L11">
    <cfRule type="expression" dxfId="2" priority="380">
      <formula>IF($B11="",1,IF($B12="",0,IF($B11&lt;$B12,1)))</formula>
    </cfRule>
    <cfRule type="expression" dxfId="4" priority="379">
      <formula>IF(AND(J11&gt;0,L11=""),1,0)</formula>
    </cfRule>
    <cfRule type="cellIs" dxfId="5" priority="378" operator="equal">
      <formula>0</formula>
    </cfRule>
  </conditionalFormatting>
  <conditionalFormatting sqref="L12">
    <cfRule type="expression" dxfId="2" priority="377">
      <formula>IF($B12="",1,IF($B13="",0,IF($B12&lt;$B13,1)))</formula>
    </cfRule>
    <cfRule type="expression" dxfId="4" priority="376">
      <formula>IF(AND(J12&gt;0,L12=""),1,0)</formula>
    </cfRule>
    <cfRule type="cellIs" dxfId="5" priority="375" operator="equal">
      <formula>0</formula>
    </cfRule>
  </conditionalFormatting>
  <conditionalFormatting sqref="F13:I13">
    <cfRule type="expression" dxfId="4" priority="152">
      <formula>IF(AND($B13&lt;&gt;"",OR($B14="",$B13&gt;=$B14),F13=""),1,0)</formula>
    </cfRule>
  </conditionalFormatting>
  <conditionalFormatting sqref="K13">
    <cfRule type="expression" dxfId="2" priority="150">
      <formula>IF($B13="",1,0)</formula>
    </cfRule>
    <cfRule type="expression" priority="149">
      <formula>IF(AND($B13&lt;&gt;"",$B14&gt;$B13),1,0)</formula>
    </cfRule>
    <cfRule type="expression" dxfId="2" priority="148">
      <formula>IF(OR(AND($B13&lt;&gt;"",$B13&gt;=$B14),$B14=""),1,0)</formula>
    </cfRule>
  </conditionalFormatting>
  <conditionalFormatting sqref="L13">
    <cfRule type="expression" dxfId="4" priority="151">
      <formula>IF(AND(J13&gt;0,L13=""),1,0)</formula>
    </cfRule>
  </conditionalFormatting>
  <conditionalFormatting sqref="D15">
    <cfRule type="expression" dxfId="6" priority="698">
      <formula>IF(B14=5,1,0)</formula>
    </cfRule>
    <cfRule type="expression" dxfId="7" priority="699">
      <formula>IF(B14=4,1,0)</formula>
    </cfRule>
    <cfRule type="expression" dxfId="8" priority="700">
      <formula>IF(B14=3,1,0)</formula>
    </cfRule>
    <cfRule type="expression" dxfId="9" priority="701">
      <formula>IF(B14=2,1,0)</formula>
    </cfRule>
    <cfRule type="expression" dxfId="10" priority="702">
      <formula>IF(B14=1,1,0)</formula>
    </cfRule>
    <cfRule type="expression" dxfId="2" priority="703">
      <formula>IF(C14="",1,0)</formula>
    </cfRule>
  </conditionalFormatting>
  <conditionalFormatting sqref="D16">
    <cfRule type="expression" dxfId="2" priority="400">
      <formula>IF(C16="",1,0)</formula>
    </cfRule>
    <cfRule type="expression" dxfId="10" priority="399">
      <formula>IF(B16=1,1,0)</formula>
    </cfRule>
    <cfRule type="expression" dxfId="9" priority="398">
      <formula>IF(B16=2,1,0)</formula>
    </cfRule>
    <cfRule type="expression" dxfId="8" priority="397">
      <formula>IF(B16=3,1,0)</formula>
    </cfRule>
    <cfRule type="expression" dxfId="7" priority="396">
      <formula>IF(B16=4,1,0)</formula>
    </cfRule>
    <cfRule type="expression" dxfId="6" priority="395">
      <formula>IF(B16=5,1,0)</formula>
    </cfRule>
  </conditionalFormatting>
  <conditionalFormatting sqref="F16:I16">
    <cfRule type="expression" dxfId="4" priority="145">
      <formula>IF(AND($B16&lt;&gt;"",OR($B17="",$B16&gt;=$B17),F16=""),1,0)</formula>
    </cfRule>
  </conditionalFormatting>
  <conditionalFormatting sqref="K16">
    <cfRule type="expression" dxfId="2" priority="143">
      <formula>IF($B16="",1,0)</formula>
    </cfRule>
    <cfRule type="expression" priority="142">
      <formula>IF(AND($B16&lt;&gt;"",$B17&gt;$B16),1,0)</formula>
    </cfRule>
    <cfRule type="expression" dxfId="2" priority="141">
      <formula>IF(OR(AND($B16&lt;&gt;"",$B16&gt;=$B17),$B17=""),1,0)</formula>
    </cfRule>
  </conditionalFormatting>
  <conditionalFormatting sqref="L16">
    <cfRule type="expression" dxfId="4" priority="144">
      <formula>IF(AND(J16&gt;0,L16=""),1,0)</formula>
    </cfRule>
  </conditionalFormatting>
  <conditionalFormatting sqref="F17:I17">
    <cfRule type="expression" dxfId="4" priority="24">
      <formula>IF(AND($B17&lt;&gt;"",OR(#REF!="",$B17&gt;=#REF!),F17=""),1,0)</formula>
    </cfRule>
  </conditionalFormatting>
  <conditionalFormatting sqref="F17:J17">
    <cfRule type="expression" dxfId="2" priority="20">
      <formula>IF($B17="",1,IF(#REF!="",0,IF($B17&lt;#REF!,1)))</formula>
    </cfRule>
  </conditionalFormatting>
  <conditionalFormatting sqref="J17">
    <cfRule type="cellIs" dxfId="5" priority="19" operator="equal">
      <formula>0</formula>
    </cfRule>
  </conditionalFormatting>
  <conditionalFormatting sqref="K17">
    <cfRule type="expression" dxfId="2" priority="23">
      <formula>IF($B17="",1,0)</formula>
    </cfRule>
    <cfRule type="expression" priority="22">
      <formula>IF(AND($B17&lt;&gt;"",#REF!&gt;$B17),1,0)</formula>
    </cfRule>
    <cfRule type="expression" dxfId="2" priority="21">
      <formula>IF(OR(AND($B17&lt;&gt;"",$B17&gt;=#REF!),#REF!=""),1,0)</formula>
    </cfRule>
  </conditionalFormatting>
  <conditionalFormatting sqref="L17">
    <cfRule type="expression" dxfId="2" priority="27">
      <formula>IF($B17="",1,IF($B18="",0,IF($B17&lt;$B18,1)))</formula>
    </cfRule>
    <cfRule type="expression" dxfId="4" priority="26">
      <formula>IF(AND(J17&gt;0,L17=""),1,0)</formula>
    </cfRule>
    <cfRule type="cellIs" dxfId="5" priority="25" operator="equal">
      <formula>0</formula>
    </cfRule>
  </conditionalFormatting>
  <conditionalFormatting sqref="F18:J18">
    <cfRule type="expression" dxfId="2" priority="235">
      <formula>IF($B18="",1,IF(#REF!="",0,IF($B18&lt;#REF!,1)))</formula>
    </cfRule>
  </conditionalFormatting>
  <conditionalFormatting sqref="F18:I18">
    <cfRule type="expression" dxfId="4" priority="239">
      <formula>IF(AND($B18&lt;&gt;"",OR(#REF!="",$B18&gt;=#REF!),F18=""),1,0)</formula>
    </cfRule>
  </conditionalFormatting>
  <conditionalFormatting sqref="J18">
    <cfRule type="cellIs" dxfId="5" priority="234" operator="equal">
      <formula>0</formula>
    </cfRule>
  </conditionalFormatting>
  <conditionalFormatting sqref="K18">
    <cfRule type="expression" dxfId="2" priority="238">
      <formula>IF($B18="",1,0)</formula>
    </cfRule>
    <cfRule type="expression" priority="237">
      <formula>IF(AND($B18&lt;&gt;"",#REF!&gt;$B18),1,0)</formula>
    </cfRule>
    <cfRule type="expression" dxfId="2" priority="236">
      <formula>IF(OR(AND($B18&lt;&gt;"",$B18&gt;=#REF!),#REF!=""),1,0)</formula>
    </cfRule>
  </conditionalFormatting>
  <conditionalFormatting sqref="L18">
    <cfRule type="expression" dxfId="2" priority="374">
      <formula>IF($B18="",1,IF($B19="",0,IF($B18&lt;$B19,1)))</formula>
    </cfRule>
    <cfRule type="expression" dxfId="4" priority="373">
      <formula>IF(AND(J18&gt;0,L18=""),1,0)</formula>
    </cfRule>
    <cfRule type="cellIs" dxfId="5" priority="372" operator="equal">
      <formula>0</formula>
    </cfRule>
  </conditionalFormatting>
  <conditionalFormatting sqref="F19:I19">
    <cfRule type="expression" dxfId="4" priority="138">
      <formula>IF(AND($B19&lt;&gt;"",OR($B20="",$B19&gt;=$B20),F19=""),1,0)</formula>
    </cfRule>
  </conditionalFormatting>
  <conditionalFormatting sqref="K19">
    <cfRule type="expression" dxfId="2" priority="136">
      <formula>IF($B19="",1,0)</formula>
    </cfRule>
    <cfRule type="expression" priority="135">
      <formula>IF(AND($B19&lt;&gt;"",$B20&gt;$B19),1,0)</formula>
    </cfRule>
    <cfRule type="expression" dxfId="2" priority="134">
      <formula>IF(OR(AND($B19&lt;&gt;"",$B19&gt;=$B20),$B20=""),1,0)</formula>
    </cfRule>
  </conditionalFormatting>
  <conditionalFormatting sqref="L19">
    <cfRule type="expression" dxfId="4" priority="137">
      <formula>IF(AND(J19&gt;0,L19=""),1,0)</formula>
    </cfRule>
  </conditionalFormatting>
  <conditionalFormatting sqref="F22:I22">
    <cfRule type="expression" dxfId="4" priority="131">
      <formula>IF(AND($B22&lt;&gt;"",OR($B23="",$B22&gt;=$B23),F22=""),1,0)</formula>
    </cfRule>
  </conditionalFormatting>
  <conditionalFormatting sqref="K22">
    <cfRule type="expression" dxfId="2" priority="129">
      <formula>IF($B22="",1,0)</formula>
    </cfRule>
    <cfRule type="expression" priority="128">
      <formula>IF(AND($B22&lt;&gt;"",$B23&gt;$B22),1,0)</formula>
    </cfRule>
    <cfRule type="expression" dxfId="2" priority="127">
      <formula>IF(OR(AND($B22&lt;&gt;"",$B22&gt;=$B23),$B23=""),1,0)</formula>
    </cfRule>
  </conditionalFormatting>
  <conditionalFormatting sqref="L22">
    <cfRule type="expression" dxfId="4" priority="130">
      <formula>IF(AND(J22&gt;0,L22=""),1,0)</formula>
    </cfRule>
  </conditionalFormatting>
  <conditionalFormatting sqref="F23:J23">
    <cfRule type="expression" dxfId="2" priority="223">
      <formula>IF($B23="",1,IF(#REF!="",0,IF($B23&lt;#REF!,1)))</formula>
    </cfRule>
  </conditionalFormatting>
  <conditionalFormatting sqref="F23:I23">
    <cfRule type="expression" dxfId="4" priority="227">
      <formula>IF(AND($B23&lt;&gt;"",OR(#REF!="",$B23&gt;=#REF!),F23=""),1,0)</formula>
    </cfRule>
  </conditionalFormatting>
  <conditionalFormatting sqref="J23">
    <cfRule type="cellIs" dxfId="5" priority="222" operator="equal">
      <formula>0</formula>
    </cfRule>
  </conditionalFormatting>
  <conditionalFormatting sqref="K23">
    <cfRule type="expression" dxfId="2" priority="226">
      <formula>IF($B23="",1,0)</formula>
    </cfRule>
    <cfRule type="expression" priority="225">
      <formula>IF(AND($B23&lt;&gt;"",#REF!&gt;$B23),1,0)</formula>
    </cfRule>
    <cfRule type="expression" dxfId="2" priority="224">
      <formula>IF(OR(AND($B23&lt;&gt;"",$B23&gt;=#REF!),#REF!=""),1,0)</formula>
    </cfRule>
  </conditionalFormatting>
  <conditionalFormatting sqref="L23">
    <cfRule type="expression" dxfId="2" priority="430">
      <formula>IF($B23="",1,IF($B24="",0,IF($B23&lt;$B24,1)))</formula>
    </cfRule>
    <cfRule type="expression" dxfId="4" priority="429">
      <formula>IF(AND(J23&gt;0,L23=""),1,0)</formula>
    </cfRule>
    <cfRule type="cellIs" dxfId="5" priority="428" operator="equal">
      <formula>0</formula>
    </cfRule>
  </conditionalFormatting>
  <conditionalFormatting sqref="F24:I24">
    <cfRule type="expression" dxfId="4" priority="15">
      <formula>IF(AND($B24&lt;&gt;"",OR(#REF!="",$B24&gt;=#REF!),F24=""),1,0)</formula>
    </cfRule>
  </conditionalFormatting>
  <conditionalFormatting sqref="F24:J24">
    <cfRule type="expression" dxfId="2" priority="11">
      <formula>IF($B24="",1,IF(#REF!="",0,IF($B24&lt;#REF!,1)))</formula>
    </cfRule>
  </conditionalFormatting>
  <conditionalFormatting sqref="J24">
    <cfRule type="cellIs" dxfId="5" priority="10" operator="equal">
      <formula>0</formula>
    </cfRule>
  </conditionalFormatting>
  <conditionalFormatting sqref="K24">
    <cfRule type="expression" dxfId="2" priority="14">
      <formula>IF($B24="",1,0)</formula>
    </cfRule>
    <cfRule type="expression" priority="13">
      <formula>IF(AND($B24&lt;&gt;"",#REF!&gt;$B24),1,0)</formula>
    </cfRule>
    <cfRule type="expression" dxfId="2" priority="12">
      <formula>IF(OR(AND($B24&lt;&gt;"",$B24&gt;=#REF!),#REF!=""),1,0)</formula>
    </cfRule>
  </conditionalFormatting>
  <conditionalFormatting sqref="L24">
    <cfRule type="expression" dxfId="2" priority="18">
      <formula>IF($B24="",1,IF($B25="",0,IF($B24&lt;$B25,1)))</formula>
    </cfRule>
    <cfRule type="expression" dxfId="4" priority="17">
      <formula>IF(AND(J24&gt;0,L24=""),1,0)</formula>
    </cfRule>
    <cfRule type="cellIs" dxfId="5" priority="16" operator="equal">
      <formula>0</formula>
    </cfRule>
  </conditionalFormatting>
  <conditionalFormatting sqref="F25:J25">
    <cfRule type="expression" dxfId="2" priority="217">
      <formula>IF($B25="",1,IF(#REF!="",0,IF($B25&lt;#REF!,1)))</formula>
    </cfRule>
  </conditionalFormatting>
  <conditionalFormatting sqref="F25:I25">
    <cfRule type="expression" dxfId="4" priority="221">
      <formula>IF(AND($B25&lt;&gt;"",OR(#REF!="",$B25&gt;=#REF!),F25=""),1,0)</formula>
    </cfRule>
  </conditionalFormatting>
  <conditionalFormatting sqref="J25">
    <cfRule type="cellIs" dxfId="5" priority="216" operator="equal">
      <formula>0</formula>
    </cfRule>
  </conditionalFormatting>
  <conditionalFormatting sqref="K25">
    <cfRule type="expression" dxfId="2" priority="220">
      <formula>IF($B25="",1,0)</formula>
    </cfRule>
    <cfRule type="expression" priority="219">
      <formula>IF(AND($B25&lt;&gt;"",#REF!&gt;$B25),1,0)</formula>
    </cfRule>
    <cfRule type="expression" dxfId="2" priority="218">
      <formula>IF(OR(AND($B25&lt;&gt;"",$B25&gt;=#REF!),#REF!=""),1,0)</formula>
    </cfRule>
  </conditionalFormatting>
  <conditionalFormatting sqref="F26:I26">
    <cfRule type="expression" dxfId="4" priority="124">
      <formula>IF(AND($B26&lt;&gt;"",OR($B27="",$B26&gt;=$B27),F26=""),1,0)</formula>
    </cfRule>
  </conditionalFormatting>
  <conditionalFormatting sqref="K26">
    <cfRule type="expression" dxfId="2" priority="122">
      <formula>IF($B26="",1,0)</formula>
    </cfRule>
    <cfRule type="expression" priority="121">
      <formula>IF(AND($B26&lt;&gt;"",$B27&gt;$B26),1,0)</formula>
    </cfRule>
    <cfRule type="expression" dxfId="2" priority="120">
      <formula>IF(OR(AND($B26&lt;&gt;"",$B26&gt;=$B27),$B27=""),1,0)</formula>
    </cfRule>
  </conditionalFormatting>
  <conditionalFormatting sqref="L26">
    <cfRule type="expression" dxfId="4" priority="123">
      <formula>IF(AND(J26&gt;0,L26=""),1,0)</formula>
    </cfRule>
  </conditionalFormatting>
  <conditionalFormatting sqref="M26">
    <cfRule type="expression" dxfId="2" priority="704">
      <formula>IF($B26="",1,IF($B28="",0,IF($B26&lt;$B28,1)))</formula>
    </cfRule>
  </conditionalFormatting>
  <conditionalFormatting sqref="F29:I29">
    <cfRule type="expression" dxfId="4" priority="117">
      <formula>IF(AND($B29&lt;&gt;"",OR($B30="",$B29&gt;=$B30),F29=""),1,0)</formula>
    </cfRule>
  </conditionalFormatting>
  <conditionalFormatting sqref="K29">
    <cfRule type="expression" dxfId="2" priority="115">
      <formula>IF($B29="",1,0)</formula>
    </cfRule>
    <cfRule type="expression" priority="114">
      <formula>IF(AND($B29&lt;&gt;"",$B30&gt;$B29),1,0)</formula>
    </cfRule>
    <cfRule type="expression" dxfId="2" priority="113">
      <formula>IF(OR(AND($B29&lt;&gt;"",$B29&gt;=$B30),$B30=""),1,0)</formula>
    </cfRule>
  </conditionalFormatting>
  <conditionalFormatting sqref="L29">
    <cfRule type="expression" dxfId="4" priority="116">
      <formula>IF(AND(J29&gt;0,L29=""),1,0)</formula>
    </cfRule>
  </conditionalFormatting>
  <conditionalFormatting sqref="F32:I32">
    <cfRule type="expression" dxfId="4" priority="110">
      <formula>IF(AND($B32&lt;&gt;"",OR($B33="",$B32&gt;=$B33),F32=""),1,0)</formula>
    </cfRule>
  </conditionalFormatting>
  <conditionalFormatting sqref="K32">
    <cfRule type="expression" dxfId="2" priority="108">
      <formula>IF($B32="",1,0)</formula>
    </cfRule>
    <cfRule type="expression" priority="107">
      <formula>IF(AND($B32&lt;&gt;"",$B33&gt;$B32),1,0)</formula>
    </cfRule>
    <cfRule type="expression" dxfId="2" priority="106">
      <formula>IF(OR(AND($B32&lt;&gt;"",$B32&gt;=$B33),$B33=""),1,0)</formula>
    </cfRule>
  </conditionalFormatting>
  <conditionalFormatting sqref="L32">
    <cfRule type="expression" dxfId="4" priority="109">
      <formula>IF(AND(J32&gt;0,L32=""),1,0)</formula>
    </cfRule>
  </conditionalFormatting>
  <conditionalFormatting sqref="F33:I33">
    <cfRule type="expression" dxfId="4" priority="6">
      <formula>IF(AND($B33&lt;&gt;"",OR(#REF!="",$B33&gt;=#REF!),F33=""),1,0)</formula>
    </cfRule>
  </conditionalFormatting>
  <conditionalFormatting sqref="F33:J33">
    <cfRule type="expression" dxfId="2" priority="2">
      <formula>IF($B33="",1,IF(#REF!="",0,IF($B33&lt;#REF!,1)))</formula>
    </cfRule>
  </conditionalFormatting>
  <conditionalFormatting sqref="J33">
    <cfRule type="cellIs" dxfId="5" priority="1" operator="equal">
      <formula>0</formula>
    </cfRule>
  </conditionalFormatting>
  <conditionalFormatting sqref="K33">
    <cfRule type="expression" dxfId="2" priority="5">
      <formula>IF($B33="",1,0)</formula>
    </cfRule>
    <cfRule type="expression" priority="4">
      <formula>IF(AND($B33&lt;&gt;"",#REF!&gt;$B33),1,0)</formula>
    </cfRule>
    <cfRule type="expression" dxfId="2" priority="3">
      <formula>IF(OR(AND($B33&lt;&gt;"",$B33&gt;=#REF!),#REF!=""),1,0)</formula>
    </cfRule>
  </conditionalFormatting>
  <conditionalFormatting sqref="L33">
    <cfRule type="expression" dxfId="2" priority="9">
      <formula>IF($B33="",1,IF($B34="",0,IF($B33&lt;$B34,1)))</formula>
    </cfRule>
    <cfRule type="expression" dxfId="4" priority="8">
      <formula>IF(AND(J33&gt;0,L33=""),1,0)</formula>
    </cfRule>
    <cfRule type="cellIs" dxfId="5" priority="7" operator="equal">
      <formula>0</formula>
    </cfRule>
  </conditionalFormatting>
  <conditionalFormatting sqref="F36:I36">
    <cfRule type="expression" dxfId="4" priority="103">
      <formula>IF(AND($B36&lt;&gt;"",OR($B37="",$B36&gt;=$B37),F36=""),1,0)</formula>
    </cfRule>
  </conditionalFormatting>
  <conditionalFormatting sqref="K36">
    <cfRule type="expression" dxfId="2" priority="101">
      <formula>IF($B36="",1,0)</formula>
    </cfRule>
    <cfRule type="expression" priority="100">
      <formula>IF(AND($B36&lt;&gt;"",$B37&gt;$B36),1,0)</formula>
    </cfRule>
    <cfRule type="expression" dxfId="2" priority="99">
      <formula>IF(OR(AND($B36&lt;&gt;"",$B36&gt;=$B37),$B37=""),1,0)</formula>
    </cfRule>
  </conditionalFormatting>
  <conditionalFormatting sqref="L36">
    <cfRule type="expression" dxfId="4" priority="102">
      <formula>IF(AND(J36&gt;0,L36=""),1,0)</formula>
    </cfRule>
  </conditionalFormatting>
  <conditionalFormatting sqref="B39">
    <cfRule type="expression" dxfId="2" priority="365">
      <formula>IF(B39="",1,0)</formula>
    </cfRule>
    <cfRule type="expression" dxfId="3" priority="364">
      <formula>IF(B39&lt;&gt;"",1,0)</formula>
    </cfRule>
  </conditionalFormatting>
  <conditionalFormatting sqref="D39">
    <cfRule type="expression" dxfId="2" priority="371">
      <formula>IF(C39="",1,0)</formula>
    </cfRule>
    <cfRule type="expression" dxfId="10" priority="370">
      <formula>IF(B39=1,1,0)</formula>
    </cfRule>
    <cfRule type="expression" dxfId="9" priority="369">
      <formula>IF(B39=2,1,0)</formula>
    </cfRule>
    <cfRule type="expression" dxfId="8" priority="368">
      <formula>IF(B39=3,1,0)</formula>
    </cfRule>
    <cfRule type="expression" dxfId="7" priority="367">
      <formula>IF(B39=4,1,0)</formula>
    </cfRule>
    <cfRule type="expression" dxfId="6" priority="366">
      <formula>IF(B39=5,1,0)</formula>
    </cfRule>
  </conditionalFormatting>
  <conditionalFormatting sqref="F39:I39">
    <cfRule type="expression" dxfId="4" priority="96">
      <formula>IF(AND($B39&lt;&gt;"",OR($B40="",$B39&gt;=$B40),F39=""),1,0)</formula>
    </cfRule>
  </conditionalFormatting>
  <conditionalFormatting sqref="K39">
    <cfRule type="expression" dxfId="2" priority="94">
      <formula>IF($B39="",1,0)</formula>
    </cfRule>
    <cfRule type="expression" priority="93">
      <formula>IF(AND($B39&lt;&gt;"",$B40&gt;$B39),1,0)</formula>
    </cfRule>
    <cfRule type="expression" dxfId="2" priority="92">
      <formula>IF(OR(AND($B39&lt;&gt;"",$B39&gt;=$B40),$B40=""),1,0)</formula>
    </cfRule>
  </conditionalFormatting>
  <conditionalFormatting sqref="L39">
    <cfRule type="expression" dxfId="4" priority="95">
      <formula>IF(AND(J39&gt;0,L39=""),1,0)</formula>
    </cfRule>
  </conditionalFormatting>
  <conditionalFormatting sqref="F40:I40">
    <cfRule type="expression" dxfId="4" priority="81">
      <formula>IF(AND($B40&lt;&gt;"",OR(#REF!="",$B40&gt;=#REF!),F40=""),1,0)</formula>
    </cfRule>
  </conditionalFormatting>
  <conditionalFormatting sqref="F40:J40">
    <cfRule type="expression" dxfId="2" priority="77">
      <formula>IF($B40="",1,IF(#REF!="",0,IF($B40&lt;#REF!,1)))</formula>
    </cfRule>
  </conditionalFormatting>
  <conditionalFormatting sqref="J40">
    <cfRule type="cellIs" dxfId="5" priority="76" operator="equal">
      <formula>0</formula>
    </cfRule>
  </conditionalFormatting>
  <conditionalFormatting sqref="K40">
    <cfRule type="expression" dxfId="2" priority="80">
      <formula>IF($B40="",1,0)</formula>
    </cfRule>
    <cfRule type="expression" priority="79">
      <formula>IF(AND($B40&lt;&gt;"",#REF!&gt;$B40),1,0)</formula>
    </cfRule>
    <cfRule type="expression" dxfId="2" priority="78">
      <formula>IF(OR(AND($B40&lt;&gt;"",$B40&gt;=#REF!),#REF!=""),1,0)</formula>
    </cfRule>
  </conditionalFormatting>
  <conditionalFormatting sqref="L40">
    <cfRule type="expression" dxfId="2" priority="84">
      <formula>IF($B40="",1,IF($B41="",0,IF($B40&lt;$B41,1)))</formula>
    </cfRule>
    <cfRule type="expression" dxfId="4" priority="83">
      <formula>IF(AND(J40&gt;0,L40=""),1,0)</formula>
    </cfRule>
    <cfRule type="cellIs" dxfId="5" priority="82" operator="equal">
      <formula>0</formula>
    </cfRule>
  </conditionalFormatting>
  <conditionalFormatting sqref="F41:I41">
    <cfRule type="expression" dxfId="4" priority="89">
      <formula>IF(AND($B41&lt;&gt;"",OR($B42="",$B41&gt;=$B42),F41=""),1,0)</formula>
    </cfRule>
  </conditionalFormatting>
  <conditionalFormatting sqref="K41">
    <cfRule type="expression" dxfId="2" priority="87">
      <formula>IF($B41="",1,0)</formula>
    </cfRule>
    <cfRule type="expression" priority="86">
      <formula>IF(AND($B41&lt;&gt;"",$B42&gt;$B41),1,0)</formula>
    </cfRule>
    <cfRule type="expression" dxfId="2" priority="85">
      <formula>IF(OR(AND($B41&lt;&gt;"",$B41&gt;=$B42),$B42=""),1,0)</formula>
    </cfRule>
  </conditionalFormatting>
  <conditionalFormatting sqref="L41">
    <cfRule type="expression" dxfId="4" priority="88">
      <formula>IF(AND(J41&gt;0,L41=""),1,0)</formula>
    </cfRule>
  </conditionalFormatting>
  <conditionalFormatting sqref="L42">
    <cfRule type="expression" dxfId="2" priority="69">
      <formula>IF($B42="",1,IF($B43="",0,IF($B42&lt;$B43,1)))</formula>
    </cfRule>
    <cfRule type="expression" dxfId="4" priority="68">
      <formula>IF(AND(J42&gt;0,L42=""),1,0)</formula>
    </cfRule>
    <cfRule type="cellIs" dxfId="5" priority="67" operator="equal">
      <formula>0</formula>
    </cfRule>
  </conditionalFormatting>
  <conditionalFormatting sqref="L43">
    <cfRule type="expression" dxfId="2" priority="66">
      <formula>IF($B43="",1,IF($B44="",0,IF($B43&lt;$B44,1)))</formula>
    </cfRule>
    <cfRule type="expression" dxfId="4" priority="65">
      <formula>IF(AND(J43&gt;0,L43=""),1,0)</formula>
    </cfRule>
    <cfRule type="cellIs" dxfId="5" priority="64" operator="equal">
      <formula>0</formula>
    </cfRule>
  </conditionalFormatting>
  <conditionalFormatting sqref="M43">
    <cfRule type="expression" dxfId="2" priority="760">
      <formula>IF($B43="",1,IF(#REF!="",0,IF($B43&lt;#REF!,1)))</formula>
    </cfRule>
  </conditionalFormatting>
  <conditionalFormatting sqref="L44">
    <cfRule type="expression" dxfId="2" priority="57">
      <formula>IF($B44="",1,IF($B45="",0,IF($B44&lt;$B45,1)))</formula>
    </cfRule>
    <cfRule type="expression" dxfId="4" priority="56">
      <formula>IF(AND(J44&gt;0,L44=""),1,0)</formula>
    </cfRule>
    <cfRule type="cellIs" dxfId="5" priority="55" operator="equal">
      <formula>0</formula>
    </cfRule>
  </conditionalFormatting>
  <conditionalFormatting sqref="M44">
    <cfRule type="expression" dxfId="2" priority="775">
      <formula>IF($B44="",1,IF(#REF!="",0,IF($B44&lt;#REF!,1)))</formula>
    </cfRule>
  </conditionalFormatting>
  <conditionalFormatting sqref="L45">
    <cfRule type="expression" dxfId="2" priority="54">
      <formula>IF($B45="",1,IF($B46="",0,IF($B45&lt;$B46,1)))</formula>
    </cfRule>
    <cfRule type="expression" dxfId="4" priority="53">
      <formula>IF(AND(J45&gt;0,L45=""),1,0)</formula>
    </cfRule>
    <cfRule type="cellIs" dxfId="5" priority="52" operator="equal">
      <formula>0</formula>
    </cfRule>
  </conditionalFormatting>
  <conditionalFormatting sqref="M45">
    <cfRule type="expression" dxfId="2" priority="777">
      <formula>IF($B45="",1,IF(#REF!="",0,IF($B45&lt;#REF!,1)))</formula>
    </cfRule>
  </conditionalFormatting>
  <conditionalFormatting sqref="L46">
    <cfRule type="expression" dxfId="2" priority="45">
      <formula>IF($B46="",1,IF($B47="",0,IF($B46&lt;$B47,1)))</formula>
    </cfRule>
    <cfRule type="expression" dxfId="4" priority="44">
      <formula>IF(AND(J46&gt;0,L46=""),1,0)</formula>
    </cfRule>
    <cfRule type="cellIs" dxfId="5" priority="43" operator="equal">
      <formula>0</formula>
    </cfRule>
  </conditionalFormatting>
  <conditionalFormatting sqref="M46">
    <cfRule type="expression" dxfId="2" priority="749">
      <formula>IF($B46="",1,IF($B50="",0,IF($B46&lt;$B50,1)))</formula>
    </cfRule>
  </conditionalFormatting>
  <conditionalFormatting sqref="L47">
    <cfRule type="expression" dxfId="2" priority="42">
      <formula>IF($B47="",1,IF($B48="",0,IF($B47&lt;$B48,1)))</formula>
    </cfRule>
    <cfRule type="expression" dxfId="4" priority="41">
      <formula>IF(AND(J47&gt;0,L47=""),1,0)</formula>
    </cfRule>
    <cfRule type="cellIs" dxfId="5" priority="40" operator="equal">
      <formula>0</formula>
    </cfRule>
  </conditionalFormatting>
  <conditionalFormatting sqref="M47">
    <cfRule type="expression" dxfId="2" priority="595">
      <formula>IF($B47="",1,IF(#REF!="",0,IF($B47&lt;#REF!,1)))</formula>
    </cfRule>
  </conditionalFormatting>
  <conditionalFormatting sqref="L48">
    <cfRule type="expression" dxfId="2" priority="33">
      <formula>IF($B48="",1,IF($B49="",0,IF($B48&lt;$B49,1)))</formula>
    </cfRule>
    <cfRule type="expression" dxfId="4" priority="32">
      <formula>IF(AND(J48&gt;0,L48=""),1,0)</formula>
    </cfRule>
    <cfRule type="cellIs" dxfId="5" priority="31" operator="equal">
      <formula>0</formula>
    </cfRule>
  </conditionalFormatting>
  <conditionalFormatting sqref="L49">
    <cfRule type="expression" dxfId="2" priority="30">
      <formula>IF($B49="",1,IF($B50="",0,IF($B49&lt;$B50,1)))</formula>
    </cfRule>
    <cfRule type="expression" dxfId="4" priority="29">
      <formula>IF(AND(J49&gt;0,L49=""),1,0)</formula>
    </cfRule>
    <cfRule type="cellIs" dxfId="5" priority="28" operator="equal">
      <formula>0</formula>
    </cfRule>
  </conditionalFormatting>
  <conditionalFormatting sqref="E5:E49">
    <cfRule type="expression" dxfId="3" priority="508">
      <formula>IF(B5&lt;&gt;"",1,0)</formula>
    </cfRule>
    <cfRule type="expression" dxfId="2" priority="523">
      <formula>IF(B5="",1,0)</formula>
    </cfRule>
  </conditionalFormatting>
  <conditionalFormatting sqref="J11:J12">
    <cfRule type="cellIs" dxfId="5" priority="246" operator="equal">
      <formula>0</formula>
    </cfRule>
  </conditionalFormatting>
  <conditionalFormatting sqref="J14:J15">
    <cfRule type="cellIs" dxfId="5" priority="240" operator="equal">
      <formula>0</formula>
    </cfRule>
  </conditionalFormatting>
  <conditionalFormatting sqref="J20:J21">
    <cfRule type="cellIs" dxfId="5" priority="228" operator="equal">
      <formula>0</formula>
    </cfRule>
  </conditionalFormatting>
  <conditionalFormatting sqref="J27:J28">
    <cfRule type="cellIs" dxfId="5" priority="210" operator="equal">
      <formula>0</formula>
    </cfRule>
  </conditionalFormatting>
  <conditionalFormatting sqref="J30:J31">
    <cfRule type="cellIs" dxfId="5" priority="204" operator="equal">
      <formula>0</formula>
    </cfRule>
  </conditionalFormatting>
  <conditionalFormatting sqref="J34:J35">
    <cfRule type="cellIs" dxfId="5" priority="192" operator="equal">
      <formula>0</formula>
    </cfRule>
  </conditionalFormatting>
  <conditionalFormatting sqref="J37:J38">
    <cfRule type="cellIs" dxfId="5" priority="186" operator="equal">
      <formula>0</formula>
    </cfRule>
  </conditionalFormatting>
  <conditionalFormatting sqref="J42:J43">
    <cfRule type="cellIs" dxfId="5" priority="70" operator="equal">
      <formula>0</formula>
    </cfRule>
  </conditionalFormatting>
  <conditionalFormatting sqref="J44:J45">
    <cfRule type="cellIs" dxfId="5" priority="58" operator="equal">
      <formula>0</formula>
    </cfRule>
  </conditionalFormatting>
  <conditionalFormatting sqref="J46:J47">
    <cfRule type="cellIs" dxfId="5" priority="46" operator="equal">
      <formula>0</formula>
    </cfRule>
  </conditionalFormatting>
  <conditionalFormatting sqref="J48:J49">
    <cfRule type="cellIs" dxfId="5" priority="34" operator="equal">
      <formula>0</formula>
    </cfRule>
  </conditionalFormatting>
  <conditionalFormatting sqref="K6:K8">
    <cfRule type="expression" dxfId="2" priority="558">
      <formula>IF(OR(AND($B6&lt;&gt;"",$B6&gt;=#REF!),#REF!=""),1,0)</formula>
    </cfRule>
    <cfRule type="expression" priority="559">
      <formula>IF(AND($B6&lt;&gt;"",#REF!&gt;$B6),1,0)</formula>
    </cfRule>
    <cfRule type="expression" dxfId="2" priority="560">
      <formula>IF($B6="",1,0)</formula>
    </cfRule>
  </conditionalFormatting>
  <conditionalFormatting sqref="K11:K12">
    <cfRule type="expression" dxfId="2" priority="250">
      <formula>IF($B11="",1,0)</formula>
    </cfRule>
    <cfRule type="expression" priority="249">
      <formula>IF(AND($B11&lt;&gt;"",#REF!&gt;$B11),1,0)</formula>
    </cfRule>
    <cfRule type="expression" dxfId="2" priority="248">
      <formula>IF(OR(AND($B11&lt;&gt;"",$B11&gt;=#REF!),#REF!=""),1,0)</formula>
    </cfRule>
  </conditionalFormatting>
  <conditionalFormatting sqref="K14:K15">
    <cfRule type="expression" dxfId="2" priority="244">
      <formula>IF($B14="",1,0)</formula>
    </cfRule>
    <cfRule type="expression" priority="243">
      <formula>IF(AND($B14&lt;&gt;"",#REF!&gt;$B14),1,0)</formula>
    </cfRule>
    <cfRule type="expression" dxfId="2" priority="242">
      <formula>IF(OR(AND($B14&lt;&gt;"",$B14&gt;=#REF!),#REF!=""),1,0)</formula>
    </cfRule>
  </conditionalFormatting>
  <conditionalFormatting sqref="K20:K21">
    <cfRule type="expression" dxfId="2" priority="232">
      <formula>IF($B20="",1,0)</formula>
    </cfRule>
    <cfRule type="expression" priority="231">
      <formula>IF(AND($B20&lt;&gt;"",#REF!&gt;$B20),1,0)</formula>
    </cfRule>
    <cfRule type="expression" dxfId="2" priority="230">
      <formula>IF(OR(AND($B20&lt;&gt;"",$B20&gt;=#REF!),#REF!=""),1,0)</formula>
    </cfRule>
  </conditionalFormatting>
  <conditionalFormatting sqref="K27:K28">
    <cfRule type="expression" dxfId="2" priority="214">
      <formula>IF($B27="",1,0)</formula>
    </cfRule>
    <cfRule type="expression" priority="213">
      <formula>IF(AND($B27&lt;&gt;"",#REF!&gt;$B27),1,0)</formula>
    </cfRule>
    <cfRule type="expression" dxfId="2" priority="212">
      <formula>IF(OR(AND($B27&lt;&gt;"",$B27&gt;=#REF!),#REF!=""),1,0)</formula>
    </cfRule>
  </conditionalFormatting>
  <conditionalFormatting sqref="K30:K31">
    <cfRule type="expression" dxfId="2" priority="208">
      <formula>IF($B30="",1,0)</formula>
    </cfRule>
    <cfRule type="expression" priority="207">
      <formula>IF(AND($B30&lt;&gt;"",#REF!&gt;$B30),1,0)</formula>
    </cfRule>
    <cfRule type="expression" dxfId="2" priority="206">
      <formula>IF(OR(AND($B30&lt;&gt;"",$B30&gt;=#REF!),#REF!=""),1,0)</formula>
    </cfRule>
  </conditionalFormatting>
  <conditionalFormatting sqref="K34:K35">
    <cfRule type="expression" dxfId="2" priority="196">
      <formula>IF($B34="",1,0)</formula>
    </cfRule>
    <cfRule type="expression" priority="195">
      <formula>IF(AND($B34&lt;&gt;"",#REF!&gt;$B34),1,0)</formula>
    </cfRule>
    <cfRule type="expression" dxfId="2" priority="194">
      <formula>IF(OR(AND($B34&lt;&gt;"",$B34&gt;=#REF!),#REF!=""),1,0)</formula>
    </cfRule>
  </conditionalFormatting>
  <conditionalFormatting sqref="K37:K38">
    <cfRule type="expression" dxfId="2" priority="190">
      <formula>IF($B37="",1,0)</formula>
    </cfRule>
    <cfRule type="expression" priority="189">
      <formula>IF(AND($B37&lt;&gt;"",#REF!&gt;$B37),1,0)</formula>
    </cfRule>
    <cfRule type="expression" dxfId="2" priority="188">
      <formula>IF(OR(AND($B37&lt;&gt;"",$B37&gt;=#REF!),#REF!=""),1,0)</formula>
    </cfRule>
  </conditionalFormatting>
  <conditionalFormatting sqref="K42:K43">
    <cfRule type="expression" dxfId="2" priority="74">
      <formula>IF($B42="",1,0)</formula>
    </cfRule>
    <cfRule type="expression" priority="73">
      <formula>IF(AND($B42&lt;&gt;"",#REF!&gt;$B42),1,0)</formula>
    </cfRule>
    <cfRule type="expression" dxfId="2" priority="72">
      <formula>IF(OR(AND($B42&lt;&gt;"",$B42&gt;=#REF!),#REF!=""),1,0)</formula>
    </cfRule>
  </conditionalFormatting>
  <conditionalFormatting sqref="K44:K45">
    <cfRule type="expression" dxfId="2" priority="62">
      <formula>IF($B44="",1,0)</formula>
    </cfRule>
    <cfRule type="expression" priority="61">
      <formula>IF(AND($B44&lt;&gt;"",#REF!&gt;$B44),1,0)</formula>
    </cfRule>
    <cfRule type="expression" dxfId="2" priority="60">
      <formula>IF(OR(AND($B44&lt;&gt;"",$B44&gt;=#REF!),#REF!=""),1,0)</formula>
    </cfRule>
  </conditionalFormatting>
  <conditionalFormatting sqref="K46:K47">
    <cfRule type="expression" dxfId="2" priority="50">
      <formula>IF($B46="",1,0)</formula>
    </cfRule>
    <cfRule type="expression" priority="49">
      <formula>IF(AND($B46&lt;&gt;"",#REF!&gt;$B46),1,0)</formula>
    </cfRule>
    <cfRule type="expression" dxfId="2" priority="48">
      <formula>IF(OR(AND($B46&lt;&gt;"",$B46&gt;=#REF!),#REF!=""),1,0)</formula>
    </cfRule>
  </conditionalFormatting>
  <conditionalFormatting sqref="K48:K49">
    <cfRule type="expression" dxfId="2" priority="38">
      <formula>IF($B48="",1,0)</formula>
    </cfRule>
    <cfRule type="expression" priority="37">
      <formula>IF(AND($B48&lt;&gt;"",#REF!&gt;$B48),1,0)</formula>
    </cfRule>
    <cfRule type="expression" dxfId="2" priority="36">
      <formula>IF(OR(AND($B48&lt;&gt;"",$B48&gt;=#REF!),#REF!=""),1,0)</formula>
    </cfRule>
  </conditionalFormatting>
  <conditionalFormatting sqref="L7:L8">
    <cfRule type="expression" dxfId="2" priority="442">
      <formula>IF($B7="",1,IF($B8="",0,IF($B7&lt;$B8,1)))</formula>
    </cfRule>
    <cfRule type="expression" dxfId="4" priority="441">
      <formula>IF(AND(J7&gt;0,L7=""),1,0)</formula>
    </cfRule>
    <cfRule type="cellIs" dxfId="5" priority="440" operator="equal">
      <formula>0</formula>
    </cfRule>
  </conditionalFormatting>
  <conditionalFormatting sqref="L14:L15">
    <cfRule type="expression" dxfId="2" priority="436">
      <formula>IF($B14="",1,IF($B15="",0,IF($B14&lt;$B15,1)))</formula>
    </cfRule>
    <cfRule type="expression" dxfId="4" priority="435">
      <formula>IF(AND(J14&gt;0,L14=""),1,0)</formula>
    </cfRule>
    <cfRule type="cellIs" dxfId="5" priority="434" operator="equal">
      <formula>0</formula>
    </cfRule>
  </conditionalFormatting>
  <conditionalFormatting sqref="L20:L21">
    <cfRule type="expression" dxfId="2" priority="433">
      <formula>IF($B20="",1,IF($B21="",0,IF($B20&lt;$B21,1)))</formula>
    </cfRule>
    <cfRule type="expression" dxfId="4" priority="432">
      <formula>IF(AND(J20&gt;0,L20=""),1,0)</formula>
    </cfRule>
    <cfRule type="cellIs" dxfId="5" priority="431" operator="equal">
      <formula>0</formula>
    </cfRule>
  </conditionalFormatting>
  <conditionalFormatting sqref="L30:L31">
    <cfRule type="expression" dxfId="2" priority="424">
      <formula>IF($B30="",1,IF($B31="",0,IF($B30&lt;$B31,1)))</formula>
    </cfRule>
    <cfRule type="expression" dxfId="4" priority="423">
      <formula>IF(AND(J30&gt;0,L30=""),1,0)</formula>
    </cfRule>
    <cfRule type="cellIs" dxfId="5" priority="422" operator="equal">
      <formula>0</formula>
    </cfRule>
  </conditionalFormatting>
  <conditionalFormatting sqref="L34:L35">
    <cfRule type="expression" dxfId="2" priority="421">
      <formula>IF($B34="",1,IF($B35="",0,IF($B34&lt;$B35,1)))</formula>
    </cfRule>
    <cfRule type="expression" dxfId="4" priority="420">
      <formula>IF(AND(J34&gt;0,L34=""),1,0)</formula>
    </cfRule>
    <cfRule type="cellIs" dxfId="5" priority="419" operator="equal">
      <formula>0</formula>
    </cfRule>
  </conditionalFormatting>
  <conditionalFormatting sqref="L37:L38">
    <cfRule type="expression" dxfId="2" priority="418">
      <formula>IF($B37="",1,IF($B38="",0,IF($B37&lt;$B38,1)))</formula>
    </cfRule>
    <cfRule type="expression" dxfId="4" priority="417">
      <formula>IF(AND(J37&gt;0,L37=""),1,0)</formula>
    </cfRule>
    <cfRule type="cellIs" dxfId="5" priority="416" operator="equal">
      <formula>0</formula>
    </cfRule>
  </conditionalFormatting>
  <conditionalFormatting sqref="M24:M25">
    <cfRule type="expression" dxfId="2" priority="710">
      <formula>IF($B24="",1,IF($B27="",0,IF($B24&lt;$B27,1)))</formula>
    </cfRule>
  </conditionalFormatting>
  <conditionalFormatting sqref="M48:M49">
    <cfRule type="expression" dxfId="2" priority="776">
      <formula>IF($B48="",1,IF($B50="",0,IF($B48&lt;$B50,1)))</formula>
    </cfRule>
  </conditionalFormatting>
  <conditionalFormatting sqref="B5:B38 B40:B49">
    <cfRule type="expression" dxfId="3" priority="510">
      <formula>IF(B5&lt;&gt;"",1,0)</formula>
    </cfRule>
    <cfRule type="expression" dxfId="2" priority="511">
      <formula>IF(B5="",1,0)</formula>
    </cfRule>
  </conditionalFormatting>
  <conditionalFormatting sqref="D5:D14 D17:D38 D40:D49">
    <cfRule type="expression" dxfId="6" priority="517">
      <formula>IF(B5=5,1,0)</formula>
    </cfRule>
    <cfRule type="expression" dxfId="7" priority="518">
      <formula>IF(B5=4,1,0)</formula>
    </cfRule>
    <cfRule type="expression" dxfId="8" priority="519">
      <formula>IF(B5=3,1,0)</formula>
    </cfRule>
    <cfRule type="expression" dxfId="9" priority="520">
      <formula>IF(B5=2,1,0)</formula>
    </cfRule>
    <cfRule type="expression" dxfId="10" priority="521">
      <formula>IF(B5=1,1,0)</formula>
    </cfRule>
    <cfRule type="expression" dxfId="2" priority="524">
      <formula>IF(C5="",1,0)</formula>
    </cfRule>
  </conditionalFormatting>
  <conditionalFormatting sqref="L5:M5 F5:J5 M17 M22 M29 M9 M11">
    <cfRule type="expression" dxfId="2" priority="525">
      <formula>IF($B5="",1,IF($B6="",0,IF($B5&lt;$B6,1)))</formula>
    </cfRule>
  </conditionalFormatting>
  <conditionalFormatting sqref="J5:J8 L5">
    <cfRule type="cellIs" dxfId="5" priority="522" operator="equal">
      <formula>0</formula>
    </cfRule>
  </conditionalFormatting>
  <conditionalFormatting sqref="F6:I8">
    <cfRule type="expression" dxfId="4" priority="570">
      <formula>IF(AND($B6&lt;&gt;"",OR(#REF!="",$B6&gt;=#REF!),F6=""),1,0)</formula>
    </cfRule>
  </conditionalFormatting>
  <conditionalFormatting sqref="F6:J8 M12:M16 M18:M21 M23 M27:M28 M30:M32 M34:M35 M37:M39 M41:M42 M6:M8">
    <cfRule type="expression" dxfId="2" priority="528">
      <formula>IF($B6="",1,IF(#REF!="",0,IF($B6&lt;#REF!,1)))</formula>
    </cfRule>
  </conditionalFormatting>
  <conditionalFormatting sqref="L9 F9:J9">
    <cfRule type="expression" dxfId="2" priority="161">
      <formula>IF($B9="",1,IF($B10="",0,IF($B9&lt;$B10,1)))</formula>
    </cfRule>
  </conditionalFormatting>
  <conditionalFormatting sqref="J9 L9">
    <cfRule type="cellIs" dxfId="5" priority="160" operator="equal">
      <formula>0</formula>
    </cfRule>
  </conditionalFormatting>
  <conditionalFormatting sqref="F11:I12">
    <cfRule type="expression" dxfId="4" priority="251">
      <formula>IF(AND($B11&lt;&gt;"",OR(#REF!="",$B11&gt;=#REF!),F11=""),1,0)</formula>
    </cfRule>
  </conditionalFormatting>
  <conditionalFormatting sqref="F11:J12">
    <cfRule type="expression" dxfId="2" priority="247">
      <formula>IF($B11="",1,IF(#REF!="",0,IF($B11&lt;#REF!,1)))</formula>
    </cfRule>
  </conditionalFormatting>
  <conditionalFormatting sqref="L13 F13:J13">
    <cfRule type="expression" dxfId="2" priority="154">
      <formula>IF($B13="",1,IF($B14="",0,IF($B13&lt;$B14,1)))</formula>
    </cfRule>
  </conditionalFormatting>
  <conditionalFormatting sqref="J13 L13">
    <cfRule type="cellIs" dxfId="5" priority="153" operator="equal">
      <formula>0</formula>
    </cfRule>
  </conditionalFormatting>
  <conditionalFormatting sqref="F14:I15">
    <cfRule type="expression" dxfId="4" priority="245">
      <formula>IF(AND($B14&lt;&gt;"",OR(#REF!="",$B14&gt;=#REF!),F14=""),1,0)</formula>
    </cfRule>
  </conditionalFormatting>
  <conditionalFormatting sqref="F14:J15">
    <cfRule type="expression" dxfId="2" priority="241">
      <formula>IF($B14="",1,IF(#REF!="",0,IF($B14&lt;#REF!,1)))</formula>
    </cfRule>
  </conditionalFormatting>
  <conditionalFormatting sqref="L16 F16:J16">
    <cfRule type="expression" dxfId="2" priority="147">
      <formula>IF($B16="",1,IF($B17="",0,IF($B16&lt;$B17,1)))</formula>
    </cfRule>
  </conditionalFormatting>
  <conditionalFormatting sqref="J16 L16">
    <cfRule type="cellIs" dxfId="5" priority="146" operator="equal">
      <formula>0</formula>
    </cfRule>
  </conditionalFormatting>
  <conditionalFormatting sqref="L19 F19:J19">
    <cfRule type="expression" dxfId="2" priority="140">
      <formula>IF($B19="",1,IF($B20="",0,IF($B19&lt;$B20,1)))</formula>
    </cfRule>
  </conditionalFormatting>
  <conditionalFormatting sqref="J19 L19">
    <cfRule type="cellIs" dxfId="5" priority="139" operator="equal">
      <formula>0</formula>
    </cfRule>
  </conditionalFormatting>
  <conditionalFormatting sqref="F20:I21">
    <cfRule type="expression" dxfId="4" priority="233">
      <formula>IF(AND($B20&lt;&gt;"",OR(#REF!="",$B20&gt;=#REF!),F20=""),1,0)</formula>
    </cfRule>
  </conditionalFormatting>
  <conditionalFormatting sqref="F20:J21">
    <cfRule type="expression" dxfId="2" priority="229">
      <formula>IF($B20="",1,IF(#REF!="",0,IF($B20&lt;#REF!,1)))</formula>
    </cfRule>
  </conditionalFormatting>
  <conditionalFormatting sqref="L22 F22:J22">
    <cfRule type="expression" dxfId="2" priority="133">
      <formula>IF($B22="",1,IF($B23="",0,IF($B22&lt;$B23,1)))</formula>
    </cfRule>
  </conditionalFormatting>
  <conditionalFormatting sqref="J22 L22">
    <cfRule type="cellIs" dxfId="5" priority="132" operator="equal">
      <formula>0</formula>
    </cfRule>
  </conditionalFormatting>
  <conditionalFormatting sqref="L25 L27:L28">
    <cfRule type="expression" dxfId="2" priority="427">
      <formula>IF($B25="",1,IF($B26="",0,IF($B25&lt;$B26,1)))</formula>
    </cfRule>
    <cfRule type="expression" dxfId="4" priority="426">
      <formula>IF(AND(J25&gt;0,L25=""),1,0)</formula>
    </cfRule>
    <cfRule type="cellIs" dxfId="5" priority="425" operator="equal">
      <formula>0</formula>
    </cfRule>
  </conditionalFormatting>
  <conditionalFormatting sqref="L26 F26:J26">
    <cfRule type="expression" dxfId="2" priority="126">
      <formula>IF($B26="",1,IF($B27="",0,IF($B26&lt;$B27,1)))</formula>
    </cfRule>
  </conditionalFormatting>
  <conditionalFormatting sqref="J26 L26">
    <cfRule type="cellIs" dxfId="5" priority="125" operator="equal">
      <formula>0</formula>
    </cfRule>
  </conditionalFormatting>
  <conditionalFormatting sqref="F27:I28">
    <cfRule type="expression" dxfId="4" priority="215">
      <formula>IF(AND($B27&lt;&gt;"",OR(#REF!="",$B27&gt;=#REF!),F27=""),1,0)</formula>
    </cfRule>
  </conditionalFormatting>
  <conditionalFormatting sqref="F27:J28">
    <cfRule type="expression" dxfId="2" priority="211">
      <formula>IF($B27="",1,IF(#REF!="",0,IF($B27&lt;#REF!,1)))</formula>
    </cfRule>
  </conditionalFormatting>
  <conditionalFormatting sqref="L29 F29:J29">
    <cfRule type="expression" dxfId="2" priority="119">
      <formula>IF($B29="",1,IF($B30="",0,IF($B29&lt;$B30,1)))</formula>
    </cfRule>
  </conditionalFormatting>
  <conditionalFormatting sqref="J29 L29">
    <cfRule type="cellIs" dxfId="5" priority="118" operator="equal">
      <formula>0</formula>
    </cfRule>
  </conditionalFormatting>
  <conditionalFormatting sqref="F30:I31">
    <cfRule type="expression" dxfId="4" priority="209">
      <formula>IF(AND($B30&lt;&gt;"",OR(#REF!="",$B30&gt;=#REF!),F30=""),1,0)</formula>
    </cfRule>
  </conditionalFormatting>
  <conditionalFormatting sqref="F30:J31">
    <cfRule type="expression" dxfId="2" priority="205">
      <formula>IF($B30="",1,IF(#REF!="",0,IF($B30&lt;#REF!,1)))</formula>
    </cfRule>
  </conditionalFormatting>
  <conditionalFormatting sqref="L32 F32:J32">
    <cfRule type="expression" dxfId="2" priority="112">
      <formula>IF($B32="",1,IF($B33="",0,IF($B32&lt;$B33,1)))</formula>
    </cfRule>
  </conditionalFormatting>
  <conditionalFormatting sqref="J32 L32">
    <cfRule type="cellIs" dxfId="5" priority="111" operator="equal">
      <formula>0</formula>
    </cfRule>
  </conditionalFormatting>
  <conditionalFormatting sqref="M33 M36 M40">
    <cfRule type="expression" dxfId="2" priority="489">
      <formula>IF($B33="",1,IF($B34="",0,IF($B33&lt;$B34,1)))</formula>
    </cfRule>
  </conditionalFormatting>
  <conditionalFormatting sqref="F34:I35">
    <cfRule type="expression" dxfId="4" priority="197">
      <formula>IF(AND($B34&lt;&gt;"",OR(#REF!="",$B34&gt;=#REF!),F34=""),1,0)</formula>
    </cfRule>
  </conditionalFormatting>
  <conditionalFormatting sqref="F34:J35">
    <cfRule type="expression" dxfId="2" priority="193">
      <formula>IF($B34="",1,IF(#REF!="",0,IF($B34&lt;#REF!,1)))</formula>
    </cfRule>
  </conditionalFormatting>
  <conditionalFormatting sqref="L36 F36:J36">
    <cfRule type="expression" dxfId="2" priority="105">
      <formula>IF($B36="",1,IF($B37="",0,IF($B36&lt;$B37,1)))</formula>
    </cfRule>
  </conditionalFormatting>
  <conditionalFormatting sqref="J36 L36">
    <cfRule type="cellIs" dxfId="5" priority="104" operator="equal">
      <formula>0</formula>
    </cfRule>
  </conditionalFormatting>
  <conditionalFormatting sqref="F37:I38">
    <cfRule type="expression" dxfId="4" priority="191">
      <formula>IF(AND($B37&lt;&gt;"",OR(#REF!="",$B37&gt;=#REF!),F37=""),1,0)</formula>
    </cfRule>
  </conditionalFormatting>
  <conditionalFormatting sqref="F37:J38">
    <cfRule type="expression" dxfId="2" priority="187">
      <formula>IF($B37="",1,IF(#REF!="",0,IF($B37&lt;#REF!,1)))</formula>
    </cfRule>
  </conditionalFormatting>
  <conditionalFormatting sqref="L39 F39:J39">
    <cfRule type="expression" dxfId="2" priority="98">
      <formula>IF($B39="",1,IF($B40="",0,IF($B39&lt;$B40,1)))</formula>
    </cfRule>
  </conditionalFormatting>
  <conditionalFormatting sqref="J39 L39">
    <cfRule type="cellIs" dxfId="5" priority="97" operator="equal">
      <formula>0</formula>
    </cfRule>
  </conditionalFormatting>
  <conditionalFormatting sqref="L41 F41:J41">
    <cfRule type="expression" dxfId="2" priority="91">
      <formula>IF($B41="",1,IF($B42="",0,IF($B41&lt;$B42,1)))</formula>
    </cfRule>
  </conditionalFormatting>
  <conditionalFormatting sqref="J41 L41">
    <cfRule type="cellIs" dxfId="5" priority="90" operator="equal">
      <formula>0</formula>
    </cfRule>
  </conditionalFormatting>
  <conditionalFormatting sqref="F42:I43">
    <cfRule type="expression" dxfId="4" priority="75">
      <formula>IF(AND($B42&lt;&gt;"",OR(#REF!="",$B42&gt;=#REF!),F42=""),1,0)</formula>
    </cfRule>
  </conditionalFormatting>
  <conditionalFormatting sqref="F42:J43">
    <cfRule type="expression" dxfId="2" priority="71">
      <formula>IF($B42="",1,IF(#REF!="",0,IF($B42&lt;#REF!,1)))</formula>
    </cfRule>
  </conditionalFormatting>
  <conditionalFormatting sqref="F44:I45">
    <cfRule type="expression" dxfId="4" priority="63">
      <formula>IF(AND($B44&lt;&gt;"",OR(#REF!="",$B44&gt;=#REF!),F44=""),1,0)</formula>
    </cfRule>
  </conditionalFormatting>
  <conditionalFormatting sqref="F44:J45">
    <cfRule type="expression" dxfId="2" priority="59">
      <formula>IF($B44="",1,IF(#REF!="",0,IF($B44&lt;#REF!,1)))</formula>
    </cfRule>
  </conditionalFormatting>
  <conditionalFormatting sqref="F46:I47">
    <cfRule type="expression" dxfId="4" priority="51">
      <formula>IF(AND($B46&lt;&gt;"",OR(#REF!="",$B46&gt;=#REF!),F46=""),1,0)</formula>
    </cfRule>
  </conditionalFormatting>
  <conditionalFormatting sqref="F46:J47">
    <cfRule type="expression" dxfId="2" priority="47">
      <formula>IF($B46="",1,IF(#REF!="",0,IF($B46&lt;#REF!,1)))</formula>
    </cfRule>
  </conditionalFormatting>
  <conditionalFormatting sqref="F48:I49">
    <cfRule type="expression" dxfId="4" priority="39">
      <formula>IF(AND($B48&lt;&gt;"",OR(#REF!="",$B48&gt;=#REF!),F48=""),1,0)</formula>
    </cfRule>
  </conditionalFormatting>
  <conditionalFormatting sqref="F48:J49">
    <cfRule type="expression" dxfId="2" priority="35">
      <formula>IF($B48="",1,IF(#REF!="",0,IF($B48&lt;#REF!,1)))</formula>
    </cfRule>
  </conditionalFormatting>
  <dataValidations count="1">
    <dataValidation type="list" allowBlank="1" showInputMessage="1" showErrorMessage="1" sqref="F9:I9 F10:I10 F13:I13 F16:I16 F17:I17 F18:I18 F19:I19 F22:I22 F23:I23 F24:I24 F25:I25 F26:I26 F29:I29 F32:I32 F33:I33 F36:I36 F39:I39 F40:I40 F41:I41 F14:I15 F20:I21 F30:I31 F34:I35 F42:I43 F44:I45 F46:I47 F48:I49 F5:I8 F11:I12 F27:I28 F37:I38">
      <formula1>"无,低,中,高,复杂"</formula1>
    </dataValidation>
  </dataValidations>
  <pageMargins left="0.698611111111111" right="0.698611111111111" top="0.75" bottom="0.75" header="0.3" footer="0.3"/>
  <pageSetup paperSize="9" orientation="portrait" horizontalDpi="300" verticalDpi="300"/>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B1:Q1004"/>
  <sheetViews>
    <sheetView showGridLines="0" workbookViewId="0">
      <pane ySplit="4" topLeftCell="A5" activePane="bottomLeft" state="frozen"/>
      <selection/>
      <selection pane="bottomLeft" activeCell="D35" sqref="D35"/>
    </sheetView>
  </sheetViews>
  <sheetFormatPr defaultColWidth="9" defaultRowHeight="15.2"/>
  <cols>
    <col min="1" max="1" width="1.625" style="93" customWidth="1"/>
    <col min="2" max="2" width="6" style="93" customWidth="1"/>
    <col min="3" max="3" width="10.875" style="94" customWidth="1"/>
    <col min="4" max="4" width="52.375" style="95" customWidth="1"/>
    <col min="5" max="5" width="10.875" style="95" customWidth="1"/>
    <col min="6" max="6" width="10.5" style="96" customWidth="1"/>
    <col min="7" max="7" width="9.875" style="96" customWidth="1"/>
    <col min="8" max="8" width="7.875" style="96" customWidth="1"/>
    <col min="9" max="9" width="11.875" style="96" customWidth="1"/>
    <col min="10" max="10" width="11.875" style="97" customWidth="1"/>
    <col min="11" max="11" width="10.5" style="97" customWidth="1"/>
    <col min="12" max="12" width="12.875" style="97" customWidth="1"/>
    <col min="13" max="13" width="17.5" style="93" customWidth="1"/>
    <col min="14" max="15" width="11.875" style="93" customWidth="1"/>
    <col min="16" max="16" width="14.125" style="93" customWidth="1"/>
    <col min="17" max="17" width="30.875" style="93" customWidth="1"/>
    <col min="18" max="16384" width="9" style="93"/>
  </cols>
  <sheetData>
    <row r="1" ht="20.4" spans="2:12">
      <c r="B1" s="98" t="s">
        <v>49</v>
      </c>
      <c r="C1" s="98"/>
      <c r="D1" s="98"/>
      <c r="E1" s="98"/>
      <c r="F1" s="98"/>
      <c r="G1" s="98"/>
      <c r="H1" s="98"/>
      <c r="I1" s="98"/>
      <c r="J1" s="98"/>
      <c r="K1" s="98"/>
      <c r="L1" s="98"/>
    </row>
    <row r="2" ht="18" spans="2:17">
      <c r="B2" s="99" t="s">
        <v>50</v>
      </c>
      <c r="C2" s="100"/>
      <c r="D2" s="101"/>
      <c r="E2" s="109">
        <f>SUM(P5:P1004)</f>
        <v>13.5</v>
      </c>
      <c r="F2" s="100"/>
      <c r="G2" s="110"/>
      <c r="H2" s="110"/>
      <c r="I2" s="110"/>
      <c r="J2" s="117"/>
      <c r="K2" s="118" t="s">
        <v>51</v>
      </c>
      <c r="L2" s="119" t="s">
        <v>52</v>
      </c>
      <c r="M2" s="110"/>
      <c r="N2" s="110"/>
      <c r="O2" s="110"/>
      <c r="P2" s="110"/>
      <c r="Q2" s="110"/>
    </row>
    <row r="3" ht="18" customHeight="1" spans="2:17">
      <c r="B3" s="102" t="s">
        <v>53</v>
      </c>
      <c r="C3" s="103" t="s">
        <v>54</v>
      </c>
      <c r="D3" s="102" t="s">
        <v>55</v>
      </c>
      <c r="E3" s="102" t="s">
        <v>56</v>
      </c>
      <c r="F3" s="111"/>
      <c r="G3" s="112"/>
      <c r="H3" s="111" t="s">
        <v>210</v>
      </c>
      <c r="I3" s="112"/>
      <c r="J3" s="112"/>
      <c r="K3" s="112"/>
      <c r="L3" s="120"/>
      <c r="M3" s="111" t="s">
        <v>211</v>
      </c>
      <c r="N3" s="112"/>
      <c r="O3" s="112"/>
      <c r="P3" s="120"/>
      <c r="Q3" s="102" t="s">
        <v>212</v>
      </c>
    </row>
    <row r="4" ht="36" spans="2:17">
      <c r="B4" s="104"/>
      <c r="C4" s="105"/>
      <c r="D4" s="104"/>
      <c r="E4" s="104"/>
      <c r="F4" s="102" t="s">
        <v>213</v>
      </c>
      <c r="G4" s="102" t="s">
        <v>214</v>
      </c>
      <c r="H4" s="102" t="s">
        <v>215</v>
      </c>
      <c r="I4" s="102" t="s">
        <v>216</v>
      </c>
      <c r="J4" s="102" t="s">
        <v>217</v>
      </c>
      <c r="K4" s="102" t="s">
        <v>218</v>
      </c>
      <c r="L4" s="102" t="s">
        <v>219</v>
      </c>
      <c r="M4" s="102" t="s">
        <v>220</v>
      </c>
      <c r="N4" s="102" t="s">
        <v>221</v>
      </c>
      <c r="O4" s="102" t="s">
        <v>222</v>
      </c>
      <c r="P4" s="102" t="s">
        <v>223</v>
      </c>
      <c r="Q4" s="104"/>
    </row>
    <row r="5" s="92" customFormat="1" ht="16" spans="2:17">
      <c r="B5" s="106">
        <v>1</v>
      </c>
      <c r="C5" s="107" t="str">
        <f ca="1" t="shared" ref="C5:C68" si="0">IF(B5="","",IF(B5&gt;OFFSET(B5,-1,0,1,1),IF(OFFSET(C5,-1,0,1,1)="","1",OFFSET(C5,-1,0,1,1))&amp;REPT(".1",B5-MAX(OFFSET(B5,-1,0,1,1),1)),IF(ISERROR(FIND(".",OFFSET(C5,-1,0,1,1))),REPT("1.",B5-1)&amp;IFERROR(VALUE(OFFSET(C5,-1,0,1,1))+1,"1"),IF(B5=1,"",IFERROR(LEFT(OFFSET(C5,-1,0,1,1),FIND("^",SUBSTITUTE(OFFSET(C5,-1,0,1,1),".","^",B5-1))),""))&amp;VALUE(TRIM(MID(SUBSTITUTE(OFFSET(C5,-1,0,1,1),".",REPT(" ",LEN(OFFSET(C5,-1,0,1,1)))),(B5-1)*LEN(OFFSET(C5,-1,0,1,1))+1,LEN(OFFSET(C5,-1,0,1,1)))))+1)))</f>
        <v>1</v>
      </c>
      <c r="D5" s="108" t="s">
        <v>65</v>
      </c>
      <c r="E5" s="113" t="str">
        <f ca="1">IF(C5&lt;&gt;"",IF($L$2&lt;&gt;"",$L$2&amp;"-"&amp;C5,C5),"")</f>
        <v>SR-1</v>
      </c>
      <c r="F5" s="114"/>
      <c r="G5" s="115"/>
      <c r="H5" s="116" t="str">
        <f t="shared" ref="H5:H68" si="1">IF(IF($B5="",TRUE,IF($B6="",FALSE,IF($B5&lt;$B6,TRUE))),"",IF(F5&lt;&gt;"",VLOOKUP($F5,估算标准,2,FALSE),""))</f>
        <v/>
      </c>
      <c r="I5" s="121" t="str">
        <f>IF(IF($B5="",TRUE,IF($B6="",FALSE,IF($B5&lt;$B6,TRUE))),"",IF(J5="高",H5*1.2,IF(J5="中",H5,IF(J5="低",H5*0.8,"0.00"))))</f>
        <v/>
      </c>
      <c r="J5" s="122"/>
      <c r="K5" s="121" t="str">
        <f>IF(IF($B5="",TRUE,IF($B6="",FALSE,IF($B5&lt;$B6,TRUE))),"",IF(L5="高",I5*1.2,IF(L5="中",I5,IF(L5="低",I5*0.8,"0.00"))))</f>
        <v/>
      </c>
      <c r="L5" s="122"/>
      <c r="M5" s="123"/>
      <c r="N5" s="123"/>
      <c r="O5" s="123"/>
      <c r="P5" s="124" t="str">
        <f>IF(IF($B5="",TRUE,IF($B6="",FALSE,IF($B5&lt;$B6,TRUE))),"",M5+N5*1.5+O5*1.5)</f>
        <v/>
      </c>
      <c r="Q5" s="125"/>
    </row>
    <row r="6" s="92" customFormat="1" ht="16" spans="2:17">
      <c r="B6" s="106">
        <v>2</v>
      </c>
      <c r="C6" s="107" t="str">
        <f ca="1" t="shared" si="0"/>
        <v>1.1</v>
      </c>
      <c r="D6" s="108" t="s">
        <v>66</v>
      </c>
      <c r="E6" s="113" t="str">
        <f ca="1" t="shared" ref="E6:E69" si="2">IF(C6&lt;&gt;"",IF($L$2&lt;&gt;"",$L$2&amp;"-"&amp;C6,C6),"")</f>
        <v>SR-1.1</v>
      </c>
      <c r="F6" s="114" t="s">
        <v>224</v>
      </c>
      <c r="G6" s="115"/>
      <c r="H6" s="116">
        <f t="shared" si="1"/>
        <v>1</v>
      </c>
      <c r="I6" s="121">
        <f t="shared" ref="I6:I23" si="3">IF(IF($B6="",TRUE,IF($B7="",FALSE,IF($B6&lt;$B7,TRUE))),"",IF(J6="高",H6*1.2,IF(J6="中",H6,IF(J6="低",H6*0.8,"0.00"))))</f>
        <v>1.2</v>
      </c>
      <c r="J6" s="122" t="s">
        <v>124</v>
      </c>
      <c r="K6" s="121">
        <f t="shared" ref="K6:K23" si="4">IF(IF($B6="",TRUE,IF($B7="",FALSE,IF($B6&lt;$B7,TRUE))),"",IF(L6="高",I6*1.2,IF(L6="中",I6,IF(L6="低",I6*0.8,"0.00"))))</f>
        <v>1.44</v>
      </c>
      <c r="L6" s="122" t="s">
        <v>124</v>
      </c>
      <c r="M6" s="123">
        <v>2</v>
      </c>
      <c r="N6" s="123">
        <v>1</v>
      </c>
      <c r="O6" s="123">
        <v>2</v>
      </c>
      <c r="P6" s="124">
        <f t="shared" ref="P6:P69" si="5">IF(IF($B6="",TRUE,IF($B7="",FALSE,IF($B6&lt;$B7,TRUE))),"",M6+N6*1.5+O6*1.5)</f>
        <v>6.5</v>
      </c>
      <c r="Q6" s="125"/>
    </row>
    <row r="7" s="92" customFormat="1" ht="16" spans="2:17">
      <c r="B7" s="106">
        <v>2</v>
      </c>
      <c r="C7" s="107" t="str">
        <f ca="1" t="shared" si="0"/>
        <v>1.2</v>
      </c>
      <c r="D7" s="108" t="s">
        <v>72</v>
      </c>
      <c r="E7" s="113" t="str">
        <f ca="1" t="shared" si="2"/>
        <v>SR-1.2</v>
      </c>
      <c r="F7" s="114"/>
      <c r="G7" s="115"/>
      <c r="H7" s="116" t="str">
        <f t="shared" si="1"/>
        <v/>
      </c>
      <c r="I7" s="121" t="str">
        <f t="shared" si="3"/>
        <v/>
      </c>
      <c r="J7" s="122"/>
      <c r="K7" s="121" t="str">
        <f t="shared" si="4"/>
        <v/>
      </c>
      <c r="L7" s="122"/>
      <c r="M7" s="123"/>
      <c r="N7" s="123"/>
      <c r="O7" s="123"/>
      <c r="P7" s="124" t="str">
        <f t="shared" si="5"/>
        <v/>
      </c>
      <c r="Q7" s="125"/>
    </row>
    <row r="8" s="92" customFormat="1" ht="16" spans="2:17">
      <c r="B8" s="106">
        <v>3</v>
      </c>
      <c r="C8" s="107" t="str">
        <f ca="1" t="shared" si="0"/>
        <v>1.2.1</v>
      </c>
      <c r="D8" s="108" t="s">
        <v>72</v>
      </c>
      <c r="E8" s="113" t="str">
        <f ca="1" t="shared" si="2"/>
        <v>SR-1.2.1</v>
      </c>
      <c r="F8" s="114" t="s">
        <v>225</v>
      </c>
      <c r="G8" s="115"/>
      <c r="H8" s="116">
        <f t="shared" si="1"/>
        <v>2</v>
      </c>
      <c r="I8" s="121">
        <f t="shared" si="3"/>
        <v>2</v>
      </c>
      <c r="J8" s="122" t="s">
        <v>69</v>
      </c>
      <c r="K8" s="121">
        <f t="shared" si="4"/>
        <v>1.6</v>
      </c>
      <c r="L8" s="122" t="s">
        <v>125</v>
      </c>
      <c r="M8" s="123">
        <v>1</v>
      </c>
      <c r="N8" s="123">
        <v>2</v>
      </c>
      <c r="O8" s="123">
        <v>2</v>
      </c>
      <c r="P8" s="124">
        <f t="shared" si="5"/>
        <v>7</v>
      </c>
      <c r="Q8" s="125"/>
    </row>
    <row r="9" s="92" customFormat="1" ht="16" spans="2:17">
      <c r="B9" s="106">
        <v>3</v>
      </c>
      <c r="C9" s="107" t="str">
        <f ca="1" t="shared" si="0"/>
        <v>1.2.2</v>
      </c>
      <c r="D9" s="108" t="s">
        <v>73</v>
      </c>
      <c r="E9" s="113" t="str">
        <f ca="1" t="shared" si="2"/>
        <v>SR-1.2.2</v>
      </c>
      <c r="F9" s="114"/>
      <c r="G9" s="115"/>
      <c r="H9" s="116" t="str">
        <f t="shared" si="1"/>
        <v/>
      </c>
      <c r="I9" s="121" t="str">
        <f t="shared" si="3"/>
        <v>0.00</v>
      </c>
      <c r="J9" s="122"/>
      <c r="K9" s="121" t="str">
        <f t="shared" si="4"/>
        <v>0.00</v>
      </c>
      <c r="L9" s="122"/>
      <c r="M9" s="123"/>
      <c r="N9" s="123"/>
      <c r="O9" s="123"/>
      <c r="P9" s="124">
        <f t="shared" si="5"/>
        <v>0</v>
      </c>
      <c r="Q9" s="125"/>
    </row>
    <row r="10" s="92" customFormat="1" ht="16" spans="2:17">
      <c r="B10" s="106">
        <v>2</v>
      </c>
      <c r="C10" s="107" t="str">
        <f ca="1" t="shared" si="0"/>
        <v>1.3</v>
      </c>
      <c r="D10" s="108" t="s">
        <v>74</v>
      </c>
      <c r="E10" s="113" t="str">
        <f ca="1" t="shared" si="2"/>
        <v>SR-1.3</v>
      </c>
      <c r="F10" s="114"/>
      <c r="G10" s="115"/>
      <c r="H10" s="116" t="str">
        <f t="shared" si="1"/>
        <v/>
      </c>
      <c r="I10" s="121" t="str">
        <f t="shared" si="3"/>
        <v/>
      </c>
      <c r="J10" s="122"/>
      <c r="K10" s="121" t="str">
        <f t="shared" si="4"/>
        <v/>
      </c>
      <c r="L10" s="122"/>
      <c r="M10" s="123"/>
      <c r="N10" s="123"/>
      <c r="O10" s="123"/>
      <c r="P10" s="124" t="str">
        <f t="shared" si="5"/>
        <v/>
      </c>
      <c r="Q10" s="125"/>
    </row>
    <row r="11" s="92" customFormat="1" ht="16" spans="2:17">
      <c r="B11" s="106">
        <v>3</v>
      </c>
      <c r="C11" s="107" t="str">
        <f ca="1" t="shared" si="0"/>
        <v>1.3.1</v>
      </c>
      <c r="D11" s="108" t="s">
        <v>75</v>
      </c>
      <c r="E11" s="113" t="str">
        <f ca="1" t="shared" si="2"/>
        <v>SR-1.3.1</v>
      </c>
      <c r="F11" s="114"/>
      <c r="G11" s="115"/>
      <c r="H11" s="116" t="str">
        <f t="shared" si="1"/>
        <v/>
      </c>
      <c r="I11" s="121" t="str">
        <f t="shared" si="3"/>
        <v>0.00</v>
      </c>
      <c r="J11" s="122"/>
      <c r="K11" s="121" t="str">
        <f t="shared" si="4"/>
        <v>0.00</v>
      </c>
      <c r="L11" s="122"/>
      <c r="M11" s="123"/>
      <c r="N11" s="123"/>
      <c r="O11" s="123"/>
      <c r="P11" s="124">
        <f t="shared" si="5"/>
        <v>0</v>
      </c>
      <c r="Q11" s="125"/>
    </row>
    <row r="12" s="92" customFormat="1" ht="16" spans="2:17">
      <c r="B12" s="106">
        <v>3</v>
      </c>
      <c r="C12" s="107" t="str">
        <f ca="1" t="shared" si="0"/>
        <v>1.3.2</v>
      </c>
      <c r="D12" s="108" t="s">
        <v>76</v>
      </c>
      <c r="E12" s="113" t="str">
        <f ca="1" t="shared" si="2"/>
        <v>SR-1.3.2</v>
      </c>
      <c r="F12" s="114"/>
      <c r="G12" s="115"/>
      <c r="H12" s="116" t="str">
        <f t="shared" si="1"/>
        <v/>
      </c>
      <c r="I12" s="121" t="str">
        <f t="shared" si="3"/>
        <v>0.00</v>
      </c>
      <c r="J12" s="122"/>
      <c r="K12" s="121" t="str">
        <f t="shared" si="4"/>
        <v>0.00</v>
      </c>
      <c r="L12" s="122"/>
      <c r="M12" s="123"/>
      <c r="N12" s="123"/>
      <c r="O12" s="123"/>
      <c r="P12" s="124">
        <f t="shared" si="5"/>
        <v>0</v>
      </c>
      <c r="Q12" s="125"/>
    </row>
    <row r="13" s="92" customFormat="1" ht="16" spans="2:17">
      <c r="B13" s="106">
        <v>3</v>
      </c>
      <c r="C13" s="107" t="str">
        <f ca="1" t="shared" si="0"/>
        <v>1.3.3</v>
      </c>
      <c r="D13" s="108" t="s">
        <v>77</v>
      </c>
      <c r="E13" s="113" t="str">
        <f ca="1" t="shared" si="2"/>
        <v>SR-1.3.3</v>
      </c>
      <c r="F13" s="114"/>
      <c r="G13" s="115"/>
      <c r="H13" s="116" t="str">
        <f t="shared" si="1"/>
        <v/>
      </c>
      <c r="I13" s="121" t="str">
        <f t="shared" si="3"/>
        <v>0.00</v>
      </c>
      <c r="J13" s="122"/>
      <c r="K13" s="121" t="str">
        <f t="shared" si="4"/>
        <v>0.00</v>
      </c>
      <c r="L13" s="122"/>
      <c r="M13" s="123"/>
      <c r="N13" s="123"/>
      <c r="O13" s="123"/>
      <c r="P13" s="124">
        <f t="shared" si="5"/>
        <v>0</v>
      </c>
      <c r="Q13" s="125"/>
    </row>
    <row r="14" s="92" customFormat="1" ht="16" spans="2:17">
      <c r="B14" s="106">
        <v>3</v>
      </c>
      <c r="C14" s="107" t="str">
        <f ca="1" t="shared" si="0"/>
        <v>1.3.4</v>
      </c>
      <c r="D14" s="108" t="s">
        <v>78</v>
      </c>
      <c r="E14" s="113" t="str">
        <f ca="1" t="shared" si="2"/>
        <v>SR-1.3.4</v>
      </c>
      <c r="F14" s="114"/>
      <c r="G14" s="115"/>
      <c r="H14" s="116" t="str">
        <f t="shared" si="1"/>
        <v/>
      </c>
      <c r="I14" s="121" t="str">
        <f t="shared" si="3"/>
        <v>0.00</v>
      </c>
      <c r="J14" s="122"/>
      <c r="K14" s="121" t="str">
        <f t="shared" si="4"/>
        <v>0.00</v>
      </c>
      <c r="L14" s="122"/>
      <c r="M14" s="123"/>
      <c r="N14" s="123"/>
      <c r="O14" s="123"/>
      <c r="P14" s="124">
        <f t="shared" si="5"/>
        <v>0</v>
      </c>
      <c r="Q14" s="125"/>
    </row>
    <row r="15" s="92" customFormat="1" ht="16" spans="2:17">
      <c r="B15" s="106">
        <v>3</v>
      </c>
      <c r="C15" s="107" t="str">
        <f ca="1" t="shared" si="0"/>
        <v>1.3.5</v>
      </c>
      <c r="D15" s="108" t="s">
        <v>77</v>
      </c>
      <c r="E15" s="113" t="str">
        <f ca="1" t="shared" si="2"/>
        <v>SR-1.3.5</v>
      </c>
      <c r="F15" s="114"/>
      <c r="G15" s="115"/>
      <c r="H15" s="116" t="str">
        <f t="shared" si="1"/>
        <v/>
      </c>
      <c r="I15" s="121" t="str">
        <f t="shared" si="3"/>
        <v>0.00</v>
      </c>
      <c r="J15" s="122"/>
      <c r="K15" s="121" t="str">
        <f t="shared" si="4"/>
        <v>0.00</v>
      </c>
      <c r="L15" s="122"/>
      <c r="M15" s="123"/>
      <c r="N15" s="123"/>
      <c r="O15" s="123"/>
      <c r="P15" s="124">
        <f t="shared" si="5"/>
        <v>0</v>
      </c>
      <c r="Q15" s="125"/>
    </row>
    <row r="16" s="92" customFormat="1" ht="16" spans="2:17">
      <c r="B16" s="106">
        <v>3</v>
      </c>
      <c r="C16" s="107" t="str">
        <f ca="1" t="shared" si="0"/>
        <v>1.3.6</v>
      </c>
      <c r="D16" s="108" t="s">
        <v>79</v>
      </c>
      <c r="E16" s="113" t="str">
        <f ca="1" t="shared" si="2"/>
        <v>SR-1.3.6</v>
      </c>
      <c r="F16" s="114"/>
      <c r="G16" s="115"/>
      <c r="H16" s="116" t="str">
        <f t="shared" si="1"/>
        <v/>
      </c>
      <c r="I16" s="121" t="str">
        <f t="shared" si="3"/>
        <v>0.00</v>
      </c>
      <c r="J16" s="122"/>
      <c r="K16" s="121" t="str">
        <f t="shared" si="4"/>
        <v>0.00</v>
      </c>
      <c r="L16" s="122"/>
      <c r="M16" s="123"/>
      <c r="N16" s="123"/>
      <c r="O16" s="123"/>
      <c r="P16" s="124">
        <f t="shared" si="5"/>
        <v>0</v>
      </c>
      <c r="Q16" s="125"/>
    </row>
    <row r="17" s="92" customFormat="1" ht="16" spans="2:17">
      <c r="B17" s="106">
        <v>3</v>
      </c>
      <c r="C17" s="107" t="str">
        <f ca="1" t="shared" si="0"/>
        <v>1.3.7</v>
      </c>
      <c r="D17" s="108" t="s">
        <v>80</v>
      </c>
      <c r="E17" s="113" t="str">
        <f ca="1" t="shared" si="2"/>
        <v>SR-1.3.7</v>
      </c>
      <c r="F17" s="114"/>
      <c r="G17" s="115"/>
      <c r="H17" s="116" t="str">
        <f t="shared" si="1"/>
        <v/>
      </c>
      <c r="I17" s="121" t="str">
        <f t="shared" si="3"/>
        <v>0.00</v>
      </c>
      <c r="J17" s="122"/>
      <c r="K17" s="121" t="str">
        <f t="shared" si="4"/>
        <v>0.00</v>
      </c>
      <c r="L17" s="122"/>
      <c r="M17" s="123"/>
      <c r="N17" s="123"/>
      <c r="O17" s="123"/>
      <c r="P17" s="124">
        <f t="shared" si="5"/>
        <v>0</v>
      </c>
      <c r="Q17" s="125"/>
    </row>
    <row r="18" s="92" customFormat="1" ht="16" spans="2:17">
      <c r="B18" s="106">
        <v>3</v>
      </c>
      <c r="C18" s="107" t="str">
        <f ca="1" t="shared" si="0"/>
        <v>1.3.8</v>
      </c>
      <c r="D18" s="108" t="s">
        <v>81</v>
      </c>
      <c r="E18" s="113" t="str">
        <f ca="1" t="shared" si="2"/>
        <v>SR-1.3.8</v>
      </c>
      <c r="F18" s="114"/>
      <c r="G18" s="115"/>
      <c r="H18" s="116" t="str">
        <f t="shared" si="1"/>
        <v/>
      </c>
      <c r="I18" s="121" t="str">
        <f t="shared" si="3"/>
        <v>0.00</v>
      </c>
      <c r="J18" s="122"/>
      <c r="K18" s="121" t="str">
        <f t="shared" si="4"/>
        <v>0.00</v>
      </c>
      <c r="L18" s="122"/>
      <c r="M18" s="123"/>
      <c r="N18" s="123"/>
      <c r="O18" s="123"/>
      <c r="P18" s="124">
        <f t="shared" si="5"/>
        <v>0</v>
      </c>
      <c r="Q18" s="125"/>
    </row>
    <row r="19" s="92" customFormat="1" ht="16" spans="2:17">
      <c r="B19" s="106">
        <v>2</v>
      </c>
      <c r="C19" s="107" t="str">
        <f ca="1" t="shared" si="0"/>
        <v>1.4</v>
      </c>
      <c r="D19" s="108" t="s">
        <v>82</v>
      </c>
      <c r="E19" s="113" t="str">
        <f ca="1" t="shared" si="2"/>
        <v>SR-1.4</v>
      </c>
      <c r="F19" s="114"/>
      <c r="G19" s="115"/>
      <c r="H19" s="116" t="str">
        <f t="shared" si="1"/>
        <v/>
      </c>
      <c r="I19" s="121" t="str">
        <f t="shared" si="3"/>
        <v/>
      </c>
      <c r="J19" s="122"/>
      <c r="K19" s="121" t="str">
        <f t="shared" si="4"/>
        <v/>
      </c>
      <c r="L19" s="122"/>
      <c r="M19" s="123"/>
      <c r="N19" s="123"/>
      <c r="O19" s="123"/>
      <c r="P19" s="124" t="str">
        <f t="shared" si="5"/>
        <v/>
      </c>
      <c r="Q19" s="125"/>
    </row>
    <row r="20" s="92" customFormat="1" ht="16" spans="2:17">
      <c r="B20" s="106">
        <v>3</v>
      </c>
      <c r="C20" s="107" t="str">
        <f ca="1" t="shared" si="0"/>
        <v>1.4.1</v>
      </c>
      <c r="D20" s="108" t="s">
        <v>83</v>
      </c>
      <c r="E20" s="113" t="str">
        <f ca="1" t="shared" si="2"/>
        <v>SR-1.4.1</v>
      </c>
      <c r="F20" s="114"/>
      <c r="G20" s="115"/>
      <c r="H20" s="116" t="str">
        <f t="shared" si="1"/>
        <v/>
      </c>
      <c r="I20" s="121" t="str">
        <f t="shared" si="3"/>
        <v>0.00</v>
      </c>
      <c r="J20" s="122"/>
      <c r="K20" s="121" t="str">
        <f t="shared" si="4"/>
        <v>0.00</v>
      </c>
      <c r="L20" s="122"/>
      <c r="M20" s="123"/>
      <c r="N20" s="123"/>
      <c r="O20" s="123"/>
      <c r="P20" s="124">
        <f t="shared" si="5"/>
        <v>0</v>
      </c>
      <c r="Q20" s="125"/>
    </row>
    <row r="21" s="92" customFormat="1" ht="16" spans="2:17">
      <c r="B21" s="106">
        <v>3</v>
      </c>
      <c r="C21" s="107" t="str">
        <f ca="1" t="shared" si="0"/>
        <v>1.4.2</v>
      </c>
      <c r="D21" s="108" t="s">
        <v>84</v>
      </c>
      <c r="E21" s="113" t="str">
        <f ca="1" t="shared" si="2"/>
        <v>SR-1.4.2</v>
      </c>
      <c r="F21" s="114"/>
      <c r="G21" s="115"/>
      <c r="H21" s="116" t="str">
        <f t="shared" si="1"/>
        <v/>
      </c>
      <c r="I21" s="121" t="str">
        <f t="shared" si="3"/>
        <v>0.00</v>
      </c>
      <c r="J21" s="122"/>
      <c r="K21" s="121" t="str">
        <f t="shared" si="4"/>
        <v>0.00</v>
      </c>
      <c r="L21" s="122"/>
      <c r="M21" s="123"/>
      <c r="N21" s="123"/>
      <c r="O21" s="123"/>
      <c r="P21" s="124">
        <f t="shared" si="5"/>
        <v>0</v>
      </c>
      <c r="Q21" s="125"/>
    </row>
    <row r="22" s="92" customFormat="1" ht="16" spans="2:17">
      <c r="B22" s="106">
        <v>3</v>
      </c>
      <c r="C22" s="107" t="str">
        <f ca="1" t="shared" si="0"/>
        <v>1.4.3</v>
      </c>
      <c r="D22" s="108" t="s">
        <v>85</v>
      </c>
      <c r="E22" s="113" t="str">
        <f ca="1" t="shared" si="2"/>
        <v>SR-1.4.3</v>
      </c>
      <c r="F22" s="114"/>
      <c r="G22" s="115"/>
      <c r="H22" s="116" t="str">
        <f t="shared" si="1"/>
        <v/>
      </c>
      <c r="I22" s="121" t="str">
        <f t="shared" si="3"/>
        <v>0.00</v>
      </c>
      <c r="J22" s="122"/>
      <c r="K22" s="121" t="str">
        <f t="shared" si="4"/>
        <v>0.00</v>
      </c>
      <c r="L22" s="122"/>
      <c r="M22" s="123"/>
      <c r="N22" s="123"/>
      <c r="O22" s="123"/>
      <c r="P22" s="124">
        <f t="shared" si="5"/>
        <v>0</v>
      </c>
      <c r="Q22" s="125"/>
    </row>
    <row r="23" s="92" customFormat="1" ht="16" spans="2:17">
      <c r="B23" s="106">
        <v>3</v>
      </c>
      <c r="C23" s="107" t="str">
        <f ca="1" t="shared" si="0"/>
        <v>1.4.4</v>
      </c>
      <c r="D23" s="108" t="s">
        <v>86</v>
      </c>
      <c r="E23" s="113" t="str">
        <f ca="1" t="shared" si="2"/>
        <v>SR-1.4.4</v>
      </c>
      <c r="F23" s="114"/>
      <c r="G23" s="115"/>
      <c r="H23" s="116" t="str">
        <f t="shared" si="1"/>
        <v/>
      </c>
      <c r="I23" s="121" t="str">
        <f t="shared" si="3"/>
        <v>0.00</v>
      </c>
      <c r="J23" s="122"/>
      <c r="K23" s="121" t="str">
        <f t="shared" si="4"/>
        <v>0.00</v>
      </c>
      <c r="L23" s="122"/>
      <c r="M23" s="123"/>
      <c r="N23" s="123"/>
      <c r="O23" s="123"/>
      <c r="P23" s="124">
        <f t="shared" si="5"/>
        <v>0</v>
      </c>
      <c r="Q23" s="125"/>
    </row>
    <row r="24" s="92" customFormat="1" ht="16" spans="2:17">
      <c r="B24" s="106">
        <v>3</v>
      </c>
      <c r="C24" s="107" t="str">
        <f ca="1" t="shared" si="0"/>
        <v>1.4.5</v>
      </c>
      <c r="D24" s="108" t="s">
        <v>87</v>
      </c>
      <c r="E24" s="113" t="str">
        <f ca="1" t="shared" si="2"/>
        <v>SR-1.4.5</v>
      </c>
      <c r="F24" s="114"/>
      <c r="G24" s="115"/>
      <c r="H24" s="116" t="str">
        <f t="shared" si="1"/>
        <v/>
      </c>
      <c r="I24" s="121" t="str">
        <f t="shared" ref="I24:I87" si="6">IF(IF($B24="",TRUE,IF($B25="",FALSE,IF($B24&lt;$B25,TRUE))),"",IF(J24="高",H24*1.2,IF(J24="中",H24,IF(J24="低",H24*0.8,"0.00"))))</f>
        <v>0.00</v>
      </c>
      <c r="J24" s="122"/>
      <c r="K24" s="121" t="str">
        <f t="shared" ref="K24:K87" si="7">IF(IF($B24="",TRUE,IF($B25="",FALSE,IF($B24&lt;$B25,TRUE))),"",IF(L24="高",I24*1.2,IF(L24="中",I24,IF(L24="低",I24*0.8,"0.00"))))</f>
        <v>0.00</v>
      </c>
      <c r="L24" s="122"/>
      <c r="M24" s="123"/>
      <c r="N24" s="123"/>
      <c r="O24" s="123"/>
      <c r="P24" s="124">
        <f t="shared" si="5"/>
        <v>0</v>
      </c>
      <c r="Q24" s="125"/>
    </row>
    <row r="25" s="92" customFormat="1" ht="16" spans="2:17">
      <c r="B25" s="106">
        <v>3</v>
      </c>
      <c r="C25" s="107" t="str">
        <f ca="1" t="shared" si="0"/>
        <v>1.4.6</v>
      </c>
      <c r="D25" s="108" t="s">
        <v>88</v>
      </c>
      <c r="E25" s="113" t="str">
        <f ca="1" t="shared" si="2"/>
        <v>SR-1.4.6</v>
      </c>
      <c r="F25" s="114"/>
      <c r="G25" s="115"/>
      <c r="H25" s="116" t="str">
        <f t="shared" si="1"/>
        <v/>
      </c>
      <c r="I25" s="121" t="str">
        <f t="shared" si="6"/>
        <v>0.00</v>
      </c>
      <c r="J25" s="122"/>
      <c r="K25" s="121" t="str">
        <f t="shared" si="7"/>
        <v>0.00</v>
      </c>
      <c r="L25" s="122"/>
      <c r="M25" s="123"/>
      <c r="N25" s="123"/>
      <c r="O25" s="123"/>
      <c r="P25" s="124">
        <f t="shared" si="5"/>
        <v>0</v>
      </c>
      <c r="Q25" s="125"/>
    </row>
    <row r="26" s="92" customFormat="1" ht="16" spans="2:17">
      <c r="B26" s="106">
        <v>3</v>
      </c>
      <c r="C26" s="107" t="str">
        <f ca="1" t="shared" si="0"/>
        <v>1.4.7</v>
      </c>
      <c r="D26" s="108" t="s">
        <v>89</v>
      </c>
      <c r="E26" s="113" t="str">
        <f ca="1" t="shared" si="2"/>
        <v>SR-1.4.7</v>
      </c>
      <c r="F26" s="114"/>
      <c r="G26" s="115"/>
      <c r="H26" s="116" t="str">
        <f t="shared" si="1"/>
        <v/>
      </c>
      <c r="I26" s="121" t="str">
        <f t="shared" si="6"/>
        <v>0.00</v>
      </c>
      <c r="J26" s="122"/>
      <c r="K26" s="121" t="str">
        <f t="shared" si="7"/>
        <v>0.00</v>
      </c>
      <c r="L26" s="122"/>
      <c r="M26" s="123"/>
      <c r="N26" s="123"/>
      <c r="O26" s="123"/>
      <c r="P26" s="124">
        <f t="shared" si="5"/>
        <v>0</v>
      </c>
      <c r="Q26" s="125"/>
    </row>
    <row r="27" s="92" customFormat="1" ht="16" spans="2:17">
      <c r="B27" s="106">
        <v>3</v>
      </c>
      <c r="C27" s="107" t="str">
        <f ca="1" t="shared" si="0"/>
        <v>1.4.8</v>
      </c>
      <c r="D27" s="108" t="s">
        <v>90</v>
      </c>
      <c r="E27" s="113" t="str">
        <f ca="1" t="shared" si="2"/>
        <v>SR-1.4.8</v>
      </c>
      <c r="F27" s="114"/>
      <c r="G27" s="115"/>
      <c r="H27" s="116" t="str">
        <f t="shared" si="1"/>
        <v/>
      </c>
      <c r="I27" s="121" t="str">
        <f t="shared" si="6"/>
        <v>0.00</v>
      </c>
      <c r="J27" s="122"/>
      <c r="K27" s="121" t="str">
        <f t="shared" si="7"/>
        <v>0.00</v>
      </c>
      <c r="L27" s="122"/>
      <c r="M27" s="123"/>
      <c r="N27" s="123"/>
      <c r="O27" s="123"/>
      <c r="P27" s="124">
        <f t="shared" si="5"/>
        <v>0</v>
      </c>
      <c r="Q27" s="125"/>
    </row>
    <row r="28" s="92" customFormat="1" ht="16" spans="2:17">
      <c r="B28" s="106">
        <v>3</v>
      </c>
      <c r="C28" s="107" t="str">
        <f ca="1" t="shared" si="0"/>
        <v>1.4.9</v>
      </c>
      <c r="D28" s="108" t="s">
        <v>91</v>
      </c>
      <c r="E28" s="113" t="str">
        <f ca="1" t="shared" si="2"/>
        <v>SR-1.4.9</v>
      </c>
      <c r="F28" s="114"/>
      <c r="G28" s="115"/>
      <c r="H28" s="116" t="str">
        <f t="shared" si="1"/>
        <v/>
      </c>
      <c r="I28" s="121" t="str">
        <f t="shared" si="6"/>
        <v>0.00</v>
      </c>
      <c r="J28" s="122"/>
      <c r="K28" s="121" t="str">
        <f t="shared" si="7"/>
        <v>0.00</v>
      </c>
      <c r="L28" s="122"/>
      <c r="M28" s="123"/>
      <c r="N28" s="123"/>
      <c r="O28" s="123"/>
      <c r="P28" s="124">
        <f t="shared" si="5"/>
        <v>0</v>
      </c>
      <c r="Q28" s="125"/>
    </row>
    <row r="29" s="92" customFormat="1" ht="16" spans="2:17">
      <c r="B29" s="106">
        <v>3</v>
      </c>
      <c r="C29" s="107" t="str">
        <f ca="1" t="shared" si="0"/>
        <v>1.4.10</v>
      </c>
      <c r="D29" s="108" t="s">
        <v>92</v>
      </c>
      <c r="E29" s="113" t="str">
        <f ca="1" t="shared" si="2"/>
        <v>SR-1.4.10</v>
      </c>
      <c r="F29" s="114"/>
      <c r="G29" s="115"/>
      <c r="H29" s="116" t="str">
        <f t="shared" si="1"/>
        <v/>
      </c>
      <c r="I29" s="121" t="str">
        <f t="shared" si="6"/>
        <v>0.00</v>
      </c>
      <c r="J29" s="122"/>
      <c r="K29" s="121" t="str">
        <f t="shared" si="7"/>
        <v>0.00</v>
      </c>
      <c r="L29" s="122"/>
      <c r="M29" s="123"/>
      <c r="N29" s="123"/>
      <c r="O29" s="123"/>
      <c r="P29" s="124">
        <f t="shared" si="5"/>
        <v>0</v>
      </c>
      <c r="Q29" s="125"/>
    </row>
    <row r="30" s="92" customFormat="1" ht="16" spans="2:17">
      <c r="B30" s="106">
        <v>2</v>
      </c>
      <c r="C30" s="107" t="str">
        <f ca="1" t="shared" si="0"/>
        <v>1.5</v>
      </c>
      <c r="D30" s="108" t="s">
        <v>93</v>
      </c>
      <c r="E30" s="113" t="str">
        <f ca="1" t="shared" si="2"/>
        <v>SR-1.5</v>
      </c>
      <c r="F30" s="114"/>
      <c r="G30" s="115"/>
      <c r="H30" s="116" t="str">
        <f t="shared" si="1"/>
        <v/>
      </c>
      <c r="I30" s="121" t="str">
        <f t="shared" si="6"/>
        <v/>
      </c>
      <c r="J30" s="122"/>
      <c r="K30" s="121" t="str">
        <f t="shared" si="7"/>
        <v/>
      </c>
      <c r="L30" s="122"/>
      <c r="M30" s="123"/>
      <c r="N30" s="123"/>
      <c r="O30" s="123"/>
      <c r="P30" s="124" t="str">
        <f t="shared" si="5"/>
        <v/>
      </c>
      <c r="Q30" s="125"/>
    </row>
    <row r="31" s="92" customFormat="1" ht="16" spans="2:17">
      <c r="B31" s="106">
        <v>3</v>
      </c>
      <c r="C31" s="107" t="str">
        <f ca="1" t="shared" si="0"/>
        <v>1.5.1</v>
      </c>
      <c r="D31" s="108" t="s">
        <v>94</v>
      </c>
      <c r="E31" s="113" t="str">
        <f ca="1" t="shared" si="2"/>
        <v>SR-1.5.1</v>
      </c>
      <c r="F31" s="114"/>
      <c r="G31" s="115"/>
      <c r="H31" s="116" t="str">
        <f t="shared" si="1"/>
        <v/>
      </c>
      <c r="I31" s="121" t="str">
        <f t="shared" si="6"/>
        <v>0.00</v>
      </c>
      <c r="J31" s="122"/>
      <c r="K31" s="121" t="str">
        <f t="shared" si="7"/>
        <v>0.00</v>
      </c>
      <c r="L31" s="122"/>
      <c r="M31" s="123"/>
      <c r="N31" s="123"/>
      <c r="O31" s="123"/>
      <c r="P31" s="124">
        <f t="shared" si="5"/>
        <v>0</v>
      </c>
      <c r="Q31" s="125"/>
    </row>
    <row r="32" s="92" customFormat="1" ht="16" spans="2:17">
      <c r="B32" s="106">
        <v>3</v>
      </c>
      <c r="C32" s="107" t="str">
        <f ca="1" t="shared" si="0"/>
        <v>1.5.2</v>
      </c>
      <c r="D32" s="108" t="s">
        <v>95</v>
      </c>
      <c r="E32" s="113" t="str">
        <f ca="1" t="shared" si="2"/>
        <v>SR-1.5.2</v>
      </c>
      <c r="F32" s="114"/>
      <c r="G32" s="115"/>
      <c r="H32" s="116" t="str">
        <f t="shared" si="1"/>
        <v/>
      </c>
      <c r="I32" s="121" t="str">
        <f t="shared" si="6"/>
        <v>0.00</v>
      </c>
      <c r="J32" s="122"/>
      <c r="K32" s="121" t="str">
        <f t="shared" si="7"/>
        <v>0.00</v>
      </c>
      <c r="L32" s="122"/>
      <c r="M32" s="123"/>
      <c r="N32" s="123"/>
      <c r="O32" s="123"/>
      <c r="P32" s="124">
        <f t="shared" si="5"/>
        <v>0</v>
      </c>
      <c r="Q32" s="125"/>
    </row>
    <row r="33" s="92" customFormat="1" ht="16" spans="2:17">
      <c r="B33" s="106">
        <v>3</v>
      </c>
      <c r="C33" s="107" t="str">
        <f ca="1" t="shared" si="0"/>
        <v>1.5.3</v>
      </c>
      <c r="D33" s="108" t="s">
        <v>96</v>
      </c>
      <c r="E33" s="113" t="str">
        <f ca="1" t="shared" si="2"/>
        <v>SR-1.5.3</v>
      </c>
      <c r="F33" s="114"/>
      <c r="G33" s="115"/>
      <c r="H33" s="116" t="str">
        <f t="shared" si="1"/>
        <v/>
      </c>
      <c r="I33" s="121" t="str">
        <f t="shared" si="6"/>
        <v>0.00</v>
      </c>
      <c r="J33" s="122"/>
      <c r="K33" s="121" t="str">
        <f t="shared" si="7"/>
        <v>0.00</v>
      </c>
      <c r="L33" s="122"/>
      <c r="M33" s="123"/>
      <c r="N33" s="123"/>
      <c r="O33" s="123"/>
      <c r="P33" s="124">
        <f t="shared" si="5"/>
        <v>0</v>
      </c>
      <c r="Q33" s="125"/>
    </row>
    <row r="34" s="92" customFormat="1" ht="16" spans="2:17">
      <c r="B34" s="106">
        <v>3</v>
      </c>
      <c r="C34" s="107" t="str">
        <f ca="1" t="shared" si="0"/>
        <v>1.5.4</v>
      </c>
      <c r="D34" s="108" t="s">
        <v>97</v>
      </c>
      <c r="E34" s="113" t="str">
        <f ca="1" t="shared" si="2"/>
        <v>SR-1.5.4</v>
      </c>
      <c r="F34" s="114"/>
      <c r="G34" s="115"/>
      <c r="H34" s="116" t="str">
        <f t="shared" si="1"/>
        <v/>
      </c>
      <c r="I34" s="121" t="str">
        <f t="shared" si="6"/>
        <v>0.00</v>
      </c>
      <c r="J34" s="122"/>
      <c r="K34" s="121" t="str">
        <f t="shared" si="7"/>
        <v>0.00</v>
      </c>
      <c r="L34" s="122"/>
      <c r="M34" s="123"/>
      <c r="N34" s="123"/>
      <c r="O34" s="123"/>
      <c r="P34" s="124">
        <f t="shared" si="5"/>
        <v>0</v>
      </c>
      <c r="Q34" s="125"/>
    </row>
    <row r="35" s="92" customFormat="1" ht="16" spans="2:17">
      <c r="B35" s="106">
        <v>3</v>
      </c>
      <c r="C35" s="107" t="str">
        <f ca="1" t="shared" si="0"/>
        <v>1.5.5</v>
      </c>
      <c r="D35" s="108" t="s">
        <v>98</v>
      </c>
      <c r="E35" s="113" t="str">
        <f ca="1" t="shared" si="2"/>
        <v>SR-1.5.5</v>
      </c>
      <c r="F35" s="114"/>
      <c r="G35" s="115"/>
      <c r="H35" s="116" t="str">
        <f t="shared" si="1"/>
        <v/>
      </c>
      <c r="I35" s="121" t="str">
        <f t="shared" si="6"/>
        <v>0.00</v>
      </c>
      <c r="J35" s="122"/>
      <c r="K35" s="121" t="str">
        <f t="shared" si="7"/>
        <v>0.00</v>
      </c>
      <c r="L35" s="122"/>
      <c r="M35" s="123"/>
      <c r="N35" s="123"/>
      <c r="O35" s="123"/>
      <c r="P35" s="124">
        <f t="shared" si="5"/>
        <v>0</v>
      </c>
      <c r="Q35" s="125"/>
    </row>
    <row r="36" s="92" customFormat="1" ht="16" spans="2:17">
      <c r="B36" s="106">
        <v>3</v>
      </c>
      <c r="C36" s="107" t="str">
        <f ca="1" t="shared" si="0"/>
        <v>1.5.6</v>
      </c>
      <c r="D36" s="108" t="s">
        <v>99</v>
      </c>
      <c r="E36" s="113" t="str">
        <f ca="1" t="shared" si="2"/>
        <v>SR-1.5.6</v>
      </c>
      <c r="F36" s="114"/>
      <c r="G36" s="115"/>
      <c r="H36" s="116" t="str">
        <f t="shared" si="1"/>
        <v/>
      </c>
      <c r="I36" s="121" t="str">
        <f t="shared" si="6"/>
        <v>0.00</v>
      </c>
      <c r="J36" s="122"/>
      <c r="K36" s="121" t="str">
        <f t="shared" si="7"/>
        <v>0.00</v>
      </c>
      <c r="L36" s="122"/>
      <c r="M36" s="123"/>
      <c r="N36" s="123"/>
      <c r="O36" s="123"/>
      <c r="P36" s="124">
        <f t="shared" si="5"/>
        <v>0</v>
      </c>
      <c r="Q36" s="125"/>
    </row>
    <row r="37" s="92" customFormat="1" ht="16" spans="2:17">
      <c r="B37" s="106">
        <v>2</v>
      </c>
      <c r="C37" s="107" t="str">
        <f ca="1" t="shared" si="0"/>
        <v>1.6</v>
      </c>
      <c r="D37" s="108" t="s">
        <v>100</v>
      </c>
      <c r="E37" s="113" t="str">
        <f ca="1" t="shared" si="2"/>
        <v>SR-1.6</v>
      </c>
      <c r="F37" s="114"/>
      <c r="G37" s="115"/>
      <c r="H37" s="116" t="str">
        <f t="shared" si="1"/>
        <v/>
      </c>
      <c r="I37" s="121" t="str">
        <f t="shared" si="6"/>
        <v/>
      </c>
      <c r="J37" s="122"/>
      <c r="K37" s="121" t="str">
        <f t="shared" si="7"/>
        <v/>
      </c>
      <c r="L37" s="122"/>
      <c r="M37" s="123"/>
      <c r="N37" s="123"/>
      <c r="O37" s="123"/>
      <c r="P37" s="124" t="str">
        <f t="shared" si="5"/>
        <v/>
      </c>
      <c r="Q37" s="125"/>
    </row>
    <row r="38" s="92" customFormat="1" ht="16" spans="2:17">
      <c r="B38" s="106">
        <v>3</v>
      </c>
      <c r="C38" s="107" t="str">
        <f ca="1" t="shared" si="0"/>
        <v>1.6.1</v>
      </c>
      <c r="D38" s="108" t="s">
        <v>101</v>
      </c>
      <c r="E38" s="113" t="str">
        <f ca="1" t="shared" si="2"/>
        <v>SR-1.6.1</v>
      </c>
      <c r="F38" s="114"/>
      <c r="G38" s="115"/>
      <c r="H38" s="116" t="str">
        <f t="shared" si="1"/>
        <v/>
      </c>
      <c r="I38" s="121" t="str">
        <f t="shared" si="6"/>
        <v>0.00</v>
      </c>
      <c r="J38" s="122"/>
      <c r="K38" s="121" t="str">
        <f t="shared" si="7"/>
        <v>0.00</v>
      </c>
      <c r="L38" s="122"/>
      <c r="M38" s="123"/>
      <c r="N38" s="123"/>
      <c r="O38" s="123"/>
      <c r="P38" s="124">
        <f t="shared" si="5"/>
        <v>0</v>
      </c>
      <c r="Q38" s="125"/>
    </row>
    <row r="39" s="92" customFormat="1" ht="16" spans="2:17">
      <c r="B39" s="106">
        <v>3</v>
      </c>
      <c r="C39" s="107" t="str">
        <f ca="1" t="shared" si="0"/>
        <v>1.6.2</v>
      </c>
      <c r="D39" s="108" t="s">
        <v>102</v>
      </c>
      <c r="E39" s="113" t="str">
        <f ca="1" t="shared" si="2"/>
        <v>SR-1.6.2</v>
      </c>
      <c r="F39" s="114"/>
      <c r="G39" s="115"/>
      <c r="H39" s="116" t="str">
        <f t="shared" si="1"/>
        <v/>
      </c>
      <c r="I39" s="121" t="str">
        <f t="shared" si="6"/>
        <v>0.00</v>
      </c>
      <c r="J39" s="122"/>
      <c r="K39" s="121" t="str">
        <f t="shared" si="7"/>
        <v>0.00</v>
      </c>
      <c r="L39" s="122"/>
      <c r="M39" s="123"/>
      <c r="N39" s="123"/>
      <c r="O39" s="123"/>
      <c r="P39" s="124">
        <f t="shared" si="5"/>
        <v>0</v>
      </c>
      <c r="Q39" s="125"/>
    </row>
    <row r="40" s="92" customFormat="1" ht="16" spans="2:17">
      <c r="B40" s="106">
        <v>3</v>
      </c>
      <c r="C40" s="107" t="str">
        <f ca="1" t="shared" si="0"/>
        <v>1.6.3</v>
      </c>
      <c r="D40" s="108" t="s">
        <v>103</v>
      </c>
      <c r="E40" s="113" t="str">
        <f ca="1" t="shared" si="2"/>
        <v>SR-1.6.3</v>
      </c>
      <c r="F40" s="114"/>
      <c r="G40" s="115"/>
      <c r="H40" s="116" t="str">
        <f t="shared" si="1"/>
        <v/>
      </c>
      <c r="I40" s="121" t="str">
        <f t="shared" si="6"/>
        <v>0.00</v>
      </c>
      <c r="J40" s="122"/>
      <c r="K40" s="121" t="str">
        <f t="shared" si="7"/>
        <v>0.00</v>
      </c>
      <c r="L40" s="122"/>
      <c r="M40" s="123"/>
      <c r="N40" s="123"/>
      <c r="O40" s="123"/>
      <c r="P40" s="124">
        <f t="shared" si="5"/>
        <v>0</v>
      </c>
      <c r="Q40" s="125"/>
    </row>
    <row r="41" s="92" customFormat="1" ht="16" spans="2:17">
      <c r="B41" s="106">
        <v>1</v>
      </c>
      <c r="C41" s="107" t="str">
        <f ca="1" t="shared" si="0"/>
        <v>2</v>
      </c>
      <c r="D41" s="108" t="s">
        <v>104</v>
      </c>
      <c r="E41" s="113" t="str">
        <f ca="1" t="shared" si="2"/>
        <v>SR-2</v>
      </c>
      <c r="F41" s="114"/>
      <c r="G41" s="115"/>
      <c r="H41" s="116" t="str">
        <f t="shared" si="1"/>
        <v/>
      </c>
      <c r="I41" s="121" t="str">
        <f t="shared" si="6"/>
        <v/>
      </c>
      <c r="J41" s="122"/>
      <c r="K41" s="121" t="str">
        <f t="shared" si="7"/>
        <v/>
      </c>
      <c r="L41" s="122"/>
      <c r="M41" s="123"/>
      <c r="N41" s="123"/>
      <c r="O41" s="123"/>
      <c r="P41" s="124" t="str">
        <f t="shared" si="5"/>
        <v/>
      </c>
      <c r="Q41" s="125"/>
    </row>
    <row r="42" s="92" customFormat="1" ht="16" spans="2:17">
      <c r="B42" s="106">
        <v>2</v>
      </c>
      <c r="C42" s="107" t="str">
        <f ca="1" t="shared" si="0"/>
        <v>2.1</v>
      </c>
      <c r="D42" s="108" t="s">
        <v>105</v>
      </c>
      <c r="E42" s="113" t="str">
        <f ca="1" t="shared" si="2"/>
        <v>SR-2.1</v>
      </c>
      <c r="F42" s="114"/>
      <c r="G42" s="115"/>
      <c r="H42" s="116" t="str">
        <f t="shared" si="1"/>
        <v/>
      </c>
      <c r="I42" s="121" t="str">
        <f t="shared" si="6"/>
        <v/>
      </c>
      <c r="J42" s="122"/>
      <c r="K42" s="121" t="str">
        <f t="shared" si="7"/>
        <v/>
      </c>
      <c r="L42" s="122"/>
      <c r="M42" s="123"/>
      <c r="N42" s="123"/>
      <c r="O42" s="123"/>
      <c r="P42" s="124" t="str">
        <f t="shared" si="5"/>
        <v/>
      </c>
      <c r="Q42" s="125"/>
    </row>
    <row r="43" s="92" customFormat="1" ht="16" spans="2:17">
      <c r="B43" s="106">
        <v>3</v>
      </c>
      <c r="C43" s="107" t="str">
        <f ca="1" t="shared" si="0"/>
        <v>2.1.1</v>
      </c>
      <c r="D43" s="108" t="s">
        <v>106</v>
      </c>
      <c r="E43" s="113" t="str">
        <f ca="1" t="shared" si="2"/>
        <v>SR-2.1.1</v>
      </c>
      <c r="F43" s="114"/>
      <c r="G43" s="115"/>
      <c r="H43" s="116" t="str">
        <f t="shared" si="1"/>
        <v/>
      </c>
      <c r="I43" s="121" t="str">
        <f t="shared" si="6"/>
        <v>0.00</v>
      </c>
      <c r="J43" s="122"/>
      <c r="K43" s="121" t="str">
        <f t="shared" si="7"/>
        <v>0.00</v>
      </c>
      <c r="L43" s="122"/>
      <c r="M43" s="123"/>
      <c r="N43" s="123"/>
      <c r="O43" s="123"/>
      <c r="P43" s="124">
        <f t="shared" si="5"/>
        <v>0</v>
      </c>
      <c r="Q43" s="125"/>
    </row>
    <row r="44" s="92" customFormat="1" ht="16" spans="2:17">
      <c r="B44" s="106">
        <v>3</v>
      </c>
      <c r="C44" s="107" t="str">
        <f ca="1" t="shared" si="0"/>
        <v>2.1.2</v>
      </c>
      <c r="D44" s="108" t="s">
        <v>107</v>
      </c>
      <c r="E44" s="113" t="str">
        <f ca="1" t="shared" si="2"/>
        <v>SR-2.1.2</v>
      </c>
      <c r="F44" s="114"/>
      <c r="G44" s="115"/>
      <c r="H44" s="116" t="str">
        <f t="shared" si="1"/>
        <v/>
      </c>
      <c r="I44" s="121" t="str">
        <f t="shared" si="6"/>
        <v>0.00</v>
      </c>
      <c r="J44" s="122"/>
      <c r="K44" s="121" t="str">
        <f t="shared" si="7"/>
        <v>0.00</v>
      </c>
      <c r="L44" s="122"/>
      <c r="M44" s="123"/>
      <c r="N44" s="123"/>
      <c r="O44" s="123"/>
      <c r="P44" s="124">
        <f t="shared" si="5"/>
        <v>0</v>
      </c>
      <c r="Q44" s="125"/>
    </row>
    <row r="45" s="92" customFormat="1" ht="16" spans="2:17">
      <c r="B45" s="106">
        <v>3</v>
      </c>
      <c r="C45" s="107" t="str">
        <f ca="1" t="shared" si="0"/>
        <v>2.1.3</v>
      </c>
      <c r="D45" s="108" t="s">
        <v>108</v>
      </c>
      <c r="E45" s="113" t="str">
        <f ca="1" t="shared" si="2"/>
        <v>SR-2.1.3</v>
      </c>
      <c r="F45" s="114"/>
      <c r="G45" s="115"/>
      <c r="H45" s="116" t="str">
        <f t="shared" si="1"/>
        <v/>
      </c>
      <c r="I45" s="121" t="str">
        <f t="shared" si="6"/>
        <v>0.00</v>
      </c>
      <c r="J45" s="122"/>
      <c r="K45" s="121" t="str">
        <f t="shared" si="7"/>
        <v>0.00</v>
      </c>
      <c r="L45" s="122"/>
      <c r="M45" s="123"/>
      <c r="N45" s="123"/>
      <c r="O45" s="123"/>
      <c r="P45" s="124">
        <f t="shared" si="5"/>
        <v>0</v>
      </c>
      <c r="Q45" s="125"/>
    </row>
    <row r="46" s="92" customFormat="1" ht="16" spans="2:17">
      <c r="B46" s="106">
        <v>3</v>
      </c>
      <c r="C46" s="107" t="str">
        <f ca="1" t="shared" si="0"/>
        <v>2.1.4</v>
      </c>
      <c r="D46" s="108" t="s">
        <v>109</v>
      </c>
      <c r="E46" s="113" t="str">
        <f ca="1" t="shared" si="2"/>
        <v>SR-2.1.4</v>
      </c>
      <c r="F46" s="114"/>
      <c r="G46" s="115"/>
      <c r="H46" s="116" t="str">
        <f t="shared" si="1"/>
        <v/>
      </c>
      <c r="I46" s="121" t="str">
        <f t="shared" si="6"/>
        <v>0.00</v>
      </c>
      <c r="J46" s="122"/>
      <c r="K46" s="121" t="str">
        <f t="shared" si="7"/>
        <v>0.00</v>
      </c>
      <c r="L46" s="122"/>
      <c r="M46" s="123"/>
      <c r="N46" s="123"/>
      <c r="O46" s="123"/>
      <c r="P46" s="124">
        <f t="shared" si="5"/>
        <v>0</v>
      </c>
      <c r="Q46" s="125"/>
    </row>
    <row r="47" s="92" customFormat="1" ht="16" spans="2:17">
      <c r="B47" s="106">
        <v>3</v>
      </c>
      <c r="C47" s="107" t="str">
        <f ca="1" t="shared" si="0"/>
        <v>2.1.5</v>
      </c>
      <c r="D47" s="108" t="s">
        <v>110</v>
      </c>
      <c r="E47" s="113" t="str">
        <f ca="1" t="shared" si="2"/>
        <v>SR-2.1.5</v>
      </c>
      <c r="F47" s="114"/>
      <c r="G47" s="115"/>
      <c r="H47" s="116" t="str">
        <f t="shared" si="1"/>
        <v/>
      </c>
      <c r="I47" s="121" t="str">
        <f t="shared" si="6"/>
        <v>0.00</v>
      </c>
      <c r="J47" s="122"/>
      <c r="K47" s="121" t="str">
        <f t="shared" si="7"/>
        <v>0.00</v>
      </c>
      <c r="L47" s="122"/>
      <c r="M47" s="123"/>
      <c r="N47" s="123"/>
      <c r="O47" s="123"/>
      <c r="P47" s="124">
        <f t="shared" si="5"/>
        <v>0</v>
      </c>
      <c r="Q47" s="125"/>
    </row>
    <row r="48" s="92" customFormat="1" ht="16" spans="2:17">
      <c r="B48" s="106">
        <v>2</v>
      </c>
      <c r="C48" s="107" t="str">
        <f ca="1" t="shared" si="0"/>
        <v>2.2</v>
      </c>
      <c r="D48" s="108" t="s">
        <v>111</v>
      </c>
      <c r="E48" s="113" t="str">
        <f ca="1" t="shared" si="2"/>
        <v>SR-2.2</v>
      </c>
      <c r="F48" s="114"/>
      <c r="G48" s="115"/>
      <c r="H48" s="116" t="str">
        <f t="shared" si="1"/>
        <v/>
      </c>
      <c r="I48" s="121" t="str">
        <f t="shared" si="6"/>
        <v/>
      </c>
      <c r="J48" s="122"/>
      <c r="K48" s="121" t="str">
        <f t="shared" si="7"/>
        <v/>
      </c>
      <c r="L48" s="122"/>
      <c r="M48" s="123"/>
      <c r="N48" s="123"/>
      <c r="O48" s="123"/>
      <c r="P48" s="124" t="str">
        <f t="shared" si="5"/>
        <v/>
      </c>
      <c r="Q48" s="125"/>
    </row>
    <row r="49" s="92" customFormat="1" ht="16" spans="2:17">
      <c r="B49" s="106">
        <v>3</v>
      </c>
      <c r="C49" s="107" t="str">
        <f ca="1" t="shared" si="0"/>
        <v>2.2.1</v>
      </c>
      <c r="D49" s="108" t="s">
        <v>112</v>
      </c>
      <c r="E49" s="113" t="str">
        <f ca="1" t="shared" si="2"/>
        <v>SR-2.2.1</v>
      </c>
      <c r="F49" s="114"/>
      <c r="G49" s="115"/>
      <c r="H49" s="116" t="str">
        <f t="shared" si="1"/>
        <v/>
      </c>
      <c r="I49" s="121" t="str">
        <f t="shared" si="6"/>
        <v>0.00</v>
      </c>
      <c r="J49" s="122"/>
      <c r="K49" s="121" t="str">
        <f t="shared" si="7"/>
        <v>0.00</v>
      </c>
      <c r="L49" s="122"/>
      <c r="M49" s="123"/>
      <c r="N49" s="123"/>
      <c r="O49" s="123"/>
      <c r="P49" s="124">
        <f t="shared" si="5"/>
        <v>0</v>
      </c>
      <c r="Q49" s="125"/>
    </row>
    <row r="50" s="92" customFormat="1" ht="16" spans="2:17">
      <c r="B50" s="106">
        <v>3</v>
      </c>
      <c r="C50" s="107" t="str">
        <f ca="1" t="shared" si="0"/>
        <v>2.2.2</v>
      </c>
      <c r="D50" s="108" t="s">
        <v>113</v>
      </c>
      <c r="E50" s="113" t="str">
        <f ca="1" t="shared" si="2"/>
        <v>SR-2.2.2</v>
      </c>
      <c r="F50" s="114"/>
      <c r="G50" s="115"/>
      <c r="H50" s="116" t="str">
        <f t="shared" si="1"/>
        <v/>
      </c>
      <c r="I50" s="121" t="str">
        <f t="shared" si="6"/>
        <v>0.00</v>
      </c>
      <c r="J50" s="122"/>
      <c r="K50" s="121" t="str">
        <f t="shared" si="7"/>
        <v>0.00</v>
      </c>
      <c r="L50" s="122"/>
      <c r="M50" s="123"/>
      <c r="N50" s="123"/>
      <c r="O50" s="123"/>
      <c r="P50" s="124">
        <f t="shared" si="5"/>
        <v>0</v>
      </c>
      <c r="Q50" s="125"/>
    </row>
    <row r="51" s="92" customFormat="1" ht="16" spans="2:17">
      <c r="B51" s="106"/>
      <c r="C51" s="107" t="str">
        <f ca="1" t="shared" si="0"/>
        <v/>
      </c>
      <c r="D51" s="108"/>
      <c r="E51" s="113" t="str">
        <f ca="1" t="shared" si="2"/>
        <v/>
      </c>
      <c r="F51" s="114"/>
      <c r="G51" s="115"/>
      <c r="H51" s="116" t="str">
        <f t="shared" si="1"/>
        <v/>
      </c>
      <c r="I51" s="121" t="str">
        <f t="shared" si="6"/>
        <v/>
      </c>
      <c r="J51" s="122"/>
      <c r="K51" s="121" t="str">
        <f t="shared" si="7"/>
        <v/>
      </c>
      <c r="L51" s="122"/>
      <c r="M51" s="123"/>
      <c r="N51" s="123"/>
      <c r="O51" s="123"/>
      <c r="P51" s="124" t="str">
        <f t="shared" si="5"/>
        <v/>
      </c>
      <c r="Q51" s="125"/>
    </row>
    <row r="52" s="92" customFormat="1" ht="16" spans="2:17">
      <c r="B52" s="106"/>
      <c r="C52" s="107" t="str">
        <f ca="1" t="shared" si="0"/>
        <v/>
      </c>
      <c r="D52" s="108"/>
      <c r="E52" s="113" t="str">
        <f ca="1" t="shared" si="2"/>
        <v/>
      </c>
      <c r="F52" s="114"/>
      <c r="G52" s="115"/>
      <c r="H52" s="116" t="str">
        <f t="shared" si="1"/>
        <v/>
      </c>
      <c r="I52" s="121" t="str">
        <f t="shared" si="6"/>
        <v/>
      </c>
      <c r="J52" s="122"/>
      <c r="K52" s="121" t="str">
        <f t="shared" si="7"/>
        <v/>
      </c>
      <c r="L52" s="122"/>
      <c r="M52" s="123"/>
      <c r="N52" s="123"/>
      <c r="O52" s="123"/>
      <c r="P52" s="124" t="str">
        <f t="shared" si="5"/>
        <v/>
      </c>
      <c r="Q52" s="125"/>
    </row>
    <row r="53" s="92" customFormat="1" ht="16" spans="2:17">
      <c r="B53" s="106"/>
      <c r="C53" s="107" t="str">
        <f ca="1" t="shared" si="0"/>
        <v/>
      </c>
      <c r="D53" s="108"/>
      <c r="E53" s="113" t="str">
        <f ca="1" t="shared" si="2"/>
        <v/>
      </c>
      <c r="F53" s="114"/>
      <c r="G53" s="115"/>
      <c r="H53" s="116" t="str">
        <f t="shared" si="1"/>
        <v/>
      </c>
      <c r="I53" s="121" t="str">
        <f t="shared" si="6"/>
        <v/>
      </c>
      <c r="J53" s="122"/>
      <c r="K53" s="121" t="str">
        <f t="shared" si="7"/>
        <v/>
      </c>
      <c r="L53" s="122"/>
      <c r="M53" s="123"/>
      <c r="N53" s="123"/>
      <c r="O53" s="123"/>
      <c r="P53" s="124" t="str">
        <f t="shared" si="5"/>
        <v/>
      </c>
      <c r="Q53" s="125"/>
    </row>
    <row r="54" s="92" customFormat="1" ht="16" spans="2:17">
      <c r="B54" s="106"/>
      <c r="C54" s="107" t="str">
        <f ca="1" t="shared" si="0"/>
        <v/>
      </c>
      <c r="D54" s="108"/>
      <c r="E54" s="113" t="str">
        <f ca="1" t="shared" si="2"/>
        <v/>
      </c>
      <c r="F54" s="114"/>
      <c r="G54" s="115"/>
      <c r="H54" s="116" t="str">
        <f t="shared" si="1"/>
        <v/>
      </c>
      <c r="I54" s="121" t="str">
        <f t="shared" si="6"/>
        <v/>
      </c>
      <c r="J54" s="122"/>
      <c r="K54" s="121" t="str">
        <f t="shared" si="7"/>
        <v/>
      </c>
      <c r="L54" s="122"/>
      <c r="M54" s="123"/>
      <c r="N54" s="123"/>
      <c r="O54" s="123"/>
      <c r="P54" s="124" t="str">
        <f t="shared" si="5"/>
        <v/>
      </c>
      <c r="Q54" s="125"/>
    </row>
    <row r="55" s="92" customFormat="1" ht="16" spans="2:17">
      <c r="B55" s="106"/>
      <c r="C55" s="107" t="str">
        <f ca="1" t="shared" si="0"/>
        <v/>
      </c>
      <c r="D55" s="108"/>
      <c r="E55" s="113" t="str">
        <f ca="1" t="shared" si="2"/>
        <v/>
      </c>
      <c r="F55" s="114"/>
      <c r="G55" s="115"/>
      <c r="H55" s="116" t="str">
        <f t="shared" si="1"/>
        <v/>
      </c>
      <c r="I55" s="121" t="str">
        <f t="shared" si="6"/>
        <v/>
      </c>
      <c r="J55" s="122"/>
      <c r="K55" s="121" t="str">
        <f t="shared" si="7"/>
        <v/>
      </c>
      <c r="L55" s="122"/>
      <c r="M55" s="123"/>
      <c r="N55" s="123"/>
      <c r="O55" s="123"/>
      <c r="P55" s="124" t="str">
        <f t="shared" si="5"/>
        <v/>
      </c>
      <c r="Q55" s="125"/>
    </row>
    <row r="56" s="92" customFormat="1" ht="16" spans="2:17">
      <c r="B56" s="106"/>
      <c r="C56" s="107" t="str">
        <f ca="1" t="shared" si="0"/>
        <v/>
      </c>
      <c r="D56" s="108"/>
      <c r="E56" s="113" t="str">
        <f ca="1" t="shared" si="2"/>
        <v/>
      </c>
      <c r="F56" s="114"/>
      <c r="G56" s="115"/>
      <c r="H56" s="116" t="str">
        <f t="shared" si="1"/>
        <v/>
      </c>
      <c r="I56" s="121" t="str">
        <f t="shared" si="6"/>
        <v/>
      </c>
      <c r="J56" s="122"/>
      <c r="K56" s="121" t="str">
        <f t="shared" si="7"/>
        <v/>
      </c>
      <c r="L56" s="122"/>
      <c r="M56" s="123"/>
      <c r="N56" s="123"/>
      <c r="O56" s="123"/>
      <c r="P56" s="124" t="str">
        <f t="shared" si="5"/>
        <v/>
      </c>
      <c r="Q56" s="125"/>
    </row>
    <row r="57" s="92" customFormat="1" ht="16" spans="2:17">
      <c r="B57" s="106"/>
      <c r="C57" s="107" t="str">
        <f ca="1" t="shared" si="0"/>
        <v/>
      </c>
      <c r="D57" s="108"/>
      <c r="E57" s="113" t="str">
        <f ca="1" t="shared" si="2"/>
        <v/>
      </c>
      <c r="F57" s="114"/>
      <c r="G57" s="115"/>
      <c r="H57" s="116" t="str">
        <f t="shared" si="1"/>
        <v/>
      </c>
      <c r="I57" s="121" t="str">
        <f t="shared" si="6"/>
        <v/>
      </c>
      <c r="J57" s="122"/>
      <c r="K57" s="121" t="str">
        <f t="shared" si="7"/>
        <v/>
      </c>
      <c r="L57" s="122"/>
      <c r="M57" s="123"/>
      <c r="N57" s="123"/>
      <c r="O57" s="123"/>
      <c r="P57" s="124" t="str">
        <f t="shared" si="5"/>
        <v/>
      </c>
      <c r="Q57" s="125"/>
    </row>
    <row r="58" s="92" customFormat="1" ht="16" spans="2:17">
      <c r="B58" s="106"/>
      <c r="C58" s="107" t="str">
        <f ca="1" t="shared" si="0"/>
        <v/>
      </c>
      <c r="D58" s="108"/>
      <c r="E58" s="113" t="str">
        <f ca="1" t="shared" si="2"/>
        <v/>
      </c>
      <c r="F58" s="114"/>
      <c r="G58" s="115"/>
      <c r="H58" s="116" t="str">
        <f t="shared" si="1"/>
        <v/>
      </c>
      <c r="I58" s="121" t="str">
        <f t="shared" si="6"/>
        <v/>
      </c>
      <c r="J58" s="122"/>
      <c r="K58" s="121" t="str">
        <f t="shared" si="7"/>
        <v/>
      </c>
      <c r="L58" s="122"/>
      <c r="M58" s="123"/>
      <c r="N58" s="123"/>
      <c r="O58" s="123"/>
      <c r="P58" s="124" t="str">
        <f t="shared" si="5"/>
        <v/>
      </c>
      <c r="Q58" s="125"/>
    </row>
    <row r="59" s="92" customFormat="1" ht="16" spans="2:17">
      <c r="B59" s="106"/>
      <c r="C59" s="107" t="str">
        <f ca="1" t="shared" si="0"/>
        <v/>
      </c>
      <c r="D59" s="108"/>
      <c r="E59" s="113" t="str">
        <f ca="1" t="shared" si="2"/>
        <v/>
      </c>
      <c r="F59" s="114"/>
      <c r="G59" s="115"/>
      <c r="H59" s="116" t="str">
        <f t="shared" si="1"/>
        <v/>
      </c>
      <c r="I59" s="121" t="str">
        <f t="shared" si="6"/>
        <v/>
      </c>
      <c r="J59" s="122"/>
      <c r="K59" s="121" t="str">
        <f t="shared" si="7"/>
        <v/>
      </c>
      <c r="L59" s="122"/>
      <c r="M59" s="123"/>
      <c r="N59" s="123"/>
      <c r="O59" s="123"/>
      <c r="P59" s="124" t="str">
        <f t="shared" si="5"/>
        <v/>
      </c>
      <c r="Q59" s="125"/>
    </row>
    <row r="60" s="92" customFormat="1" ht="16" spans="2:17">
      <c r="B60" s="106"/>
      <c r="C60" s="107" t="str">
        <f ca="1" t="shared" si="0"/>
        <v/>
      </c>
      <c r="D60" s="108"/>
      <c r="E60" s="113" t="str">
        <f ca="1" t="shared" si="2"/>
        <v/>
      </c>
      <c r="F60" s="114"/>
      <c r="G60" s="115"/>
      <c r="H60" s="116" t="str">
        <f t="shared" si="1"/>
        <v/>
      </c>
      <c r="I60" s="121" t="str">
        <f t="shared" si="6"/>
        <v/>
      </c>
      <c r="J60" s="122"/>
      <c r="K60" s="121" t="str">
        <f t="shared" si="7"/>
        <v/>
      </c>
      <c r="L60" s="122"/>
      <c r="M60" s="123"/>
      <c r="N60" s="123"/>
      <c r="O60" s="123"/>
      <c r="P60" s="124" t="str">
        <f t="shared" si="5"/>
        <v/>
      </c>
      <c r="Q60" s="125"/>
    </row>
    <row r="61" s="92" customFormat="1" ht="16" spans="2:17">
      <c r="B61" s="106"/>
      <c r="C61" s="107" t="str">
        <f ca="1" t="shared" si="0"/>
        <v/>
      </c>
      <c r="D61" s="108"/>
      <c r="E61" s="113" t="str">
        <f ca="1" t="shared" si="2"/>
        <v/>
      </c>
      <c r="F61" s="114"/>
      <c r="G61" s="115"/>
      <c r="H61" s="116" t="str">
        <f t="shared" si="1"/>
        <v/>
      </c>
      <c r="I61" s="121" t="str">
        <f t="shared" si="6"/>
        <v/>
      </c>
      <c r="J61" s="122"/>
      <c r="K61" s="121" t="str">
        <f t="shared" si="7"/>
        <v/>
      </c>
      <c r="L61" s="122"/>
      <c r="M61" s="123"/>
      <c r="N61" s="123"/>
      <c r="O61" s="123"/>
      <c r="P61" s="124" t="str">
        <f t="shared" si="5"/>
        <v/>
      </c>
      <c r="Q61" s="125"/>
    </row>
    <row r="62" s="92" customFormat="1" ht="16" spans="2:17">
      <c r="B62" s="106"/>
      <c r="C62" s="107" t="str">
        <f ca="1" t="shared" si="0"/>
        <v/>
      </c>
      <c r="D62" s="108"/>
      <c r="E62" s="113" t="str">
        <f ca="1" t="shared" si="2"/>
        <v/>
      </c>
      <c r="F62" s="114"/>
      <c r="G62" s="115"/>
      <c r="H62" s="116" t="str">
        <f t="shared" si="1"/>
        <v/>
      </c>
      <c r="I62" s="121" t="str">
        <f t="shared" si="6"/>
        <v/>
      </c>
      <c r="J62" s="122"/>
      <c r="K62" s="121" t="str">
        <f t="shared" si="7"/>
        <v/>
      </c>
      <c r="L62" s="122"/>
      <c r="M62" s="123"/>
      <c r="N62" s="123"/>
      <c r="O62" s="123"/>
      <c r="P62" s="124" t="str">
        <f t="shared" si="5"/>
        <v/>
      </c>
      <c r="Q62" s="125"/>
    </row>
    <row r="63" s="92" customFormat="1" ht="16" spans="2:17">
      <c r="B63" s="106"/>
      <c r="C63" s="107" t="str">
        <f ca="1" t="shared" si="0"/>
        <v/>
      </c>
      <c r="D63" s="108"/>
      <c r="E63" s="113" t="str">
        <f ca="1" t="shared" si="2"/>
        <v/>
      </c>
      <c r="F63" s="114"/>
      <c r="G63" s="115"/>
      <c r="H63" s="116" t="str">
        <f t="shared" si="1"/>
        <v/>
      </c>
      <c r="I63" s="121" t="str">
        <f t="shared" si="6"/>
        <v/>
      </c>
      <c r="J63" s="122"/>
      <c r="K63" s="121" t="str">
        <f t="shared" si="7"/>
        <v/>
      </c>
      <c r="L63" s="122"/>
      <c r="M63" s="123"/>
      <c r="N63" s="123"/>
      <c r="O63" s="123"/>
      <c r="P63" s="124" t="str">
        <f t="shared" si="5"/>
        <v/>
      </c>
      <c r="Q63" s="125"/>
    </row>
    <row r="64" s="92" customFormat="1" ht="16" spans="2:17">
      <c r="B64" s="106"/>
      <c r="C64" s="107" t="str">
        <f ca="1" t="shared" si="0"/>
        <v/>
      </c>
      <c r="D64" s="108"/>
      <c r="E64" s="113" t="str">
        <f ca="1" t="shared" si="2"/>
        <v/>
      </c>
      <c r="F64" s="114"/>
      <c r="G64" s="115"/>
      <c r="H64" s="116" t="str">
        <f t="shared" si="1"/>
        <v/>
      </c>
      <c r="I64" s="121" t="str">
        <f t="shared" si="6"/>
        <v/>
      </c>
      <c r="J64" s="122"/>
      <c r="K64" s="121" t="str">
        <f t="shared" si="7"/>
        <v/>
      </c>
      <c r="L64" s="122"/>
      <c r="M64" s="123"/>
      <c r="N64" s="123"/>
      <c r="O64" s="123"/>
      <c r="P64" s="124" t="str">
        <f t="shared" si="5"/>
        <v/>
      </c>
      <c r="Q64" s="125"/>
    </row>
    <row r="65" s="92" customFormat="1" ht="16" spans="2:17">
      <c r="B65" s="106"/>
      <c r="C65" s="107" t="str">
        <f ca="1" t="shared" si="0"/>
        <v/>
      </c>
      <c r="D65" s="108"/>
      <c r="E65" s="113" t="str">
        <f ca="1" t="shared" si="2"/>
        <v/>
      </c>
      <c r="F65" s="114"/>
      <c r="G65" s="115"/>
      <c r="H65" s="116" t="str">
        <f t="shared" si="1"/>
        <v/>
      </c>
      <c r="I65" s="121" t="str">
        <f t="shared" si="6"/>
        <v/>
      </c>
      <c r="J65" s="122"/>
      <c r="K65" s="121" t="str">
        <f t="shared" si="7"/>
        <v/>
      </c>
      <c r="L65" s="122"/>
      <c r="M65" s="123"/>
      <c r="N65" s="123"/>
      <c r="O65" s="123"/>
      <c r="P65" s="124" t="str">
        <f t="shared" si="5"/>
        <v/>
      </c>
      <c r="Q65" s="125"/>
    </row>
    <row r="66" s="92" customFormat="1" ht="16" spans="2:17">
      <c r="B66" s="106"/>
      <c r="C66" s="107" t="str">
        <f ca="1" t="shared" si="0"/>
        <v/>
      </c>
      <c r="D66" s="108"/>
      <c r="E66" s="113" t="str">
        <f ca="1" t="shared" si="2"/>
        <v/>
      </c>
      <c r="F66" s="114"/>
      <c r="G66" s="115"/>
      <c r="H66" s="116" t="str">
        <f t="shared" si="1"/>
        <v/>
      </c>
      <c r="I66" s="121" t="str">
        <f t="shared" si="6"/>
        <v/>
      </c>
      <c r="J66" s="122"/>
      <c r="K66" s="121" t="str">
        <f t="shared" si="7"/>
        <v/>
      </c>
      <c r="L66" s="122"/>
      <c r="M66" s="123"/>
      <c r="N66" s="123"/>
      <c r="O66" s="123"/>
      <c r="P66" s="124" t="str">
        <f t="shared" si="5"/>
        <v/>
      </c>
      <c r="Q66" s="125"/>
    </row>
    <row r="67" s="92" customFormat="1" ht="16" spans="2:17">
      <c r="B67" s="106"/>
      <c r="C67" s="107" t="str">
        <f ca="1" t="shared" si="0"/>
        <v/>
      </c>
      <c r="D67" s="108"/>
      <c r="E67" s="113" t="str">
        <f ca="1" t="shared" si="2"/>
        <v/>
      </c>
      <c r="F67" s="114"/>
      <c r="G67" s="115"/>
      <c r="H67" s="116" t="str">
        <f t="shared" si="1"/>
        <v/>
      </c>
      <c r="I67" s="121" t="str">
        <f t="shared" si="6"/>
        <v/>
      </c>
      <c r="J67" s="122"/>
      <c r="K67" s="121" t="str">
        <f t="shared" si="7"/>
        <v/>
      </c>
      <c r="L67" s="122"/>
      <c r="M67" s="123"/>
      <c r="N67" s="123"/>
      <c r="O67" s="123"/>
      <c r="P67" s="124" t="str">
        <f t="shared" si="5"/>
        <v/>
      </c>
      <c r="Q67" s="125"/>
    </row>
    <row r="68" s="92" customFormat="1" ht="16" spans="2:17">
      <c r="B68" s="106"/>
      <c r="C68" s="107" t="str">
        <f ca="1" t="shared" si="0"/>
        <v/>
      </c>
      <c r="D68" s="108"/>
      <c r="E68" s="113" t="str">
        <f ca="1" t="shared" si="2"/>
        <v/>
      </c>
      <c r="F68" s="114"/>
      <c r="G68" s="115"/>
      <c r="H68" s="116" t="str">
        <f t="shared" si="1"/>
        <v/>
      </c>
      <c r="I68" s="121" t="str">
        <f t="shared" si="6"/>
        <v/>
      </c>
      <c r="J68" s="122"/>
      <c r="K68" s="121" t="str">
        <f t="shared" si="7"/>
        <v/>
      </c>
      <c r="L68" s="122"/>
      <c r="M68" s="123"/>
      <c r="N68" s="123"/>
      <c r="O68" s="123"/>
      <c r="P68" s="124" t="str">
        <f t="shared" si="5"/>
        <v/>
      </c>
      <c r="Q68" s="125"/>
    </row>
    <row r="69" s="92" customFormat="1" ht="16" spans="2:17">
      <c r="B69" s="106"/>
      <c r="C69" s="107" t="str">
        <f ca="1" t="shared" ref="C69:C132" si="8">IF(B69="","",IF(B69&gt;OFFSET(B69,-1,0,1,1),IF(OFFSET(C69,-1,0,1,1)="","1",OFFSET(C69,-1,0,1,1))&amp;REPT(".1",B69-MAX(OFFSET(B69,-1,0,1,1),1)),IF(ISERROR(FIND(".",OFFSET(C69,-1,0,1,1))),REPT("1.",B69-1)&amp;IFERROR(VALUE(OFFSET(C69,-1,0,1,1))+1,"1"),IF(B69=1,"",IFERROR(LEFT(OFFSET(C69,-1,0,1,1),FIND("^",SUBSTITUTE(OFFSET(C69,-1,0,1,1),".","^",B69-1))),""))&amp;VALUE(TRIM(MID(SUBSTITUTE(OFFSET(C69,-1,0,1,1),".",REPT(" ",LEN(OFFSET(C69,-1,0,1,1)))),(B69-1)*LEN(OFFSET(C69,-1,0,1,1))+1,LEN(OFFSET(C69,-1,0,1,1)))))+1)))</f>
        <v/>
      </c>
      <c r="D69" s="108"/>
      <c r="E69" s="113" t="str">
        <f ca="1" t="shared" si="2"/>
        <v/>
      </c>
      <c r="F69" s="114"/>
      <c r="G69" s="115"/>
      <c r="H69" s="116" t="str">
        <f t="shared" ref="H69:H132" si="9">IF(IF($B69="",TRUE,IF($B70="",FALSE,IF($B69&lt;$B70,TRUE))),"",IF(F69&lt;&gt;"",VLOOKUP($F69,估算标准,2,FALSE),""))</f>
        <v/>
      </c>
      <c r="I69" s="121" t="str">
        <f t="shared" si="6"/>
        <v/>
      </c>
      <c r="J69" s="122"/>
      <c r="K69" s="121" t="str">
        <f t="shared" si="7"/>
        <v/>
      </c>
      <c r="L69" s="122"/>
      <c r="M69" s="123"/>
      <c r="N69" s="123"/>
      <c r="O69" s="123"/>
      <c r="P69" s="124" t="str">
        <f t="shared" si="5"/>
        <v/>
      </c>
      <c r="Q69" s="125"/>
    </row>
    <row r="70" s="92" customFormat="1" ht="16" spans="2:17">
      <c r="B70" s="106"/>
      <c r="C70" s="107" t="str">
        <f ca="1" t="shared" si="8"/>
        <v/>
      </c>
      <c r="D70" s="108"/>
      <c r="E70" s="113" t="str">
        <f ca="1" t="shared" ref="E70:E133" si="10">IF(C70&lt;&gt;"",IF($L$2&lt;&gt;"",$L$2&amp;"-"&amp;C70,C70),"")</f>
        <v/>
      </c>
      <c r="F70" s="114"/>
      <c r="G70" s="115"/>
      <c r="H70" s="116" t="str">
        <f t="shared" si="9"/>
        <v/>
      </c>
      <c r="I70" s="121" t="str">
        <f t="shared" si="6"/>
        <v/>
      </c>
      <c r="J70" s="122"/>
      <c r="K70" s="121" t="str">
        <f t="shared" si="7"/>
        <v/>
      </c>
      <c r="L70" s="122"/>
      <c r="M70" s="123"/>
      <c r="N70" s="123"/>
      <c r="O70" s="123"/>
      <c r="P70" s="124" t="str">
        <f t="shared" ref="P70:P133" si="11">IF(IF($B70="",TRUE,IF($B71="",FALSE,IF($B70&lt;$B71,TRUE))),"",M70+N70*1.5+O70*1.5)</f>
        <v/>
      </c>
      <c r="Q70" s="125"/>
    </row>
    <row r="71" s="92" customFormat="1" ht="16" spans="2:17">
      <c r="B71" s="106"/>
      <c r="C71" s="107" t="str">
        <f ca="1" t="shared" si="8"/>
        <v/>
      </c>
      <c r="D71" s="108"/>
      <c r="E71" s="113" t="str">
        <f ca="1" t="shared" si="10"/>
        <v/>
      </c>
      <c r="F71" s="114"/>
      <c r="G71" s="115"/>
      <c r="H71" s="116" t="str">
        <f t="shared" si="9"/>
        <v/>
      </c>
      <c r="I71" s="121" t="str">
        <f t="shared" si="6"/>
        <v/>
      </c>
      <c r="J71" s="122"/>
      <c r="K71" s="121" t="str">
        <f t="shared" si="7"/>
        <v/>
      </c>
      <c r="L71" s="122"/>
      <c r="M71" s="123"/>
      <c r="N71" s="123"/>
      <c r="O71" s="123"/>
      <c r="P71" s="124" t="str">
        <f t="shared" si="11"/>
        <v/>
      </c>
      <c r="Q71" s="125"/>
    </row>
    <row r="72" s="92" customFormat="1" ht="16" spans="2:17">
      <c r="B72" s="106"/>
      <c r="C72" s="107" t="str">
        <f ca="1" t="shared" si="8"/>
        <v/>
      </c>
      <c r="D72" s="108"/>
      <c r="E72" s="113" t="str">
        <f ca="1" t="shared" si="10"/>
        <v/>
      </c>
      <c r="F72" s="114"/>
      <c r="G72" s="115"/>
      <c r="H72" s="116" t="str">
        <f t="shared" si="9"/>
        <v/>
      </c>
      <c r="I72" s="121" t="str">
        <f t="shared" si="6"/>
        <v/>
      </c>
      <c r="J72" s="122"/>
      <c r="K72" s="121" t="str">
        <f t="shared" si="7"/>
        <v/>
      </c>
      <c r="L72" s="122"/>
      <c r="M72" s="123"/>
      <c r="N72" s="123"/>
      <c r="O72" s="123"/>
      <c r="P72" s="124" t="str">
        <f t="shared" si="11"/>
        <v/>
      </c>
      <c r="Q72" s="125"/>
    </row>
    <row r="73" s="92" customFormat="1" ht="16" spans="2:17">
      <c r="B73" s="106"/>
      <c r="C73" s="107" t="str">
        <f ca="1" t="shared" si="8"/>
        <v/>
      </c>
      <c r="D73" s="108"/>
      <c r="E73" s="113" t="str">
        <f ca="1" t="shared" si="10"/>
        <v/>
      </c>
      <c r="F73" s="114"/>
      <c r="G73" s="115"/>
      <c r="H73" s="116" t="str">
        <f t="shared" si="9"/>
        <v/>
      </c>
      <c r="I73" s="121" t="str">
        <f t="shared" si="6"/>
        <v/>
      </c>
      <c r="J73" s="122"/>
      <c r="K73" s="121" t="str">
        <f t="shared" si="7"/>
        <v/>
      </c>
      <c r="L73" s="122"/>
      <c r="M73" s="123"/>
      <c r="N73" s="123"/>
      <c r="O73" s="123"/>
      <c r="P73" s="124" t="str">
        <f t="shared" si="11"/>
        <v/>
      </c>
      <c r="Q73" s="125"/>
    </row>
    <row r="74" s="92" customFormat="1" ht="16" spans="2:17">
      <c r="B74" s="106"/>
      <c r="C74" s="107" t="str">
        <f ca="1" t="shared" si="8"/>
        <v/>
      </c>
      <c r="D74" s="108"/>
      <c r="E74" s="113" t="str">
        <f ca="1" t="shared" si="10"/>
        <v/>
      </c>
      <c r="F74" s="114"/>
      <c r="G74" s="115"/>
      <c r="H74" s="116" t="str">
        <f t="shared" si="9"/>
        <v/>
      </c>
      <c r="I74" s="121" t="str">
        <f t="shared" si="6"/>
        <v/>
      </c>
      <c r="J74" s="122"/>
      <c r="K74" s="121" t="str">
        <f t="shared" si="7"/>
        <v/>
      </c>
      <c r="L74" s="122"/>
      <c r="M74" s="123"/>
      <c r="N74" s="123"/>
      <c r="O74" s="123"/>
      <c r="P74" s="124" t="str">
        <f t="shared" si="11"/>
        <v/>
      </c>
      <c r="Q74" s="125"/>
    </row>
    <row r="75" s="92" customFormat="1" ht="16" spans="2:17">
      <c r="B75" s="106"/>
      <c r="C75" s="107" t="str">
        <f ca="1" t="shared" si="8"/>
        <v/>
      </c>
      <c r="D75" s="108"/>
      <c r="E75" s="113" t="str">
        <f ca="1" t="shared" si="10"/>
        <v/>
      </c>
      <c r="F75" s="114"/>
      <c r="G75" s="115"/>
      <c r="H75" s="116" t="str">
        <f t="shared" si="9"/>
        <v/>
      </c>
      <c r="I75" s="121" t="str">
        <f t="shared" si="6"/>
        <v/>
      </c>
      <c r="J75" s="122"/>
      <c r="K75" s="121" t="str">
        <f t="shared" si="7"/>
        <v/>
      </c>
      <c r="L75" s="122"/>
      <c r="M75" s="123"/>
      <c r="N75" s="123"/>
      <c r="O75" s="123"/>
      <c r="P75" s="124" t="str">
        <f t="shared" si="11"/>
        <v/>
      </c>
      <c r="Q75" s="125"/>
    </row>
    <row r="76" s="92" customFormat="1" ht="16" spans="2:17">
      <c r="B76" s="106"/>
      <c r="C76" s="107" t="str">
        <f ca="1" t="shared" si="8"/>
        <v/>
      </c>
      <c r="D76" s="108"/>
      <c r="E76" s="113" t="str">
        <f ca="1" t="shared" si="10"/>
        <v/>
      </c>
      <c r="F76" s="114"/>
      <c r="G76" s="115"/>
      <c r="H76" s="116" t="str">
        <f t="shared" si="9"/>
        <v/>
      </c>
      <c r="I76" s="121" t="str">
        <f t="shared" si="6"/>
        <v/>
      </c>
      <c r="J76" s="122"/>
      <c r="K76" s="121" t="str">
        <f t="shared" si="7"/>
        <v/>
      </c>
      <c r="L76" s="122"/>
      <c r="M76" s="123"/>
      <c r="N76" s="123"/>
      <c r="O76" s="123"/>
      <c r="P76" s="124" t="str">
        <f t="shared" si="11"/>
        <v/>
      </c>
      <c r="Q76" s="125"/>
    </row>
    <row r="77" s="92" customFormat="1" ht="16" spans="2:17">
      <c r="B77" s="106"/>
      <c r="C77" s="107" t="str">
        <f ca="1" t="shared" si="8"/>
        <v/>
      </c>
      <c r="D77" s="108"/>
      <c r="E77" s="113" t="str">
        <f ca="1" t="shared" si="10"/>
        <v/>
      </c>
      <c r="F77" s="114"/>
      <c r="G77" s="115"/>
      <c r="H77" s="116" t="str">
        <f t="shared" si="9"/>
        <v/>
      </c>
      <c r="I77" s="121" t="str">
        <f t="shared" si="6"/>
        <v/>
      </c>
      <c r="J77" s="122"/>
      <c r="K77" s="121" t="str">
        <f t="shared" si="7"/>
        <v/>
      </c>
      <c r="L77" s="122"/>
      <c r="M77" s="123"/>
      <c r="N77" s="123"/>
      <c r="O77" s="123"/>
      <c r="P77" s="124" t="str">
        <f t="shared" si="11"/>
        <v/>
      </c>
      <c r="Q77" s="125"/>
    </row>
    <row r="78" s="92" customFormat="1" ht="16" spans="2:17">
      <c r="B78" s="106"/>
      <c r="C78" s="107" t="str">
        <f ca="1" t="shared" si="8"/>
        <v/>
      </c>
      <c r="D78" s="108"/>
      <c r="E78" s="113" t="str">
        <f ca="1" t="shared" si="10"/>
        <v/>
      </c>
      <c r="F78" s="114"/>
      <c r="G78" s="115"/>
      <c r="H78" s="116" t="str">
        <f t="shared" si="9"/>
        <v/>
      </c>
      <c r="I78" s="121" t="str">
        <f t="shared" si="6"/>
        <v/>
      </c>
      <c r="J78" s="122"/>
      <c r="K78" s="121" t="str">
        <f t="shared" si="7"/>
        <v/>
      </c>
      <c r="L78" s="122"/>
      <c r="M78" s="123"/>
      <c r="N78" s="123"/>
      <c r="O78" s="123"/>
      <c r="P78" s="124" t="str">
        <f t="shared" si="11"/>
        <v/>
      </c>
      <c r="Q78" s="125"/>
    </row>
    <row r="79" s="92" customFormat="1" ht="16" spans="2:17">
      <c r="B79" s="106"/>
      <c r="C79" s="107" t="str">
        <f ca="1" t="shared" si="8"/>
        <v/>
      </c>
      <c r="D79" s="108"/>
      <c r="E79" s="113" t="str">
        <f ca="1" t="shared" si="10"/>
        <v/>
      </c>
      <c r="F79" s="114"/>
      <c r="G79" s="115"/>
      <c r="H79" s="116" t="str">
        <f t="shared" si="9"/>
        <v/>
      </c>
      <c r="I79" s="121" t="str">
        <f t="shared" si="6"/>
        <v/>
      </c>
      <c r="J79" s="122"/>
      <c r="K79" s="121" t="str">
        <f t="shared" si="7"/>
        <v/>
      </c>
      <c r="L79" s="122"/>
      <c r="M79" s="123"/>
      <c r="N79" s="123"/>
      <c r="O79" s="123"/>
      <c r="P79" s="124" t="str">
        <f t="shared" si="11"/>
        <v/>
      </c>
      <c r="Q79" s="125"/>
    </row>
    <row r="80" s="92" customFormat="1" ht="16" spans="2:17">
      <c r="B80" s="106"/>
      <c r="C80" s="107" t="str">
        <f ca="1" t="shared" si="8"/>
        <v/>
      </c>
      <c r="D80" s="108"/>
      <c r="E80" s="113" t="str">
        <f ca="1" t="shared" si="10"/>
        <v/>
      </c>
      <c r="F80" s="114"/>
      <c r="G80" s="115"/>
      <c r="H80" s="116" t="str">
        <f t="shared" si="9"/>
        <v/>
      </c>
      <c r="I80" s="121" t="str">
        <f t="shared" si="6"/>
        <v/>
      </c>
      <c r="J80" s="122"/>
      <c r="K80" s="121" t="str">
        <f t="shared" si="7"/>
        <v/>
      </c>
      <c r="L80" s="122"/>
      <c r="M80" s="123"/>
      <c r="N80" s="123"/>
      <c r="O80" s="123"/>
      <c r="P80" s="124" t="str">
        <f t="shared" si="11"/>
        <v/>
      </c>
      <c r="Q80" s="125"/>
    </row>
    <row r="81" s="92" customFormat="1" ht="16" spans="2:17">
      <c r="B81" s="106"/>
      <c r="C81" s="107" t="str">
        <f ca="1" t="shared" si="8"/>
        <v/>
      </c>
      <c r="D81" s="108"/>
      <c r="E81" s="113" t="str">
        <f ca="1" t="shared" si="10"/>
        <v/>
      </c>
      <c r="F81" s="114"/>
      <c r="G81" s="115"/>
      <c r="H81" s="116" t="str">
        <f t="shared" si="9"/>
        <v/>
      </c>
      <c r="I81" s="121" t="str">
        <f t="shared" si="6"/>
        <v/>
      </c>
      <c r="J81" s="122"/>
      <c r="K81" s="121" t="str">
        <f t="shared" si="7"/>
        <v/>
      </c>
      <c r="L81" s="122"/>
      <c r="M81" s="123"/>
      <c r="N81" s="123"/>
      <c r="O81" s="123"/>
      <c r="P81" s="124" t="str">
        <f t="shared" si="11"/>
        <v/>
      </c>
      <c r="Q81" s="125"/>
    </row>
    <row r="82" s="92" customFormat="1" ht="16" spans="2:17">
      <c r="B82" s="106"/>
      <c r="C82" s="107" t="str">
        <f ca="1" t="shared" si="8"/>
        <v/>
      </c>
      <c r="D82" s="108"/>
      <c r="E82" s="113" t="str">
        <f ca="1" t="shared" si="10"/>
        <v/>
      </c>
      <c r="F82" s="114"/>
      <c r="G82" s="115"/>
      <c r="H82" s="116" t="str">
        <f t="shared" si="9"/>
        <v/>
      </c>
      <c r="I82" s="121" t="str">
        <f t="shared" si="6"/>
        <v/>
      </c>
      <c r="J82" s="122"/>
      <c r="K82" s="121" t="str">
        <f t="shared" si="7"/>
        <v/>
      </c>
      <c r="L82" s="122"/>
      <c r="M82" s="123"/>
      <c r="N82" s="123"/>
      <c r="O82" s="123"/>
      <c r="P82" s="124" t="str">
        <f t="shared" si="11"/>
        <v/>
      </c>
      <c r="Q82" s="125"/>
    </row>
    <row r="83" s="92" customFormat="1" ht="16" spans="2:17">
      <c r="B83" s="106"/>
      <c r="C83" s="107" t="str">
        <f ca="1" t="shared" si="8"/>
        <v/>
      </c>
      <c r="D83" s="108"/>
      <c r="E83" s="113" t="str">
        <f ca="1" t="shared" si="10"/>
        <v/>
      </c>
      <c r="F83" s="114"/>
      <c r="G83" s="115"/>
      <c r="H83" s="116" t="str">
        <f t="shared" si="9"/>
        <v/>
      </c>
      <c r="I83" s="121" t="str">
        <f t="shared" si="6"/>
        <v/>
      </c>
      <c r="J83" s="122"/>
      <c r="K83" s="121" t="str">
        <f t="shared" si="7"/>
        <v/>
      </c>
      <c r="L83" s="122"/>
      <c r="M83" s="123"/>
      <c r="N83" s="123"/>
      <c r="O83" s="123"/>
      <c r="P83" s="124" t="str">
        <f t="shared" si="11"/>
        <v/>
      </c>
      <c r="Q83" s="125"/>
    </row>
    <row r="84" s="92" customFormat="1" ht="16" spans="2:17">
      <c r="B84" s="106"/>
      <c r="C84" s="107" t="str">
        <f ca="1" t="shared" si="8"/>
        <v/>
      </c>
      <c r="D84" s="108"/>
      <c r="E84" s="113" t="str">
        <f ca="1" t="shared" si="10"/>
        <v/>
      </c>
      <c r="F84" s="114"/>
      <c r="G84" s="115"/>
      <c r="H84" s="116" t="str">
        <f t="shared" si="9"/>
        <v/>
      </c>
      <c r="I84" s="121" t="str">
        <f t="shared" si="6"/>
        <v/>
      </c>
      <c r="J84" s="122"/>
      <c r="K84" s="121" t="str">
        <f t="shared" si="7"/>
        <v/>
      </c>
      <c r="L84" s="122"/>
      <c r="M84" s="123"/>
      <c r="N84" s="123"/>
      <c r="O84" s="123"/>
      <c r="P84" s="124" t="str">
        <f t="shared" si="11"/>
        <v/>
      </c>
      <c r="Q84" s="125"/>
    </row>
    <row r="85" s="92" customFormat="1" ht="16" spans="2:17">
      <c r="B85" s="106"/>
      <c r="C85" s="107" t="str">
        <f ca="1" t="shared" si="8"/>
        <v/>
      </c>
      <c r="D85" s="108"/>
      <c r="E85" s="113" t="str">
        <f ca="1" t="shared" si="10"/>
        <v/>
      </c>
      <c r="F85" s="114"/>
      <c r="G85" s="115"/>
      <c r="H85" s="116" t="str">
        <f t="shared" si="9"/>
        <v/>
      </c>
      <c r="I85" s="121" t="str">
        <f t="shared" si="6"/>
        <v/>
      </c>
      <c r="J85" s="122"/>
      <c r="K85" s="121" t="str">
        <f t="shared" si="7"/>
        <v/>
      </c>
      <c r="L85" s="122"/>
      <c r="M85" s="123"/>
      <c r="N85" s="123"/>
      <c r="O85" s="123"/>
      <c r="P85" s="124" t="str">
        <f t="shared" si="11"/>
        <v/>
      </c>
      <c r="Q85" s="125"/>
    </row>
    <row r="86" s="92" customFormat="1" ht="16" spans="2:17">
      <c r="B86" s="106"/>
      <c r="C86" s="107" t="str">
        <f ca="1" t="shared" si="8"/>
        <v/>
      </c>
      <c r="D86" s="108"/>
      <c r="E86" s="113" t="str">
        <f ca="1" t="shared" si="10"/>
        <v/>
      </c>
      <c r="F86" s="114"/>
      <c r="G86" s="115"/>
      <c r="H86" s="116" t="str">
        <f t="shared" si="9"/>
        <v/>
      </c>
      <c r="I86" s="121" t="str">
        <f t="shared" si="6"/>
        <v/>
      </c>
      <c r="J86" s="122"/>
      <c r="K86" s="121" t="str">
        <f t="shared" si="7"/>
        <v/>
      </c>
      <c r="L86" s="122"/>
      <c r="M86" s="123"/>
      <c r="N86" s="123"/>
      <c r="O86" s="123"/>
      <c r="P86" s="124" t="str">
        <f t="shared" si="11"/>
        <v/>
      </c>
      <c r="Q86" s="125"/>
    </row>
    <row r="87" s="92" customFormat="1" ht="16" spans="2:17">
      <c r="B87" s="106"/>
      <c r="C87" s="107" t="str">
        <f ca="1" t="shared" si="8"/>
        <v/>
      </c>
      <c r="D87" s="108"/>
      <c r="E87" s="113" t="str">
        <f ca="1" t="shared" si="10"/>
        <v/>
      </c>
      <c r="F87" s="114"/>
      <c r="G87" s="115"/>
      <c r="H87" s="116" t="str">
        <f t="shared" si="9"/>
        <v/>
      </c>
      <c r="I87" s="121" t="str">
        <f t="shared" si="6"/>
        <v/>
      </c>
      <c r="J87" s="122"/>
      <c r="K87" s="121" t="str">
        <f t="shared" si="7"/>
        <v/>
      </c>
      <c r="L87" s="122"/>
      <c r="M87" s="123"/>
      <c r="N87" s="123"/>
      <c r="O87" s="123"/>
      <c r="P87" s="124" t="str">
        <f t="shared" si="11"/>
        <v/>
      </c>
      <c r="Q87" s="125"/>
    </row>
    <row r="88" s="92" customFormat="1" ht="16" spans="2:17">
      <c r="B88" s="106"/>
      <c r="C88" s="107" t="str">
        <f ca="1" t="shared" si="8"/>
        <v/>
      </c>
      <c r="D88" s="108"/>
      <c r="E88" s="113" t="str">
        <f ca="1" t="shared" si="10"/>
        <v/>
      </c>
      <c r="F88" s="114"/>
      <c r="G88" s="115"/>
      <c r="H88" s="116" t="str">
        <f t="shared" si="9"/>
        <v/>
      </c>
      <c r="I88" s="121" t="str">
        <f t="shared" ref="I88:I151" si="12">IF(IF($B88="",TRUE,IF($B89="",FALSE,IF($B88&lt;$B89,TRUE))),"",IF(J88="高",H88*1.2,IF(J88="中",H88,IF(J88="低",H88*0.8,"0.00"))))</f>
        <v/>
      </c>
      <c r="J88" s="122"/>
      <c r="K88" s="121" t="str">
        <f t="shared" ref="K88:K151" si="13">IF(IF($B88="",TRUE,IF($B89="",FALSE,IF($B88&lt;$B89,TRUE))),"",IF(L88="高",I88*1.2,IF(L88="中",I88,IF(L88="低",I88*0.8,"0.00"))))</f>
        <v/>
      </c>
      <c r="L88" s="122"/>
      <c r="M88" s="123"/>
      <c r="N88" s="123"/>
      <c r="O88" s="123"/>
      <c r="P88" s="124" t="str">
        <f t="shared" si="11"/>
        <v/>
      </c>
      <c r="Q88" s="125"/>
    </row>
    <row r="89" s="92" customFormat="1" ht="16" spans="2:17">
      <c r="B89" s="106"/>
      <c r="C89" s="107" t="str">
        <f ca="1" t="shared" si="8"/>
        <v/>
      </c>
      <c r="D89" s="108"/>
      <c r="E89" s="113" t="str">
        <f ca="1" t="shared" si="10"/>
        <v/>
      </c>
      <c r="F89" s="114"/>
      <c r="G89" s="115"/>
      <c r="H89" s="116" t="str">
        <f t="shared" si="9"/>
        <v/>
      </c>
      <c r="I89" s="121" t="str">
        <f t="shared" si="12"/>
        <v/>
      </c>
      <c r="J89" s="122"/>
      <c r="K89" s="121" t="str">
        <f t="shared" si="13"/>
        <v/>
      </c>
      <c r="L89" s="122"/>
      <c r="M89" s="123"/>
      <c r="N89" s="123"/>
      <c r="O89" s="123"/>
      <c r="P89" s="124" t="str">
        <f t="shared" si="11"/>
        <v/>
      </c>
      <c r="Q89" s="125"/>
    </row>
    <row r="90" s="92" customFormat="1" ht="16" spans="2:17">
      <c r="B90" s="106"/>
      <c r="C90" s="107" t="str">
        <f ca="1" t="shared" si="8"/>
        <v/>
      </c>
      <c r="D90" s="108"/>
      <c r="E90" s="113" t="str">
        <f ca="1" t="shared" si="10"/>
        <v/>
      </c>
      <c r="F90" s="114"/>
      <c r="G90" s="115"/>
      <c r="H90" s="116" t="str">
        <f t="shared" si="9"/>
        <v/>
      </c>
      <c r="I90" s="121" t="str">
        <f t="shared" si="12"/>
        <v/>
      </c>
      <c r="J90" s="122"/>
      <c r="K90" s="121" t="str">
        <f t="shared" si="13"/>
        <v/>
      </c>
      <c r="L90" s="122"/>
      <c r="M90" s="123"/>
      <c r="N90" s="123"/>
      <c r="O90" s="123"/>
      <c r="P90" s="124" t="str">
        <f t="shared" si="11"/>
        <v/>
      </c>
      <c r="Q90" s="125"/>
    </row>
    <row r="91" s="92" customFormat="1" ht="16" spans="2:17">
      <c r="B91" s="106"/>
      <c r="C91" s="107" t="str">
        <f ca="1" t="shared" si="8"/>
        <v/>
      </c>
      <c r="D91" s="108"/>
      <c r="E91" s="113" t="str">
        <f ca="1" t="shared" si="10"/>
        <v/>
      </c>
      <c r="F91" s="114"/>
      <c r="G91" s="115"/>
      <c r="H91" s="116" t="str">
        <f t="shared" si="9"/>
        <v/>
      </c>
      <c r="I91" s="121" t="str">
        <f t="shared" si="12"/>
        <v/>
      </c>
      <c r="J91" s="122"/>
      <c r="K91" s="121" t="str">
        <f t="shared" si="13"/>
        <v/>
      </c>
      <c r="L91" s="122"/>
      <c r="M91" s="123"/>
      <c r="N91" s="123"/>
      <c r="O91" s="123"/>
      <c r="P91" s="124" t="str">
        <f t="shared" si="11"/>
        <v/>
      </c>
      <c r="Q91" s="125"/>
    </row>
    <row r="92" s="92" customFormat="1" ht="16" spans="2:17">
      <c r="B92" s="106"/>
      <c r="C92" s="107" t="str">
        <f ca="1" t="shared" si="8"/>
        <v/>
      </c>
      <c r="D92" s="108"/>
      <c r="E92" s="113" t="str">
        <f ca="1" t="shared" si="10"/>
        <v/>
      </c>
      <c r="F92" s="114"/>
      <c r="G92" s="115"/>
      <c r="H92" s="116" t="str">
        <f t="shared" si="9"/>
        <v/>
      </c>
      <c r="I92" s="121" t="str">
        <f t="shared" si="12"/>
        <v/>
      </c>
      <c r="J92" s="122"/>
      <c r="K92" s="121" t="str">
        <f t="shared" si="13"/>
        <v/>
      </c>
      <c r="L92" s="122"/>
      <c r="M92" s="123"/>
      <c r="N92" s="123"/>
      <c r="O92" s="123"/>
      <c r="P92" s="124" t="str">
        <f t="shared" si="11"/>
        <v/>
      </c>
      <c r="Q92" s="125"/>
    </row>
    <row r="93" s="92" customFormat="1" ht="16" spans="2:17">
      <c r="B93" s="106"/>
      <c r="C93" s="107" t="str">
        <f ca="1" t="shared" si="8"/>
        <v/>
      </c>
      <c r="D93" s="108"/>
      <c r="E93" s="113" t="str">
        <f ca="1" t="shared" si="10"/>
        <v/>
      </c>
      <c r="F93" s="114"/>
      <c r="G93" s="115"/>
      <c r="H93" s="116" t="str">
        <f t="shared" si="9"/>
        <v/>
      </c>
      <c r="I93" s="121" t="str">
        <f t="shared" si="12"/>
        <v/>
      </c>
      <c r="J93" s="122"/>
      <c r="K93" s="121" t="str">
        <f t="shared" si="13"/>
        <v/>
      </c>
      <c r="L93" s="122"/>
      <c r="M93" s="123"/>
      <c r="N93" s="123"/>
      <c r="O93" s="123"/>
      <c r="P93" s="124" t="str">
        <f t="shared" si="11"/>
        <v/>
      </c>
      <c r="Q93" s="125"/>
    </row>
    <row r="94" s="92" customFormat="1" ht="16" spans="2:17">
      <c r="B94" s="106"/>
      <c r="C94" s="107" t="str">
        <f ca="1" t="shared" si="8"/>
        <v/>
      </c>
      <c r="D94" s="108"/>
      <c r="E94" s="113" t="str">
        <f ca="1" t="shared" si="10"/>
        <v/>
      </c>
      <c r="F94" s="114"/>
      <c r="G94" s="115"/>
      <c r="H94" s="116" t="str">
        <f t="shared" si="9"/>
        <v/>
      </c>
      <c r="I94" s="121" t="str">
        <f t="shared" si="12"/>
        <v/>
      </c>
      <c r="J94" s="122"/>
      <c r="K94" s="121" t="str">
        <f t="shared" si="13"/>
        <v/>
      </c>
      <c r="L94" s="122"/>
      <c r="M94" s="123"/>
      <c r="N94" s="123"/>
      <c r="O94" s="123"/>
      <c r="P94" s="124" t="str">
        <f t="shared" si="11"/>
        <v/>
      </c>
      <c r="Q94" s="125"/>
    </row>
    <row r="95" s="92" customFormat="1" ht="16" spans="2:17">
      <c r="B95" s="106"/>
      <c r="C95" s="107" t="str">
        <f ca="1" t="shared" si="8"/>
        <v/>
      </c>
      <c r="D95" s="108"/>
      <c r="E95" s="113" t="str">
        <f ca="1" t="shared" si="10"/>
        <v/>
      </c>
      <c r="F95" s="114"/>
      <c r="G95" s="115"/>
      <c r="H95" s="116" t="str">
        <f t="shared" si="9"/>
        <v/>
      </c>
      <c r="I95" s="121" t="str">
        <f t="shared" si="12"/>
        <v/>
      </c>
      <c r="J95" s="122"/>
      <c r="K95" s="121" t="str">
        <f t="shared" si="13"/>
        <v/>
      </c>
      <c r="L95" s="122"/>
      <c r="M95" s="123"/>
      <c r="N95" s="123"/>
      <c r="O95" s="123"/>
      <c r="P95" s="124" t="str">
        <f t="shared" si="11"/>
        <v/>
      </c>
      <c r="Q95" s="125"/>
    </row>
    <row r="96" s="92" customFormat="1" ht="16" spans="2:17">
      <c r="B96" s="106"/>
      <c r="C96" s="107" t="str">
        <f ca="1" t="shared" si="8"/>
        <v/>
      </c>
      <c r="D96" s="108"/>
      <c r="E96" s="113" t="str">
        <f ca="1" t="shared" si="10"/>
        <v/>
      </c>
      <c r="F96" s="114"/>
      <c r="G96" s="115"/>
      <c r="H96" s="116" t="str">
        <f t="shared" si="9"/>
        <v/>
      </c>
      <c r="I96" s="121" t="str">
        <f t="shared" si="12"/>
        <v/>
      </c>
      <c r="J96" s="122"/>
      <c r="K96" s="121" t="str">
        <f t="shared" si="13"/>
        <v/>
      </c>
      <c r="L96" s="122"/>
      <c r="M96" s="123"/>
      <c r="N96" s="123"/>
      <c r="O96" s="123"/>
      <c r="P96" s="124" t="str">
        <f t="shared" si="11"/>
        <v/>
      </c>
      <c r="Q96" s="125"/>
    </row>
    <row r="97" s="92" customFormat="1" ht="16" spans="2:17">
      <c r="B97" s="106"/>
      <c r="C97" s="107" t="str">
        <f ca="1" t="shared" si="8"/>
        <v/>
      </c>
      <c r="D97" s="108"/>
      <c r="E97" s="113" t="str">
        <f ca="1" t="shared" si="10"/>
        <v/>
      </c>
      <c r="F97" s="114"/>
      <c r="G97" s="115"/>
      <c r="H97" s="116" t="str">
        <f t="shared" si="9"/>
        <v/>
      </c>
      <c r="I97" s="121" t="str">
        <f t="shared" si="12"/>
        <v/>
      </c>
      <c r="J97" s="122"/>
      <c r="K97" s="121" t="str">
        <f t="shared" si="13"/>
        <v/>
      </c>
      <c r="L97" s="122"/>
      <c r="M97" s="123"/>
      <c r="N97" s="123"/>
      <c r="O97" s="123"/>
      <c r="P97" s="124" t="str">
        <f t="shared" si="11"/>
        <v/>
      </c>
      <c r="Q97" s="125"/>
    </row>
    <row r="98" s="92" customFormat="1" ht="16" spans="2:17">
      <c r="B98" s="106"/>
      <c r="C98" s="107" t="str">
        <f ca="1" t="shared" si="8"/>
        <v/>
      </c>
      <c r="D98" s="108"/>
      <c r="E98" s="113" t="str">
        <f ca="1" t="shared" si="10"/>
        <v/>
      </c>
      <c r="F98" s="114"/>
      <c r="G98" s="115"/>
      <c r="H98" s="116" t="str">
        <f t="shared" si="9"/>
        <v/>
      </c>
      <c r="I98" s="121" t="str">
        <f t="shared" si="12"/>
        <v/>
      </c>
      <c r="J98" s="122"/>
      <c r="K98" s="121" t="str">
        <f t="shared" si="13"/>
        <v/>
      </c>
      <c r="L98" s="122"/>
      <c r="M98" s="123"/>
      <c r="N98" s="123"/>
      <c r="O98" s="123"/>
      <c r="P98" s="124" t="str">
        <f t="shared" si="11"/>
        <v/>
      </c>
      <c r="Q98" s="125"/>
    </row>
    <row r="99" s="92" customFormat="1" ht="16" spans="2:17">
      <c r="B99" s="106"/>
      <c r="C99" s="107" t="str">
        <f ca="1" t="shared" si="8"/>
        <v/>
      </c>
      <c r="D99" s="108"/>
      <c r="E99" s="113" t="str">
        <f ca="1" t="shared" si="10"/>
        <v/>
      </c>
      <c r="F99" s="114"/>
      <c r="G99" s="115"/>
      <c r="H99" s="116" t="str">
        <f t="shared" si="9"/>
        <v/>
      </c>
      <c r="I99" s="121" t="str">
        <f t="shared" si="12"/>
        <v/>
      </c>
      <c r="J99" s="122"/>
      <c r="K99" s="121" t="str">
        <f t="shared" si="13"/>
        <v/>
      </c>
      <c r="L99" s="122"/>
      <c r="M99" s="123"/>
      <c r="N99" s="123"/>
      <c r="O99" s="123"/>
      <c r="P99" s="124" t="str">
        <f t="shared" si="11"/>
        <v/>
      </c>
      <c r="Q99" s="125"/>
    </row>
    <row r="100" s="92" customFormat="1" ht="16" spans="2:17">
      <c r="B100" s="106"/>
      <c r="C100" s="107" t="str">
        <f ca="1" t="shared" si="8"/>
        <v/>
      </c>
      <c r="D100" s="108"/>
      <c r="E100" s="113" t="str">
        <f ca="1" t="shared" si="10"/>
        <v/>
      </c>
      <c r="F100" s="114"/>
      <c r="G100" s="115"/>
      <c r="H100" s="116" t="str">
        <f t="shared" si="9"/>
        <v/>
      </c>
      <c r="I100" s="121" t="str">
        <f t="shared" si="12"/>
        <v/>
      </c>
      <c r="J100" s="122"/>
      <c r="K100" s="121" t="str">
        <f t="shared" si="13"/>
        <v/>
      </c>
      <c r="L100" s="122"/>
      <c r="M100" s="123"/>
      <c r="N100" s="123"/>
      <c r="O100" s="123"/>
      <c r="P100" s="124" t="str">
        <f t="shared" si="11"/>
        <v/>
      </c>
      <c r="Q100" s="125"/>
    </row>
    <row r="101" s="92" customFormat="1" ht="16" spans="2:17">
      <c r="B101" s="106"/>
      <c r="C101" s="107" t="str">
        <f ca="1" t="shared" si="8"/>
        <v/>
      </c>
      <c r="D101" s="108"/>
      <c r="E101" s="113" t="str">
        <f ca="1" t="shared" si="10"/>
        <v/>
      </c>
      <c r="F101" s="114"/>
      <c r="G101" s="115"/>
      <c r="H101" s="116" t="str">
        <f t="shared" si="9"/>
        <v/>
      </c>
      <c r="I101" s="121" t="str">
        <f t="shared" si="12"/>
        <v/>
      </c>
      <c r="J101" s="122"/>
      <c r="K101" s="121" t="str">
        <f t="shared" si="13"/>
        <v/>
      </c>
      <c r="L101" s="122"/>
      <c r="M101" s="123"/>
      <c r="N101" s="123"/>
      <c r="O101" s="123"/>
      <c r="P101" s="124" t="str">
        <f t="shared" si="11"/>
        <v/>
      </c>
      <c r="Q101" s="125"/>
    </row>
    <row r="102" s="92" customFormat="1" ht="16" spans="2:17">
      <c r="B102" s="106"/>
      <c r="C102" s="107" t="str">
        <f ca="1" t="shared" si="8"/>
        <v/>
      </c>
      <c r="D102" s="108"/>
      <c r="E102" s="113" t="str">
        <f ca="1" t="shared" si="10"/>
        <v/>
      </c>
      <c r="F102" s="114"/>
      <c r="G102" s="115"/>
      <c r="H102" s="116" t="str">
        <f t="shared" si="9"/>
        <v/>
      </c>
      <c r="I102" s="121" t="str">
        <f t="shared" si="12"/>
        <v/>
      </c>
      <c r="J102" s="122"/>
      <c r="K102" s="121" t="str">
        <f t="shared" si="13"/>
        <v/>
      </c>
      <c r="L102" s="122"/>
      <c r="M102" s="123"/>
      <c r="N102" s="123"/>
      <c r="O102" s="123"/>
      <c r="P102" s="124" t="str">
        <f t="shared" si="11"/>
        <v/>
      </c>
      <c r="Q102" s="125"/>
    </row>
    <row r="103" s="92" customFormat="1" ht="16" spans="2:17">
      <c r="B103" s="106"/>
      <c r="C103" s="107" t="str">
        <f ca="1" t="shared" si="8"/>
        <v/>
      </c>
      <c r="D103" s="108"/>
      <c r="E103" s="113" t="str">
        <f ca="1" t="shared" si="10"/>
        <v/>
      </c>
      <c r="F103" s="114"/>
      <c r="G103" s="115"/>
      <c r="H103" s="116" t="str">
        <f t="shared" si="9"/>
        <v/>
      </c>
      <c r="I103" s="121" t="str">
        <f t="shared" si="12"/>
        <v/>
      </c>
      <c r="J103" s="122"/>
      <c r="K103" s="121" t="str">
        <f t="shared" si="13"/>
        <v/>
      </c>
      <c r="L103" s="122"/>
      <c r="M103" s="123"/>
      <c r="N103" s="123"/>
      <c r="O103" s="123"/>
      <c r="P103" s="124" t="str">
        <f t="shared" si="11"/>
        <v/>
      </c>
      <c r="Q103" s="125"/>
    </row>
    <row r="104" s="92" customFormat="1" ht="16" spans="2:17">
      <c r="B104" s="106"/>
      <c r="C104" s="107" t="str">
        <f ca="1" t="shared" si="8"/>
        <v/>
      </c>
      <c r="D104" s="108"/>
      <c r="E104" s="113" t="str">
        <f ca="1" t="shared" si="10"/>
        <v/>
      </c>
      <c r="F104" s="114"/>
      <c r="G104" s="115"/>
      <c r="H104" s="116" t="str">
        <f t="shared" si="9"/>
        <v/>
      </c>
      <c r="I104" s="121" t="str">
        <f t="shared" si="12"/>
        <v/>
      </c>
      <c r="J104" s="122"/>
      <c r="K104" s="121" t="str">
        <f t="shared" si="13"/>
        <v/>
      </c>
      <c r="L104" s="122"/>
      <c r="M104" s="123"/>
      <c r="N104" s="123"/>
      <c r="O104" s="123"/>
      <c r="P104" s="124" t="str">
        <f t="shared" si="11"/>
        <v/>
      </c>
      <c r="Q104" s="125"/>
    </row>
    <row r="105" ht="16" spans="2:17">
      <c r="B105" s="106"/>
      <c r="C105" s="107" t="str">
        <f ca="1" t="shared" si="8"/>
        <v/>
      </c>
      <c r="D105" s="108"/>
      <c r="E105" s="113" t="str">
        <f ca="1" t="shared" si="10"/>
        <v/>
      </c>
      <c r="F105" s="114"/>
      <c r="G105" s="115"/>
      <c r="H105" s="116" t="str">
        <f t="shared" si="9"/>
        <v/>
      </c>
      <c r="I105" s="121" t="str">
        <f t="shared" si="12"/>
        <v/>
      </c>
      <c r="J105" s="122"/>
      <c r="K105" s="121" t="str">
        <f t="shared" si="13"/>
        <v/>
      </c>
      <c r="L105" s="122"/>
      <c r="M105" s="123"/>
      <c r="N105" s="123"/>
      <c r="O105" s="123"/>
      <c r="P105" s="124" t="str">
        <f t="shared" si="11"/>
        <v/>
      </c>
      <c r="Q105" s="125"/>
    </row>
    <row r="106" ht="16" spans="2:17">
      <c r="B106" s="106"/>
      <c r="C106" s="107" t="str">
        <f ca="1" t="shared" si="8"/>
        <v/>
      </c>
      <c r="D106" s="108"/>
      <c r="E106" s="113" t="str">
        <f ca="1" t="shared" si="10"/>
        <v/>
      </c>
      <c r="F106" s="114"/>
      <c r="G106" s="115"/>
      <c r="H106" s="116" t="str">
        <f t="shared" si="9"/>
        <v/>
      </c>
      <c r="I106" s="121" t="str">
        <f t="shared" si="12"/>
        <v/>
      </c>
      <c r="J106" s="122"/>
      <c r="K106" s="121" t="str">
        <f t="shared" si="13"/>
        <v/>
      </c>
      <c r="L106" s="122"/>
      <c r="M106" s="123"/>
      <c r="N106" s="123"/>
      <c r="O106" s="123"/>
      <c r="P106" s="124" t="str">
        <f t="shared" si="11"/>
        <v/>
      </c>
      <c r="Q106" s="125"/>
    </row>
    <row r="107" ht="16" spans="2:17">
      <c r="B107" s="106"/>
      <c r="C107" s="107" t="str">
        <f ca="1" t="shared" si="8"/>
        <v/>
      </c>
      <c r="D107" s="108"/>
      <c r="E107" s="113" t="str">
        <f ca="1" t="shared" si="10"/>
        <v/>
      </c>
      <c r="F107" s="114"/>
      <c r="G107" s="115"/>
      <c r="H107" s="116" t="str">
        <f t="shared" si="9"/>
        <v/>
      </c>
      <c r="I107" s="121" t="str">
        <f t="shared" si="12"/>
        <v/>
      </c>
      <c r="J107" s="122"/>
      <c r="K107" s="121" t="str">
        <f t="shared" si="13"/>
        <v/>
      </c>
      <c r="L107" s="122"/>
      <c r="M107" s="123"/>
      <c r="N107" s="123"/>
      <c r="O107" s="123"/>
      <c r="P107" s="124" t="str">
        <f t="shared" si="11"/>
        <v/>
      </c>
      <c r="Q107" s="125"/>
    </row>
    <row r="108" ht="16" spans="2:17">
      <c r="B108" s="106"/>
      <c r="C108" s="107" t="str">
        <f ca="1" t="shared" si="8"/>
        <v/>
      </c>
      <c r="D108" s="108"/>
      <c r="E108" s="113" t="str">
        <f ca="1" t="shared" si="10"/>
        <v/>
      </c>
      <c r="F108" s="114"/>
      <c r="G108" s="115"/>
      <c r="H108" s="116" t="str">
        <f t="shared" si="9"/>
        <v/>
      </c>
      <c r="I108" s="121" t="str">
        <f t="shared" si="12"/>
        <v/>
      </c>
      <c r="J108" s="122"/>
      <c r="K108" s="121" t="str">
        <f t="shared" si="13"/>
        <v/>
      </c>
      <c r="L108" s="122"/>
      <c r="M108" s="123"/>
      <c r="N108" s="123"/>
      <c r="O108" s="123"/>
      <c r="P108" s="124" t="str">
        <f t="shared" si="11"/>
        <v/>
      </c>
      <c r="Q108" s="125"/>
    </row>
    <row r="109" ht="16" spans="2:17">
      <c r="B109" s="106"/>
      <c r="C109" s="107" t="str">
        <f ca="1" t="shared" si="8"/>
        <v/>
      </c>
      <c r="D109" s="108"/>
      <c r="E109" s="113" t="str">
        <f ca="1" t="shared" si="10"/>
        <v/>
      </c>
      <c r="F109" s="114"/>
      <c r="G109" s="115"/>
      <c r="H109" s="116" t="str">
        <f t="shared" si="9"/>
        <v/>
      </c>
      <c r="I109" s="121" t="str">
        <f t="shared" si="12"/>
        <v/>
      </c>
      <c r="J109" s="122"/>
      <c r="K109" s="121" t="str">
        <f t="shared" si="13"/>
        <v/>
      </c>
      <c r="L109" s="122"/>
      <c r="M109" s="123"/>
      <c r="N109" s="123"/>
      <c r="O109" s="123"/>
      <c r="P109" s="124" t="str">
        <f t="shared" si="11"/>
        <v/>
      </c>
      <c r="Q109" s="125"/>
    </row>
    <row r="110" ht="16" spans="2:17">
      <c r="B110" s="106"/>
      <c r="C110" s="107" t="str">
        <f ca="1" t="shared" si="8"/>
        <v/>
      </c>
      <c r="D110" s="108"/>
      <c r="E110" s="113" t="str">
        <f ca="1" t="shared" si="10"/>
        <v/>
      </c>
      <c r="F110" s="114"/>
      <c r="G110" s="115"/>
      <c r="H110" s="116" t="str">
        <f t="shared" si="9"/>
        <v/>
      </c>
      <c r="I110" s="121" t="str">
        <f t="shared" si="12"/>
        <v/>
      </c>
      <c r="J110" s="122"/>
      <c r="K110" s="121" t="str">
        <f t="shared" si="13"/>
        <v/>
      </c>
      <c r="L110" s="122"/>
      <c r="M110" s="123"/>
      <c r="N110" s="123"/>
      <c r="O110" s="123"/>
      <c r="P110" s="124" t="str">
        <f t="shared" si="11"/>
        <v/>
      </c>
      <c r="Q110" s="125"/>
    </row>
    <row r="111" ht="16" spans="2:17">
      <c r="B111" s="106"/>
      <c r="C111" s="107" t="str">
        <f ca="1" t="shared" si="8"/>
        <v/>
      </c>
      <c r="D111" s="108"/>
      <c r="E111" s="113" t="str">
        <f ca="1" t="shared" si="10"/>
        <v/>
      </c>
      <c r="F111" s="114"/>
      <c r="G111" s="115"/>
      <c r="H111" s="116" t="str">
        <f t="shared" si="9"/>
        <v/>
      </c>
      <c r="I111" s="121" t="str">
        <f t="shared" si="12"/>
        <v/>
      </c>
      <c r="J111" s="122"/>
      <c r="K111" s="121" t="str">
        <f t="shared" si="13"/>
        <v/>
      </c>
      <c r="L111" s="122"/>
      <c r="M111" s="123"/>
      <c r="N111" s="123"/>
      <c r="O111" s="123"/>
      <c r="P111" s="124" t="str">
        <f t="shared" si="11"/>
        <v/>
      </c>
      <c r="Q111" s="125"/>
    </row>
    <row r="112" ht="16" spans="2:17">
      <c r="B112" s="106"/>
      <c r="C112" s="107" t="str">
        <f ca="1" t="shared" si="8"/>
        <v/>
      </c>
      <c r="D112" s="108"/>
      <c r="E112" s="113" t="str">
        <f ca="1" t="shared" si="10"/>
        <v/>
      </c>
      <c r="F112" s="114"/>
      <c r="G112" s="115"/>
      <c r="H112" s="116" t="str">
        <f t="shared" si="9"/>
        <v/>
      </c>
      <c r="I112" s="121" t="str">
        <f t="shared" si="12"/>
        <v/>
      </c>
      <c r="J112" s="122"/>
      <c r="K112" s="121" t="str">
        <f t="shared" si="13"/>
        <v/>
      </c>
      <c r="L112" s="122"/>
      <c r="M112" s="123"/>
      <c r="N112" s="123"/>
      <c r="O112" s="123"/>
      <c r="P112" s="124" t="str">
        <f t="shared" si="11"/>
        <v/>
      </c>
      <c r="Q112" s="125"/>
    </row>
    <row r="113" ht="16" spans="2:17">
      <c r="B113" s="106"/>
      <c r="C113" s="107" t="str">
        <f ca="1" t="shared" si="8"/>
        <v/>
      </c>
      <c r="D113" s="108"/>
      <c r="E113" s="113" t="str">
        <f ca="1" t="shared" si="10"/>
        <v/>
      </c>
      <c r="F113" s="114"/>
      <c r="G113" s="115"/>
      <c r="H113" s="116" t="str">
        <f t="shared" si="9"/>
        <v/>
      </c>
      <c r="I113" s="121" t="str">
        <f t="shared" si="12"/>
        <v/>
      </c>
      <c r="J113" s="122"/>
      <c r="K113" s="121" t="str">
        <f t="shared" si="13"/>
        <v/>
      </c>
      <c r="L113" s="122"/>
      <c r="M113" s="123"/>
      <c r="N113" s="123"/>
      <c r="O113" s="123"/>
      <c r="P113" s="124" t="str">
        <f t="shared" si="11"/>
        <v/>
      </c>
      <c r="Q113" s="125"/>
    </row>
    <row r="114" ht="16" spans="2:17">
      <c r="B114" s="106"/>
      <c r="C114" s="107" t="str">
        <f ca="1" t="shared" si="8"/>
        <v/>
      </c>
      <c r="D114" s="108"/>
      <c r="E114" s="113" t="str">
        <f ca="1" t="shared" si="10"/>
        <v/>
      </c>
      <c r="F114" s="114"/>
      <c r="G114" s="115"/>
      <c r="H114" s="116" t="str">
        <f t="shared" si="9"/>
        <v/>
      </c>
      <c r="I114" s="121" t="str">
        <f t="shared" si="12"/>
        <v/>
      </c>
      <c r="J114" s="122"/>
      <c r="K114" s="121" t="str">
        <f t="shared" si="13"/>
        <v/>
      </c>
      <c r="L114" s="122"/>
      <c r="M114" s="123"/>
      <c r="N114" s="123"/>
      <c r="O114" s="123"/>
      <c r="P114" s="124" t="str">
        <f t="shared" si="11"/>
        <v/>
      </c>
      <c r="Q114" s="125"/>
    </row>
    <row r="115" ht="16" spans="2:17">
      <c r="B115" s="106"/>
      <c r="C115" s="107" t="str">
        <f ca="1" t="shared" si="8"/>
        <v/>
      </c>
      <c r="D115" s="108"/>
      <c r="E115" s="113" t="str">
        <f ca="1" t="shared" si="10"/>
        <v/>
      </c>
      <c r="F115" s="114"/>
      <c r="G115" s="115"/>
      <c r="H115" s="116" t="str">
        <f t="shared" si="9"/>
        <v/>
      </c>
      <c r="I115" s="121" t="str">
        <f t="shared" si="12"/>
        <v/>
      </c>
      <c r="J115" s="122"/>
      <c r="K115" s="121" t="str">
        <f t="shared" si="13"/>
        <v/>
      </c>
      <c r="L115" s="122"/>
      <c r="M115" s="123"/>
      <c r="N115" s="123"/>
      <c r="O115" s="123"/>
      <c r="P115" s="124" t="str">
        <f t="shared" si="11"/>
        <v/>
      </c>
      <c r="Q115" s="125"/>
    </row>
    <row r="116" ht="16" spans="2:17">
      <c r="B116" s="106"/>
      <c r="C116" s="107" t="str">
        <f ca="1" t="shared" si="8"/>
        <v/>
      </c>
      <c r="D116" s="108"/>
      <c r="E116" s="113" t="str">
        <f ca="1" t="shared" si="10"/>
        <v/>
      </c>
      <c r="F116" s="114"/>
      <c r="G116" s="115"/>
      <c r="H116" s="116" t="str">
        <f t="shared" si="9"/>
        <v/>
      </c>
      <c r="I116" s="121" t="str">
        <f t="shared" si="12"/>
        <v/>
      </c>
      <c r="J116" s="122"/>
      <c r="K116" s="121" t="str">
        <f t="shared" si="13"/>
        <v/>
      </c>
      <c r="L116" s="122"/>
      <c r="M116" s="123"/>
      <c r="N116" s="123"/>
      <c r="O116" s="123"/>
      <c r="P116" s="124" t="str">
        <f t="shared" si="11"/>
        <v/>
      </c>
      <c r="Q116" s="125"/>
    </row>
    <row r="117" ht="16" spans="2:17">
      <c r="B117" s="106"/>
      <c r="C117" s="107" t="str">
        <f ca="1" t="shared" si="8"/>
        <v/>
      </c>
      <c r="D117" s="108"/>
      <c r="E117" s="113" t="str">
        <f ca="1" t="shared" si="10"/>
        <v/>
      </c>
      <c r="F117" s="114"/>
      <c r="G117" s="115"/>
      <c r="H117" s="116" t="str">
        <f t="shared" si="9"/>
        <v/>
      </c>
      <c r="I117" s="121" t="str">
        <f t="shared" si="12"/>
        <v/>
      </c>
      <c r="J117" s="122"/>
      <c r="K117" s="121" t="str">
        <f t="shared" si="13"/>
        <v/>
      </c>
      <c r="L117" s="122"/>
      <c r="M117" s="123"/>
      <c r="N117" s="123"/>
      <c r="O117" s="123"/>
      <c r="P117" s="124" t="str">
        <f t="shared" si="11"/>
        <v/>
      </c>
      <c r="Q117" s="125"/>
    </row>
    <row r="118" ht="16" spans="2:17">
      <c r="B118" s="106"/>
      <c r="C118" s="107" t="str">
        <f ca="1" t="shared" si="8"/>
        <v/>
      </c>
      <c r="D118" s="108"/>
      <c r="E118" s="113" t="str">
        <f ca="1" t="shared" si="10"/>
        <v/>
      </c>
      <c r="F118" s="114"/>
      <c r="G118" s="115"/>
      <c r="H118" s="116" t="str">
        <f t="shared" si="9"/>
        <v/>
      </c>
      <c r="I118" s="121" t="str">
        <f t="shared" si="12"/>
        <v/>
      </c>
      <c r="J118" s="122"/>
      <c r="K118" s="121" t="str">
        <f t="shared" si="13"/>
        <v/>
      </c>
      <c r="L118" s="122"/>
      <c r="M118" s="123"/>
      <c r="N118" s="123"/>
      <c r="O118" s="123"/>
      <c r="P118" s="124" t="str">
        <f t="shared" si="11"/>
        <v/>
      </c>
      <c r="Q118" s="125"/>
    </row>
    <row r="119" ht="16" spans="2:17">
      <c r="B119" s="106"/>
      <c r="C119" s="107" t="str">
        <f ca="1" t="shared" si="8"/>
        <v/>
      </c>
      <c r="D119" s="108"/>
      <c r="E119" s="113" t="str">
        <f ca="1" t="shared" si="10"/>
        <v/>
      </c>
      <c r="F119" s="114"/>
      <c r="G119" s="115"/>
      <c r="H119" s="116" t="str">
        <f t="shared" si="9"/>
        <v/>
      </c>
      <c r="I119" s="121" t="str">
        <f t="shared" si="12"/>
        <v/>
      </c>
      <c r="J119" s="122"/>
      <c r="K119" s="121" t="str">
        <f t="shared" si="13"/>
        <v/>
      </c>
      <c r="L119" s="122"/>
      <c r="M119" s="123"/>
      <c r="N119" s="123"/>
      <c r="O119" s="123"/>
      <c r="P119" s="124" t="str">
        <f t="shared" si="11"/>
        <v/>
      </c>
      <c r="Q119" s="125"/>
    </row>
    <row r="120" ht="16" spans="2:17">
      <c r="B120" s="106"/>
      <c r="C120" s="107" t="str">
        <f ca="1" t="shared" si="8"/>
        <v/>
      </c>
      <c r="D120" s="108"/>
      <c r="E120" s="113" t="str">
        <f ca="1" t="shared" si="10"/>
        <v/>
      </c>
      <c r="F120" s="114"/>
      <c r="G120" s="115"/>
      <c r="H120" s="116" t="str">
        <f t="shared" si="9"/>
        <v/>
      </c>
      <c r="I120" s="121" t="str">
        <f t="shared" si="12"/>
        <v/>
      </c>
      <c r="J120" s="122"/>
      <c r="K120" s="121" t="str">
        <f t="shared" si="13"/>
        <v/>
      </c>
      <c r="L120" s="122"/>
      <c r="M120" s="123"/>
      <c r="N120" s="123"/>
      <c r="O120" s="123"/>
      <c r="P120" s="124" t="str">
        <f t="shared" si="11"/>
        <v/>
      </c>
      <c r="Q120" s="125"/>
    </row>
    <row r="121" ht="16" spans="2:17">
      <c r="B121" s="106"/>
      <c r="C121" s="107" t="str">
        <f ca="1" t="shared" si="8"/>
        <v/>
      </c>
      <c r="D121" s="108"/>
      <c r="E121" s="113" t="str">
        <f ca="1" t="shared" si="10"/>
        <v/>
      </c>
      <c r="F121" s="114"/>
      <c r="G121" s="115"/>
      <c r="H121" s="116" t="str">
        <f t="shared" si="9"/>
        <v/>
      </c>
      <c r="I121" s="121" t="str">
        <f t="shared" si="12"/>
        <v/>
      </c>
      <c r="J121" s="122"/>
      <c r="K121" s="121" t="str">
        <f t="shared" si="13"/>
        <v/>
      </c>
      <c r="L121" s="122"/>
      <c r="M121" s="123"/>
      <c r="N121" s="123"/>
      <c r="O121" s="123"/>
      <c r="P121" s="124" t="str">
        <f t="shared" si="11"/>
        <v/>
      </c>
      <c r="Q121" s="125"/>
    </row>
    <row r="122" ht="16" spans="2:17">
      <c r="B122" s="106"/>
      <c r="C122" s="107" t="str">
        <f ca="1" t="shared" si="8"/>
        <v/>
      </c>
      <c r="D122" s="108"/>
      <c r="E122" s="113" t="str">
        <f ca="1" t="shared" si="10"/>
        <v/>
      </c>
      <c r="F122" s="114"/>
      <c r="G122" s="115"/>
      <c r="H122" s="116" t="str">
        <f t="shared" si="9"/>
        <v/>
      </c>
      <c r="I122" s="121" t="str">
        <f t="shared" si="12"/>
        <v/>
      </c>
      <c r="J122" s="122"/>
      <c r="K122" s="121" t="str">
        <f t="shared" si="13"/>
        <v/>
      </c>
      <c r="L122" s="122"/>
      <c r="M122" s="123"/>
      <c r="N122" s="123"/>
      <c r="O122" s="123"/>
      <c r="P122" s="124" t="str">
        <f t="shared" si="11"/>
        <v/>
      </c>
      <c r="Q122" s="125"/>
    </row>
    <row r="123" ht="16" spans="2:17">
      <c r="B123" s="106"/>
      <c r="C123" s="107" t="str">
        <f ca="1" t="shared" si="8"/>
        <v/>
      </c>
      <c r="D123" s="108"/>
      <c r="E123" s="113" t="str">
        <f ca="1" t="shared" si="10"/>
        <v/>
      </c>
      <c r="F123" s="114"/>
      <c r="G123" s="115"/>
      <c r="H123" s="116" t="str">
        <f t="shared" si="9"/>
        <v/>
      </c>
      <c r="I123" s="121" t="str">
        <f t="shared" si="12"/>
        <v/>
      </c>
      <c r="J123" s="122"/>
      <c r="K123" s="121" t="str">
        <f t="shared" si="13"/>
        <v/>
      </c>
      <c r="L123" s="122"/>
      <c r="M123" s="123"/>
      <c r="N123" s="123"/>
      <c r="O123" s="123"/>
      <c r="P123" s="124" t="str">
        <f t="shared" si="11"/>
        <v/>
      </c>
      <c r="Q123" s="125"/>
    </row>
    <row r="124" ht="16" spans="2:17">
      <c r="B124" s="106"/>
      <c r="C124" s="107" t="str">
        <f ca="1" t="shared" si="8"/>
        <v/>
      </c>
      <c r="D124" s="108"/>
      <c r="E124" s="113" t="str">
        <f ca="1" t="shared" si="10"/>
        <v/>
      </c>
      <c r="F124" s="114"/>
      <c r="G124" s="115"/>
      <c r="H124" s="116" t="str">
        <f t="shared" si="9"/>
        <v/>
      </c>
      <c r="I124" s="121" t="str">
        <f t="shared" si="12"/>
        <v/>
      </c>
      <c r="J124" s="122"/>
      <c r="K124" s="121" t="str">
        <f t="shared" si="13"/>
        <v/>
      </c>
      <c r="L124" s="122"/>
      <c r="M124" s="123"/>
      <c r="N124" s="123"/>
      <c r="O124" s="123"/>
      <c r="P124" s="124" t="str">
        <f t="shared" si="11"/>
        <v/>
      </c>
      <c r="Q124" s="125"/>
    </row>
    <row r="125" ht="16" spans="2:17">
      <c r="B125" s="106"/>
      <c r="C125" s="107" t="str">
        <f ca="1" t="shared" si="8"/>
        <v/>
      </c>
      <c r="D125" s="108"/>
      <c r="E125" s="113" t="str">
        <f ca="1" t="shared" si="10"/>
        <v/>
      </c>
      <c r="F125" s="114"/>
      <c r="G125" s="115"/>
      <c r="H125" s="116" t="str">
        <f t="shared" si="9"/>
        <v/>
      </c>
      <c r="I125" s="121" t="str">
        <f t="shared" si="12"/>
        <v/>
      </c>
      <c r="J125" s="122"/>
      <c r="K125" s="121" t="str">
        <f t="shared" si="13"/>
        <v/>
      </c>
      <c r="L125" s="122"/>
      <c r="M125" s="123"/>
      <c r="N125" s="123"/>
      <c r="O125" s="123"/>
      <c r="P125" s="124" t="str">
        <f t="shared" si="11"/>
        <v/>
      </c>
      <c r="Q125" s="125"/>
    </row>
    <row r="126" ht="16" spans="2:17">
      <c r="B126" s="106"/>
      <c r="C126" s="107" t="str">
        <f ca="1" t="shared" si="8"/>
        <v/>
      </c>
      <c r="D126" s="108"/>
      <c r="E126" s="113" t="str">
        <f ca="1" t="shared" si="10"/>
        <v/>
      </c>
      <c r="F126" s="114"/>
      <c r="G126" s="115"/>
      <c r="H126" s="116" t="str">
        <f t="shared" si="9"/>
        <v/>
      </c>
      <c r="I126" s="121" t="str">
        <f t="shared" si="12"/>
        <v/>
      </c>
      <c r="J126" s="122"/>
      <c r="K126" s="121" t="str">
        <f t="shared" si="13"/>
        <v/>
      </c>
      <c r="L126" s="122"/>
      <c r="M126" s="123"/>
      <c r="N126" s="123"/>
      <c r="O126" s="123"/>
      <c r="P126" s="124" t="str">
        <f t="shared" si="11"/>
        <v/>
      </c>
      <c r="Q126" s="125"/>
    </row>
    <row r="127" ht="16" spans="2:17">
      <c r="B127" s="106"/>
      <c r="C127" s="107" t="str">
        <f ca="1" t="shared" si="8"/>
        <v/>
      </c>
      <c r="D127" s="108"/>
      <c r="E127" s="113" t="str">
        <f ca="1" t="shared" si="10"/>
        <v/>
      </c>
      <c r="F127" s="114"/>
      <c r="G127" s="115"/>
      <c r="H127" s="116" t="str">
        <f t="shared" si="9"/>
        <v/>
      </c>
      <c r="I127" s="121" t="str">
        <f t="shared" si="12"/>
        <v/>
      </c>
      <c r="J127" s="122"/>
      <c r="K127" s="121" t="str">
        <f t="shared" si="13"/>
        <v/>
      </c>
      <c r="L127" s="122"/>
      <c r="M127" s="123"/>
      <c r="N127" s="123"/>
      <c r="O127" s="123"/>
      <c r="P127" s="124" t="str">
        <f t="shared" si="11"/>
        <v/>
      </c>
      <c r="Q127" s="125"/>
    </row>
    <row r="128" ht="16" spans="2:17">
      <c r="B128" s="106"/>
      <c r="C128" s="107" t="str">
        <f ca="1" t="shared" si="8"/>
        <v/>
      </c>
      <c r="D128" s="108"/>
      <c r="E128" s="113" t="str">
        <f ca="1" t="shared" si="10"/>
        <v/>
      </c>
      <c r="F128" s="114"/>
      <c r="G128" s="115"/>
      <c r="H128" s="116" t="str">
        <f t="shared" si="9"/>
        <v/>
      </c>
      <c r="I128" s="121" t="str">
        <f t="shared" si="12"/>
        <v/>
      </c>
      <c r="J128" s="122"/>
      <c r="K128" s="121" t="str">
        <f t="shared" si="13"/>
        <v/>
      </c>
      <c r="L128" s="122"/>
      <c r="M128" s="123"/>
      <c r="N128" s="123"/>
      <c r="O128" s="123"/>
      <c r="P128" s="124" t="str">
        <f t="shared" si="11"/>
        <v/>
      </c>
      <c r="Q128" s="125"/>
    </row>
    <row r="129" ht="16" spans="2:17">
      <c r="B129" s="106"/>
      <c r="C129" s="107" t="str">
        <f ca="1" t="shared" si="8"/>
        <v/>
      </c>
      <c r="D129" s="108"/>
      <c r="E129" s="113" t="str">
        <f ca="1" t="shared" si="10"/>
        <v/>
      </c>
      <c r="F129" s="114"/>
      <c r="G129" s="115"/>
      <c r="H129" s="116" t="str">
        <f t="shared" si="9"/>
        <v/>
      </c>
      <c r="I129" s="121" t="str">
        <f t="shared" si="12"/>
        <v/>
      </c>
      <c r="J129" s="122"/>
      <c r="K129" s="121" t="str">
        <f t="shared" si="13"/>
        <v/>
      </c>
      <c r="L129" s="122"/>
      <c r="M129" s="123"/>
      <c r="N129" s="123"/>
      <c r="O129" s="123"/>
      <c r="P129" s="124" t="str">
        <f t="shared" si="11"/>
        <v/>
      </c>
      <c r="Q129" s="125"/>
    </row>
    <row r="130" ht="16" spans="2:17">
      <c r="B130" s="106"/>
      <c r="C130" s="107" t="str">
        <f ca="1" t="shared" si="8"/>
        <v/>
      </c>
      <c r="D130" s="108"/>
      <c r="E130" s="113" t="str">
        <f ca="1" t="shared" si="10"/>
        <v/>
      </c>
      <c r="F130" s="114"/>
      <c r="G130" s="115"/>
      <c r="H130" s="116" t="str">
        <f t="shared" si="9"/>
        <v/>
      </c>
      <c r="I130" s="121" t="str">
        <f t="shared" si="12"/>
        <v/>
      </c>
      <c r="J130" s="122"/>
      <c r="K130" s="121" t="str">
        <f t="shared" si="13"/>
        <v/>
      </c>
      <c r="L130" s="122"/>
      <c r="M130" s="123"/>
      <c r="N130" s="123"/>
      <c r="O130" s="123"/>
      <c r="P130" s="124" t="str">
        <f t="shared" si="11"/>
        <v/>
      </c>
      <c r="Q130" s="125"/>
    </row>
    <row r="131" ht="16" spans="2:17">
      <c r="B131" s="106"/>
      <c r="C131" s="107" t="str">
        <f ca="1" t="shared" si="8"/>
        <v/>
      </c>
      <c r="D131" s="108"/>
      <c r="E131" s="113" t="str">
        <f ca="1" t="shared" si="10"/>
        <v/>
      </c>
      <c r="F131" s="114"/>
      <c r="G131" s="115"/>
      <c r="H131" s="116" t="str">
        <f t="shared" si="9"/>
        <v/>
      </c>
      <c r="I131" s="121" t="str">
        <f t="shared" si="12"/>
        <v/>
      </c>
      <c r="J131" s="122"/>
      <c r="K131" s="121" t="str">
        <f t="shared" si="13"/>
        <v/>
      </c>
      <c r="L131" s="122"/>
      <c r="M131" s="123"/>
      <c r="N131" s="123"/>
      <c r="O131" s="123"/>
      <c r="P131" s="124" t="str">
        <f t="shared" si="11"/>
        <v/>
      </c>
      <c r="Q131" s="125"/>
    </row>
    <row r="132" ht="16" spans="2:17">
      <c r="B132" s="106"/>
      <c r="C132" s="107" t="str">
        <f ca="1" t="shared" si="8"/>
        <v/>
      </c>
      <c r="D132" s="108"/>
      <c r="E132" s="113" t="str">
        <f ca="1" t="shared" si="10"/>
        <v/>
      </c>
      <c r="F132" s="114"/>
      <c r="G132" s="115"/>
      <c r="H132" s="116" t="str">
        <f t="shared" si="9"/>
        <v/>
      </c>
      <c r="I132" s="121" t="str">
        <f t="shared" si="12"/>
        <v/>
      </c>
      <c r="J132" s="122"/>
      <c r="K132" s="121" t="str">
        <f t="shared" si="13"/>
        <v/>
      </c>
      <c r="L132" s="122"/>
      <c r="M132" s="123"/>
      <c r="N132" s="123"/>
      <c r="O132" s="123"/>
      <c r="P132" s="124" t="str">
        <f t="shared" si="11"/>
        <v/>
      </c>
      <c r="Q132" s="125"/>
    </row>
    <row r="133" ht="16" spans="2:17">
      <c r="B133" s="106"/>
      <c r="C133" s="107" t="str">
        <f ca="1" t="shared" ref="C133:C196" si="14">IF(B133="","",IF(B133&gt;OFFSET(B133,-1,0,1,1),IF(OFFSET(C133,-1,0,1,1)="","1",OFFSET(C133,-1,0,1,1))&amp;REPT(".1",B133-MAX(OFFSET(B133,-1,0,1,1),1)),IF(ISERROR(FIND(".",OFFSET(C133,-1,0,1,1))),REPT("1.",B133-1)&amp;IFERROR(VALUE(OFFSET(C133,-1,0,1,1))+1,"1"),IF(B133=1,"",IFERROR(LEFT(OFFSET(C133,-1,0,1,1),FIND("^",SUBSTITUTE(OFFSET(C133,-1,0,1,1),".","^",B133-1))),""))&amp;VALUE(TRIM(MID(SUBSTITUTE(OFFSET(C133,-1,0,1,1),".",REPT(" ",LEN(OFFSET(C133,-1,0,1,1)))),(B133-1)*LEN(OFFSET(C133,-1,0,1,1))+1,LEN(OFFSET(C133,-1,0,1,1)))))+1)))</f>
        <v/>
      </c>
      <c r="D133" s="108"/>
      <c r="E133" s="113" t="str">
        <f ca="1" t="shared" si="10"/>
        <v/>
      </c>
      <c r="F133" s="114"/>
      <c r="G133" s="115"/>
      <c r="H133" s="116" t="str">
        <f t="shared" ref="H133:H196" si="15">IF(IF($B133="",TRUE,IF($B134="",FALSE,IF($B133&lt;$B134,TRUE))),"",IF(F133&lt;&gt;"",VLOOKUP($F133,估算标准,2,FALSE),""))</f>
        <v/>
      </c>
      <c r="I133" s="121" t="str">
        <f t="shared" si="12"/>
        <v/>
      </c>
      <c r="J133" s="122"/>
      <c r="K133" s="121" t="str">
        <f t="shared" si="13"/>
        <v/>
      </c>
      <c r="L133" s="122"/>
      <c r="M133" s="123"/>
      <c r="N133" s="123"/>
      <c r="O133" s="123"/>
      <c r="P133" s="124" t="str">
        <f t="shared" si="11"/>
        <v/>
      </c>
      <c r="Q133" s="125"/>
    </row>
    <row r="134" ht="16" spans="2:17">
      <c r="B134" s="106"/>
      <c r="C134" s="107" t="str">
        <f ca="1" t="shared" si="14"/>
        <v/>
      </c>
      <c r="D134" s="108"/>
      <c r="E134" s="113" t="str">
        <f ca="1" t="shared" ref="E134:E197" si="16">IF(C134&lt;&gt;"",IF($L$2&lt;&gt;"",$L$2&amp;"-"&amp;C134,C134),"")</f>
        <v/>
      </c>
      <c r="F134" s="114"/>
      <c r="G134" s="115"/>
      <c r="H134" s="116" t="str">
        <f t="shared" si="15"/>
        <v/>
      </c>
      <c r="I134" s="121" t="str">
        <f t="shared" si="12"/>
        <v/>
      </c>
      <c r="J134" s="122"/>
      <c r="K134" s="121" t="str">
        <f t="shared" si="13"/>
        <v/>
      </c>
      <c r="L134" s="122"/>
      <c r="M134" s="123"/>
      <c r="N134" s="123"/>
      <c r="O134" s="123"/>
      <c r="P134" s="124" t="str">
        <f t="shared" ref="P134:P197" si="17">IF(IF($B134="",TRUE,IF($B135="",FALSE,IF($B134&lt;$B135,TRUE))),"",M134+N134*1.5+O134*1.5)</f>
        <v/>
      </c>
      <c r="Q134" s="125"/>
    </row>
    <row r="135" ht="16" spans="2:17">
      <c r="B135" s="106"/>
      <c r="C135" s="107" t="str">
        <f ca="1" t="shared" si="14"/>
        <v/>
      </c>
      <c r="D135" s="108"/>
      <c r="E135" s="113" t="str">
        <f ca="1" t="shared" si="16"/>
        <v/>
      </c>
      <c r="F135" s="114"/>
      <c r="G135" s="115"/>
      <c r="H135" s="116" t="str">
        <f t="shared" si="15"/>
        <v/>
      </c>
      <c r="I135" s="121" t="str">
        <f t="shared" si="12"/>
        <v/>
      </c>
      <c r="J135" s="122"/>
      <c r="K135" s="121" t="str">
        <f t="shared" si="13"/>
        <v/>
      </c>
      <c r="L135" s="122"/>
      <c r="M135" s="123"/>
      <c r="N135" s="123"/>
      <c r="O135" s="123"/>
      <c r="P135" s="124" t="str">
        <f t="shared" si="17"/>
        <v/>
      </c>
      <c r="Q135" s="125"/>
    </row>
    <row r="136" ht="16" spans="2:17">
      <c r="B136" s="106"/>
      <c r="C136" s="107" t="str">
        <f ca="1" t="shared" si="14"/>
        <v/>
      </c>
      <c r="D136" s="108"/>
      <c r="E136" s="113" t="str">
        <f ca="1" t="shared" si="16"/>
        <v/>
      </c>
      <c r="F136" s="114"/>
      <c r="G136" s="115"/>
      <c r="H136" s="116" t="str">
        <f t="shared" si="15"/>
        <v/>
      </c>
      <c r="I136" s="121" t="str">
        <f t="shared" si="12"/>
        <v/>
      </c>
      <c r="J136" s="122"/>
      <c r="K136" s="121" t="str">
        <f t="shared" si="13"/>
        <v/>
      </c>
      <c r="L136" s="122"/>
      <c r="M136" s="123"/>
      <c r="N136" s="123"/>
      <c r="O136" s="123"/>
      <c r="P136" s="124" t="str">
        <f t="shared" si="17"/>
        <v/>
      </c>
      <c r="Q136" s="125"/>
    </row>
    <row r="137" ht="16" spans="2:17">
      <c r="B137" s="106"/>
      <c r="C137" s="107" t="str">
        <f ca="1" t="shared" si="14"/>
        <v/>
      </c>
      <c r="D137" s="108"/>
      <c r="E137" s="113" t="str">
        <f ca="1" t="shared" si="16"/>
        <v/>
      </c>
      <c r="F137" s="114"/>
      <c r="G137" s="115"/>
      <c r="H137" s="116" t="str">
        <f t="shared" si="15"/>
        <v/>
      </c>
      <c r="I137" s="121" t="str">
        <f t="shared" si="12"/>
        <v/>
      </c>
      <c r="J137" s="122"/>
      <c r="K137" s="121" t="str">
        <f t="shared" si="13"/>
        <v/>
      </c>
      <c r="L137" s="122"/>
      <c r="M137" s="123"/>
      <c r="N137" s="123"/>
      <c r="O137" s="123"/>
      <c r="P137" s="124" t="str">
        <f t="shared" si="17"/>
        <v/>
      </c>
      <c r="Q137" s="125"/>
    </row>
    <row r="138" ht="16" spans="2:17">
      <c r="B138" s="106"/>
      <c r="C138" s="107" t="str">
        <f ca="1" t="shared" si="14"/>
        <v/>
      </c>
      <c r="D138" s="108"/>
      <c r="E138" s="113" t="str">
        <f ca="1" t="shared" si="16"/>
        <v/>
      </c>
      <c r="F138" s="114"/>
      <c r="G138" s="115"/>
      <c r="H138" s="116" t="str">
        <f t="shared" si="15"/>
        <v/>
      </c>
      <c r="I138" s="121" t="str">
        <f t="shared" si="12"/>
        <v/>
      </c>
      <c r="J138" s="122"/>
      <c r="K138" s="121" t="str">
        <f t="shared" si="13"/>
        <v/>
      </c>
      <c r="L138" s="122"/>
      <c r="M138" s="123"/>
      <c r="N138" s="123"/>
      <c r="O138" s="123"/>
      <c r="P138" s="124" t="str">
        <f t="shared" si="17"/>
        <v/>
      </c>
      <c r="Q138" s="125"/>
    </row>
    <row r="139" ht="16" spans="2:17">
      <c r="B139" s="106"/>
      <c r="C139" s="107" t="str">
        <f ca="1" t="shared" si="14"/>
        <v/>
      </c>
      <c r="D139" s="108"/>
      <c r="E139" s="113" t="str">
        <f ca="1" t="shared" si="16"/>
        <v/>
      </c>
      <c r="F139" s="114"/>
      <c r="G139" s="115"/>
      <c r="H139" s="116" t="str">
        <f t="shared" si="15"/>
        <v/>
      </c>
      <c r="I139" s="121" t="str">
        <f t="shared" si="12"/>
        <v/>
      </c>
      <c r="J139" s="122"/>
      <c r="K139" s="121" t="str">
        <f t="shared" si="13"/>
        <v/>
      </c>
      <c r="L139" s="122"/>
      <c r="M139" s="123"/>
      <c r="N139" s="123"/>
      <c r="O139" s="123"/>
      <c r="P139" s="124" t="str">
        <f t="shared" si="17"/>
        <v/>
      </c>
      <c r="Q139" s="125"/>
    </row>
    <row r="140" ht="16" spans="2:17">
      <c r="B140" s="106"/>
      <c r="C140" s="107" t="str">
        <f ca="1" t="shared" si="14"/>
        <v/>
      </c>
      <c r="D140" s="108"/>
      <c r="E140" s="113" t="str">
        <f ca="1" t="shared" si="16"/>
        <v/>
      </c>
      <c r="F140" s="114"/>
      <c r="G140" s="115"/>
      <c r="H140" s="116" t="str">
        <f t="shared" si="15"/>
        <v/>
      </c>
      <c r="I140" s="121" t="str">
        <f t="shared" si="12"/>
        <v/>
      </c>
      <c r="J140" s="122"/>
      <c r="K140" s="121" t="str">
        <f t="shared" si="13"/>
        <v/>
      </c>
      <c r="L140" s="122"/>
      <c r="M140" s="123"/>
      <c r="N140" s="123"/>
      <c r="O140" s="123"/>
      <c r="P140" s="124" t="str">
        <f t="shared" si="17"/>
        <v/>
      </c>
      <c r="Q140" s="125"/>
    </row>
    <row r="141" ht="16" spans="2:17">
      <c r="B141" s="106"/>
      <c r="C141" s="107" t="str">
        <f ca="1" t="shared" si="14"/>
        <v/>
      </c>
      <c r="D141" s="108"/>
      <c r="E141" s="113" t="str">
        <f ca="1" t="shared" si="16"/>
        <v/>
      </c>
      <c r="F141" s="114"/>
      <c r="G141" s="115"/>
      <c r="H141" s="116" t="str">
        <f t="shared" si="15"/>
        <v/>
      </c>
      <c r="I141" s="121" t="str">
        <f t="shared" si="12"/>
        <v/>
      </c>
      <c r="J141" s="122"/>
      <c r="K141" s="121" t="str">
        <f t="shared" si="13"/>
        <v/>
      </c>
      <c r="L141" s="122"/>
      <c r="M141" s="123"/>
      <c r="N141" s="123"/>
      <c r="O141" s="123"/>
      <c r="P141" s="124" t="str">
        <f t="shared" si="17"/>
        <v/>
      </c>
      <c r="Q141" s="125"/>
    </row>
    <row r="142" ht="16" spans="2:17">
      <c r="B142" s="106"/>
      <c r="C142" s="107" t="str">
        <f ca="1" t="shared" si="14"/>
        <v/>
      </c>
      <c r="D142" s="108"/>
      <c r="E142" s="113" t="str">
        <f ca="1" t="shared" si="16"/>
        <v/>
      </c>
      <c r="F142" s="114"/>
      <c r="G142" s="115"/>
      <c r="H142" s="116" t="str">
        <f t="shared" si="15"/>
        <v/>
      </c>
      <c r="I142" s="121" t="str">
        <f t="shared" si="12"/>
        <v/>
      </c>
      <c r="J142" s="122"/>
      <c r="K142" s="121" t="str">
        <f t="shared" si="13"/>
        <v/>
      </c>
      <c r="L142" s="122"/>
      <c r="M142" s="123"/>
      <c r="N142" s="123"/>
      <c r="O142" s="123"/>
      <c r="P142" s="124" t="str">
        <f t="shared" si="17"/>
        <v/>
      </c>
      <c r="Q142" s="125"/>
    </row>
    <row r="143" ht="16" spans="2:17">
      <c r="B143" s="106"/>
      <c r="C143" s="107" t="str">
        <f ca="1" t="shared" si="14"/>
        <v/>
      </c>
      <c r="D143" s="108"/>
      <c r="E143" s="113" t="str">
        <f ca="1" t="shared" si="16"/>
        <v/>
      </c>
      <c r="F143" s="114"/>
      <c r="G143" s="115"/>
      <c r="H143" s="116" t="str">
        <f t="shared" si="15"/>
        <v/>
      </c>
      <c r="I143" s="121" t="str">
        <f t="shared" si="12"/>
        <v/>
      </c>
      <c r="J143" s="122"/>
      <c r="K143" s="121" t="str">
        <f t="shared" si="13"/>
        <v/>
      </c>
      <c r="L143" s="122"/>
      <c r="M143" s="123"/>
      <c r="N143" s="123"/>
      <c r="O143" s="123"/>
      <c r="P143" s="124" t="str">
        <f t="shared" si="17"/>
        <v/>
      </c>
      <c r="Q143" s="125"/>
    </row>
    <row r="144" ht="16" spans="2:17">
      <c r="B144" s="106"/>
      <c r="C144" s="107" t="str">
        <f ca="1" t="shared" si="14"/>
        <v/>
      </c>
      <c r="D144" s="108"/>
      <c r="E144" s="113" t="str">
        <f ca="1" t="shared" si="16"/>
        <v/>
      </c>
      <c r="F144" s="114"/>
      <c r="G144" s="115"/>
      <c r="H144" s="116" t="str">
        <f t="shared" si="15"/>
        <v/>
      </c>
      <c r="I144" s="121" t="str">
        <f t="shared" si="12"/>
        <v/>
      </c>
      <c r="J144" s="122"/>
      <c r="K144" s="121" t="str">
        <f t="shared" si="13"/>
        <v/>
      </c>
      <c r="L144" s="122"/>
      <c r="M144" s="123"/>
      <c r="N144" s="123"/>
      <c r="O144" s="123"/>
      <c r="P144" s="124" t="str">
        <f t="shared" si="17"/>
        <v/>
      </c>
      <c r="Q144" s="125"/>
    </row>
    <row r="145" ht="16" spans="2:17">
      <c r="B145" s="106"/>
      <c r="C145" s="107" t="str">
        <f ca="1" t="shared" si="14"/>
        <v/>
      </c>
      <c r="D145" s="108"/>
      <c r="E145" s="113" t="str">
        <f ca="1" t="shared" si="16"/>
        <v/>
      </c>
      <c r="F145" s="114"/>
      <c r="G145" s="115"/>
      <c r="H145" s="116" t="str">
        <f t="shared" si="15"/>
        <v/>
      </c>
      <c r="I145" s="121" t="str">
        <f t="shared" si="12"/>
        <v/>
      </c>
      <c r="J145" s="122"/>
      <c r="K145" s="121" t="str">
        <f t="shared" si="13"/>
        <v/>
      </c>
      <c r="L145" s="122"/>
      <c r="M145" s="123"/>
      <c r="N145" s="123"/>
      <c r="O145" s="123"/>
      <c r="P145" s="124" t="str">
        <f t="shared" si="17"/>
        <v/>
      </c>
      <c r="Q145" s="125"/>
    </row>
    <row r="146" ht="16" spans="2:17">
      <c r="B146" s="106"/>
      <c r="C146" s="107" t="str">
        <f ca="1" t="shared" si="14"/>
        <v/>
      </c>
      <c r="D146" s="108"/>
      <c r="E146" s="113" t="str">
        <f ca="1" t="shared" si="16"/>
        <v/>
      </c>
      <c r="F146" s="114"/>
      <c r="G146" s="115"/>
      <c r="H146" s="116" t="str">
        <f t="shared" si="15"/>
        <v/>
      </c>
      <c r="I146" s="121" t="str">
        <f t="shared" si="12"/>
        <v/>
      </c>
      <c r="J146" s="122"/>
      <c r="K146" s="121" t="str">
        <f t="shared" si="13"/>
        <v/>
      </c>
      <c r="L146" s="122"/>
      <c r="M146" s="123"/>
      <c r="N146" s="123"/>
      <c r="O146" s="123"/>
      <c r="P146" s="124" t="str">
        <f t="shared" si="17"/>
        <v/>
      </c>
      <c r="Q146" s="125"/>
    </row>
    <row r="147" ht="16" spans="2:17">
      <c r="B147" s="106"/>
      <c r="C147" s="107" t="str">
        <f ca="1" t="shared" si="14"/>
        <v/>
      </c>
      <c r="D147" s="108"/>
      <c r="E147" s="113" t="str">
        <f ca="1" t="shared" si="16"/>
        <v/>
      </c>
      <c r="F147" s="114"/>
      <c r="G147" s="115"/>
      <c r="H147" s="116" t="str">
        <f t="shared" si="15"/>
        <v/>
      </c>
      <c r="I147" s="121" t="str">
        <f t="shared" si="12"/>
        <v/>
      </c>
      <c r="J147" s="122"/>
      <c r="K147" s="121" t="str">
        <f t="shared" si="13"/>
        <v/>
      </c>
      <c r="L147" s="122"/>
      <c r="M147" s="123"/>
      <c r="N147" s="123"/>
      <c r="O147" s="123"/>
      <c r="P147" s="124" t="str">
        <f t="shared" si="17"/>
        <v/>
      </c>
      <c r="Q147" s="125"/>
    </row>
    <row r="148" ht="16" spans="2:17">
      <c r="B148" s="106"/>
      <c r="C148" s="107" t="str">
        <f ca="1" t="shared" si="14"/>
        <v/>
      </c>
      <c r="D148" s="108"/>
      <c r="E148" s="113" t="str">
        <f ca="1" t="shared" si="16"/>
        <v/>
      </c>
      <c r="F148" s="114"/>
      <c r="G148" s="115"/>
      <c r="H148" s="116" t="str">
        <f t="shared" si="15"/>
        <v/>
      </c>
      <c r="I148" s="121" t="str">
        <f t="shared" si="12"/>
        <v/>
      </c>
      <c r="J148" s="122"/>
      <c r="K148" s="121" t="str">
        <f t="shared" si="13"/>
        <v/>
      </c>
      <c r="L148" s="122"/>
      <c r="M148" s="123"/>
      <c r="N148" s="123"/>
      <c r="O148" s="123"/>
      <c r="P148" s="124" t="str">
        <f t="shared" si="17"/>
        <v/>
      </c>
      <c r="Q148" s="125"/>
    </row>
    <row r="149" ht="16" spans="2:17">
      <c r="B149" s="106"/>
      <c r="C149" s="107" t="str">
        <f ca="1" t="shared" si="14"/>
        <v/>
      </c>
      <c r="D149" s="108"/>
      <c r="E149" s="113" t="str">
        <f ca="1" t="shared" si="16"/>
        <v/>
      </c>
      <c r="F149" s="114"/>
      <c r="G149" s="115"/>
      <c r="H149" s="116" t="str">
        <f t="shared" si="15"/>
        <v/>
      </c>
      <c r="I149" s="121" t="str">
        <f t="shared" si="12"/>
        <v/>
      </c>
      <c r="J149" s="122"/>
      <c r="K149" s="121" t="str">
        <f t="shared" si="13"/>
        <v/>
      </c>
      <c r="L149" s="122"/>
      <c r="M149" s="123"/>
      <c r="N149" s="123"/>
      <c r="O149" s="123"/>
      <c r="P149" s="124" t="str">
        <f t="shared" si="17"/>
        <v/>
      </c>
      <c r="Q149" s="125"/>
    </row>
    <row r="150" ht="16" spans="2:17">
      <c r="B150" s="106"/>
      <c r="C150" s="107" t="str">
        <f ca="1" t="shared" si="14"/>
        <v/>
      </c>
      <c r="D150" s="108"/>
      <c r="E150" s="113" t="str">
        <f ca="1" t="shared" si="16"/>
        <v/>
      </c>
      <c r="F150" s="114"/>
      <c r="G150" s="115"/>
      <c r="H150" s="116" t="str">
        <f t="shared" si="15"/>
        <v/>
      </c>
      <c r="I150" s="121" t="str">
        <f t="shared" si="12"/>
        <v/>
      </c>
      <c r="J150" s="122"/>
      <c r="K150" s="121" t="str">
        <f t="shared" si="13"/>
        <v/>
      </c>
      <c r="L150" s="122"/>
      <c r="M150" s="123"/>
      <c r="N150" s="123"/>
      <c r="O150" s="123"/>
      <c r="P150" s="124" t="str">
        <f t="shared" si="17"/>
        <v/>
      </c>
      <c r="Q150" s="125"/>
    </row>
    <row r="151" ht="16" spans="2:17">
      <c r="B151" s="106"/>
      <c r="C151" s="107" t="str">
        <f ca="1" t="shared" si="14"/>
        <v/>
      </c>
      <c r="D151" s="108"/>
      <c r="E151" s="113" t="str">
        <f ca="1" t="shared" si="16"/>
        <v/>
      </c>
      <c r="F151" s="114"/>
      <c r="G151" s="115"/>
      <c r="H151" s="116" t="str">
        <f t="shared" si="15"/>
        <v/>
      </c>
      <c r="I151" s="121" t="str">
        <f t="shared" si="12"/>
        <v/>
      </c>
      <c r="J151" s="122"/>
      <c r="K151" s="121" t="str">
        <f t="shared" si="13"/>
        <v/>
      </c>
      <c r="L151" s="122"/>
      <c r="M151" s="123"/>
      <c r="N151" s="123"/>
      <c r="O151" s="123"/>
      <c r="P151" s="124" t="str">
        <f t="shared" si="17"/>
        <v/>
      </c>
      <c r="Q151" s="125"/>
    </row>
    <row r="152" ht="16" spans="2:17">
      <c r="B152" s="106"/>
      <c r="C152" s="107" t="str">
        <f ca="1" t="shared" si="14"/>
        <v/>
      </c>
      <c r="D152" s="108"/>
      <c r="E152" s="113" t="str">
        <f ca="1" t="shared" si="16"/>
        <v/>
      </c>
      <c r="F152" s="114"/>
      <c r="G152" s="115"/>
      <c r="H152" s="116" t="str">
        <f t="shared" si="15"/>
        <v/>
      </c>
      <c r="I152" s="121" t="str">
        <f t="shared" ref="I152:I215" si="18">IF(IF($B152="",TRUE,IF($B153="",FALSE,IF($B152&lt;$B153,TRUE))),"",IF(J152="高",H152*1.2,IF(J152="中",H152,IF(J152="低",H152*0.8,"0.00"))))</f>
        <v/>
      </c>
      <c r="J152" s="122"/>
      <c r="K152" s="121" t="str">
        <f t="shared" ref="K152:K215" si="19">IF(IF($B152="",TRUE,IF($B153="",FALSE,IF($B152&lt;$B153,TRUE))),"",IF(L152="高",I152*1.2,IF(L152="中",I152,IF(L152="低",I152*0.8,"0.00"))))</f>
        <v/>
      </c>
      <c r="L152" s="122"/>
      <c r="M152" s="123"/>
      <c r="N152" s="123"/>
      <c r="O152" s="123"/>
      <c r="P152" s="124" t="str">
        <f t="shared" si="17"/>
        <v/>
      </c>
      <c r="Q152" s="125"/>
    </row>
    <row r="153" ht="16" spans="2:17">
      <c r="B153" s="106"/>
      <c r="C153" s="107" t="str">
        <f ca="1" t="shared" si="14"/>
        <v/>
      </c>
      <c r="D153" s="108"/>
      <c r="E153" s="113" t="str">
        <f ca="1" t="shared" si="16"/>
        <v/>
      </c>
      <c r="F153" s="114"/>
      <c r="G153" s="115"/>
      <c r="H153" s="116" t="str">
        <f t="shared" si="15"/>
        <v/>
      </c>
      <c r="I153" s="121" t="str">
        <f t="shared" si="18"/>
        <v/>
      </c>
      <c r="J153" s="122"/>
      <c r="K153" s="121" t="str">
        <f t="shared" si="19"/>
        <v/>
      </c>
      <c r="L153" s="122"/>
      <c r="M153" s="123"/>
      <c r="N153" s="123"/>
      <c r="O153" s="123"/>
      <c r="P153" s="124" t="str">
        <f t="shared" si="17"/>
        <v/>
      </c>
      <c r="Q153" s="125"/>
    </row>
    <row r="154" ht="16" spans="2:17">
      <c r="B154" s="106"/>
      <c r="C154" s="107" t="str">
        <f ca="1" t="shared" si="14"/>
        <v/>
      </c>
      <c r="D154" s="108"/>
      <c r="E154" s="113" t="str">
        <f ca="1" t="shared" si="16"/>
        <v/>
      </c>
      <c r="F154" s="114"/>
      <c r="G154" s="115"/>
      <c r="H154" s="116" t="str">
        <f t="shared" si="15"/>
        <v/>
      </c>
      <c r="I154" s="121" t="str">
        <f t="shared" si="18"/>
        <v/>
      </c>
      <c r="J154" s="122"/>
      <c r="K154" s="121" t="str">
        <f t="shared" si="19"/>
        <v/>
      </c>
      <c r="L154" s="122"/>
      <c r="M154" s="123"/>
      <c r="N154" s="123"/>
      <c r="O154" s="123"/>
      <c r="P154" s="124" t="str">
        <f t="shared" si="17"/>
        <v/>
      </c>
      <c r="Q154" s="125"/>
    </row>
    <row r="155" ht="16" spans="2:17">
      <c r="B155" s="106"/>
      <c r="C155" s="107" t="str">
        <f ca="1" t="shared" si="14"/>
        <v/>
      </c>
      <c r="D155" s="108"/>
      <c r="E155" s="113" t="str">
        <f ca="1" t="shared" si="16"/>
        <v/>
      </c>
      <c r="F155" s="114"/>
      <c r="G155" s="115"/>
      <c r="H155" s="116" t="str">
        <f t="shared" si="15"/>
        <v/>
      </c>
      <c r="I155" s="121" t="str">
        <f t="shared" si="18"/>
        <v/>
      </c>
      <c r="J155" s="122"/>
      <c r="K155" s="121" t="str">
        <f t="shared" si="19"/>
        <v/>
      </c>
      <c r="L155" s="122"/>
      <c r="M155" s="123"/>
      <c r="N155" s="123"/>
      <c r="O155" s="123"/>
      <c r="P155" s="124" t="str">
        <f t="shared" si="17"/>
        <v/>
      </c>
      <c r="Q155" s="125"/>
    </row>
    <row r="156" ht="16" spans="2:17">
      <c r="B156" s="106"/>
      <c r="C156" s="107" t="str">
        <f ca="1" t="shared" si="14"/>
        <v/>
      </c>
      <c r="D156" s="108"/>
      <c r="E156" s="113" t="str">
        <f ca="1" t="shared" si="16"/>
        <v/>
      </c>
      <c r="F156" s="114"/>
      <c r="G156" s="115"/>
      <c r="H156" s="116" t="str">
        <f t="shared" si="15"/>
        <v/>
      </c>
      <c r="I156" s="121" t="str">
        <f t="shared" si="18"/>
        <v/>
      </c>
      <c r="J156" s="122"/>
      <c r="K156" s="121" t="str">
        <f t="shared" si="19"/>
        <v/>
      </c>
      <c r="L156" s="122"/>
      <c r="M156" s="123"/>
      <c r="N156" s="123"/>
      <c r="O156" s="123"/>
      <c r="P156" s="124" t="str">
        <f t="shared" si="17"/>
        <v/>
      </c>
      <c r="Q156" s="125"/>
    </row>
    <row r="157" ht="16" spans="2:17">
      <c r="B157" s="106"/>
      <c r="C157" s="107" t="str">
        <f ca="1" t="shared" si="14"/>
        <v/>
      </c>
      <c r="D157" s="108"/>
      <c r="E157" s="113" t="str">
        <f ca="1" t="shared" si="16"/>
        <v/>
      </c>
      <c r="F157" s="114"/>
      <c r="G157" s="115"/>
      <c r="H157" s="116" t="str">
        <f t="shared" si="15"/>
        <v/>
      </c>
      <c r="I157" s="121" t="str">
        <f t="shared" si="18"/>
        <v/>
      </c>
      <c r="J157" s="122"/>
      <c r="K157" s="121" t="str">
        <f t="shared" si="19"/>
        <v/>
      </c>
      <c r="L157" s="122"/>
      <c r="M157" s="123"/>
      <c r="N157" s="123"/>
      <c r="O157" s="123"/>
      <c r="P157" s="124" t="str">
        <f t="shared" si="17"/>
        <v/>
      </c>
      <c r="Q157" s="125"/>
    </row>
    <row r="158" ht="16" spans="2:17">
      <c r="B158" s="106"/>
      <c r="C158" s="107" t="str">
        <f ca="1" t="shared" si="14"/>
        <v/>
      </c>
      <c r="D158" s="108"/>
      <c r="E158" s="113" t="str">
        <f ca="1" t="shared" si="16"/>
        <v/>
      </c>
      <c r="F158" s="114"/>
      <c r="G158" s="115"/>
      <c r="H158" s="116" t="str">
        <f t="shared" si="15"/>
        <v/>
      </c>
      <c r="I158" s="121" t="str">
        <f t="shared" si="18"/>
        <v/>
      </c>
      <c r="J158" s="122"/>
      <c r="K158" s="121" t="str">
        <f t="shared" si="19"/>
        <v/>
      </c>
      <c r="L158" s="122"/>
      <c r="M158" s="123"/>
      <c r="N158" s="123"/>
      <c r="O158" s="123"/>
      <c r="P158" s="124" t="str">
        <f t="shared" si="17"/>
        <v/>
      </c>
      <c r="Q158" s="125"/>
    </row>
    <row r="159" ht="16" spans="2:17">
      <c r="B159" s="106"/>
      <c r="C159" s="107" t="str">
        <f ca="1" t="shared" si="14"/>
        <v/>
      </c>
      <c r="D159" s="108"/>
      <c r="E159" s="113" t="str">
        <f ca="1" t="shared" si="16"/>
        <v/>
      </c>
      <c r="F159" s="114"/>
      <c r="G159" s="115"/>
      <c r="H159" s="116" t="str">
        <f t="shared" si="15"/>
        <v/>
      </c>
      <c r="I159" s="121" t="str">
        <f t="shared" si="18"/>
        <v/>
      </c>
      <c r="J159" s="122"/>
      <c r="K159" s="121" t="str">
        <f t="shared" si="19"/>
        <v/>
      </c>
      <c r="L159" s="122"/>
      <c r="M159" s="123"/>
      <c r="N159" s="123"/>
      <c r="O159" s="123"/>
      <c r="P159" s="124" t="str">
        <f t="shared" si="17"/>
        <v/>
      </c>
      <c r="Q159" s="125"/>
    </row>
    <row r="160" ht="16" spans="2:17">
      <c r="B160" s="106"/>
      <c r="C160" s="107" t="str">
        <f ca="1" t="shared" si="14"/>
        <v/>
      </c>
      <c r="D160" s="108"/>
      <c r="E160" s="113" t="str">
        <f ca="1" t="shared" si="16"/>
        <v/>
      </c>
      <c r="F160" s="114"/>
      <c r="G160" s="115"/>
      <c r="H160" s="116" t="str">
        <f t="shared" si="15"/>
        <v/>
      </c>
      <c r="I160" s="121" t="str">
        <f t="shared" si="18"/>
        <v/>
      </c>
      <c r="J160" s="122"/>
      <c r="K160" s="121" t="str">
        <f t="shared" si="19"/>
        <v/>
      </c>
      <c r="L160" s="122"/>
      <c r="M160" s="123"/>
      <c r="N160" s="123"/>
      <c r="O160" s="123"/>
      <c r="P160" s="124" t="str">
        <f t="shared" si="17"/>
        <v/>
      </c>
      <c r="Q160" s="125"/>
    </row>
    <row r="161" ht="16" spans="2:17">
      <c r="B161" s="106"/>
      <c r="C161" s="107" t="str">
        <f ca="1" t="shared" si="14"/>
        <v/>
      </c>
      <c r="D161" s="108"/>
      <c r="E161" s="113" t="str">
        <f ca="1" t="shared" si="16"/>
        <v/>
      </c>
      <c r="F161" s="114"/>
      <c r="G161" s="115"/>
      <c r="H161" s="116" t="str">
        <f t="shared" si="15"/>
        <v/>
      </c>
      <c r="I161" s="121" t="str">
        <f t="shared" si="18"/>
        <v/>
      </c>
      <c r="J161" s="122"/>
      <c r="K161" s="121" t="str">
        <f t="shared" si="19"/>
        <v/>
      </c>
      <c r="L161" s="122"/>
      <c r="M161" s="123"/>
      <c r="N161" s="123"/>
      <c r="O161" s="123"/>
      <c r="P161" s="124" t="str">
        <f t="shared" si="17"/>
        <v/>
      </c>
      <c r="Q161" s="125"/>
    </row>
    <row r="162" ht="16" spans="2:17">
      <c r="B162" s="106"/>
      <c r="C162" s="107" t="str">
        <f ca="1" t="shared" si="14"/>
        <v/>
      </c>
      <c r="D162" s="108"/>
      <c r="E162" s="113" t="str">
        <f ca="1" t="shared" si="16"/>
        <v/>
      </c>
      <c r="F162" s="114"/>
      <c r="G162" s="115"/>
      <c r="H162" s="116" t="str">
        <f t="shared" si="15"/>
        <v/>
      </c>
      <c r="I162" s="121" t="str">
        <f t="shared" si="18"/>
        <v/>
      </c>
      <c r="J162" s="122"/>
      <c r="K162" s="121" t="str">
        <f t="shared" si="19"/>
        <v/>
      </c>
      <c r="L162" s="122"/>
      <c r="M162" s="123"/>
      <c r="N162" s="123"/>
      <c r="O162" s="123"/>
      <c r="P162" s="124" t="str">
        <f t="shared" si="17"/>
        <v/>
      </c>
      <c r="Q162" s="125"/>
    </row>
    <row r="163" ht="16" spans="2:17">
      <c r="B163" s="106"/>
      <c r="C163" s="107" t="str">
        <f ca="1" t="shared" si="14"/>
        <v/>
      </c>
      <c r="D163" s="108"/>
      <c r="E163" s="113" t="str">
        <f ca="1" t="shared" si="16"/>
        <v/>
      </c>
      <c r="F163" s="114"/>
      <c r="G163" s="115"/>
      <c r="H163" s="116" t="str">
        <f t="shared" si="15"/>
        <v/>
      </c>
      <c r="I163" s="121" t="str">
        <f t="shared" si="18"/>
        <v/>
      </c>
      <c r="J163" s="122"/>
      <c r="K163" s="121" t="str">
        <f t="shared" si="19"/>
        <v/>
      </c>
      <c r="L163" s="122"/>
      <c r="M163" s="123"/>
      <c r="N163" s="123"/>
      <c r="O163" s="123"/>
      <c r="P163" s="124" t="str">
        <f t="shared" si="17"/>
        <v/>
      </c>
      <c r="Q163" s="125"/>
    </row>
    <row r="164" ht="16" spans="2:17">
      <c r="B164" s="106"/>
      <c r="C164" s="107" t="str">
        <f ca="1" t="shared" si="14"/>
        <v/>
      </c>
      <c r="D164" s="108"/>
      <c r="E164" s="113" t="str">
        <f ca="1" t="shared" si="16"/>
        <v/>
      </c>
      <c r="F164" s="114"/>
      <c r="G164" s="115"/>
      <c r="H164" s="116" t="str">
        <f t="shared" si="15"/>
        <v/>
      </c>
      <c r="I164" s="121" t="str">
        <f t="shared" si="18"/>
        <v/>
      </c>
      <c r="J164" s="122"/>
      <c r="K164" s="121" t="str">
        <f t="shared" si="19"/>
        <v/>
      </c>
      <c r="L164" s="122"/>
      <c r="M164" s="123"/>
      <c r="N164" s="123"/>
      <c r="O164" s="123"/>
      <c r="P164" s="124" t="str">
        <f t="shared" si="17"/>
        <v/>
      </c>
      <c r="Q164" s="125"/>
    </row>
    <row r="165" ht="16" spans="2:17">
      <c r="B165" s="106"/>
      <c r="C165" s="107" t="str">
        <f ca="1" t="shared" si="14"/>
        <v/>
      </c>
      <c r="D165" s="108"/>
      <c r="E165" s="113" t="str">
        <f ca="1" t="shared" si="16"/>
        <v/>
      </c>
      <c r="F165" s="114"/>
      <c r="G165" s="115"/>
      <c r="H165" s="116" t="str">
        <f t="shared" si="15"/>
        <v/>
      </c>
      <c r="I165" s="121" t="str">
        <f t="shared" si="18"/>
        <v/>
      </c>
      <c r="J165" s="122"/>
      <c r="K165" s="121" t="str">
        <f t="shared" si="19"/>
        <v/>
      </c>
      <c r="L165" s="122"/>
      <c r="M165" s="123"/>
      <c r="N165" s="123"/>
      <c r="O165" s="123"/>
      <c r="P165" s="124" t="str">
        <f t="shared" si="17"/>
        <v/>
      </c>
      <c r="Q165" s="125"/>
    </row>
    <row r="166" ht="16" spans="2:17">
      <c r="B166" s="106"/>
      <c r="C166" s="107" t="str">
        <f ca="1" t="shared" si="14"/>
        <v/>
      </c>
      <c r="D166" s="108"/>
      <c r="E166" s="113" t="str">
        <f ca="1" t="shared" si="16"/>
        <v/>
      </c>
      <c r="F166" s="114"/>
      <c r="G166" s="115"/>
      <c r="H166" s="116" t="str">
        <f t="shared" si="15"/>
        <v/>
      </c>
      <c r="I166" s="121" t="str">
        <f t="shared" si="18"/>
        <v/>
      </c>
      <c r="J166" s="122"/>
      <c r="K166" s="121" t="str">
        <f t="shared" si="19"/>
        <v/>
      </c>
      <c r="L166" s="122"/>
      <c r="M166" s="123"/>
      <c r="N166" s="123"/>
      <c r="O166" s="123"/>
      <c r="P166" s="124" t="str">
        <f t="shared" si="17"/>
        <v/>
      </c>
      <c r="Q166" s="125"/>
    </row>
    <row r="167" ht="16" spans="2:17">
      <c r="B167" s="106"/>
      <c r="C167" s="107" t="str">
        <f ca="1" t="shared" si="14"/>
        <v/>
      </c>
      <c r="D167" s="108"/>
      <c r="E167" s="113" t="str">
        <f ca="1" t="shared" si="16"/>
        <v/>
      </c>
      <c r="F167" s="114"/>
      <c r="G167" s="115"/>
      <c r="H167" s="116" t="str">
        <f t="shared" si="15"/>
        <v/>
      </c>
      <c r="I167" s="121" t="str">
        <f t="shared" si="18"/>
        <v/>
      </c>
      <c r="J167" s="122"/>
      <c r="K167" s="121" t="str">
        <f t="shared" si="19"/>
        <v/>
      </c>
      <c r="L167" s="122"/>
      <c r="M167" s="123"/>
      <c r="N167" s="123"/>
      <c r="O167" s="123"/>
      <c r="P167" s="124" t="str">
        <f t="shared" si="17"/>
        <v/>
      </c>
      <c r="Q167" s="125"/>
    </row>
    <row r="168" ht="16" spans="2:17">
      <c r="B168" s="106"/>
      <c r="C168" s="107" t="str">
        <f ca="1" t="shared" si="14"/>
        <v/>
      </c>
      <c r="D168" s="108"/>
      <c r="E168" s="113" t="str">
        <f ca="1" t="shared" si="16"/>
        <v/>
      </c>
      <c r="F168" s="114"/>
      <c r="G168" s="115"/>
      <c r="H168" s="116" t="str">
        <f t="shared" si="15"/>
        <v/>
      </c>
      <c r="I168" s="121" t="str">
        <f t="shared" si="18"/>
        <v/>
      </c>
      <c r="J168" s="122"/>
      <c r="K168" s="121" t="str">
        <f t="shared" si="19"/>
        <v/>
      </c>
      <c r="L168" s="122"/>
      <c r="M168" s="123"/>
      <c r="N168" s="123"/>
      <c r="O168" s="123"/>
      <c r="P168" s="124" t="str">
        <f t="shared" si="17"/>
        <v/>
      </c>
      <c r="Q168" s="125"/>
    </row>
    <row r="169" ht="16" spans="2:17">
      <c r="B169" s="106"/>
      <c r="C169" s="107" t="str">
        <f ca="1" t="shared" si="14"/>
        <v/>
      </c>
      <c r="D169" s="108"/>
      <c r="E169" s="113" t="str">
        <f ca="1" t="shared" si="16"/>
        <v/>
      </c>
      <c r="F169" s="114"/>
      <c r="G169" s="115"/>
      <c r="H169" s="116" t="str">
        <f t="shared" si="15"/>
        <v/>
      </c>
      <c r="I169" s="121" t="str">
        <f t="shared" si="18"/>
        <v/>
      </c>
      <c r="J169" s="122"/>
      <c r="K169" s="121" t="str">
        <f t="shared" si="19"/>
        <v/>
      </c>
      <c r="L169" s="122"/>
      <c r="M169" s="123"/>
      <c r="N169" s="123"/>
      <c r="O169" s="123"/>
      <c r="P169" s="124" t="str">
        <f t="shared" si="17"/>
        <v/>
      </c>
      <c r="Q169" s="125"/>
    </row>
    <row r="170" ht="16" spans="2:17">
      <c r="B170" s="106"/>
      <c r="C170" s="107" t="str">
        <f ca="1" t="shared" si="14"/>
        <v/>
      </c>
      <c r="D170" s="108"/>
      <c r="E170" s="113" t="str">
        <f ca="1" t="shared" si="16"/>
        <v/>
      </c>
      <c r="F170" s="114"/>
      <c r="G170" s="115"/>
      <c r="H170" s="116" t="str">
        <f t="shared" si="15"/>
        <v/>
      </c>
      <c r="I170" s="121" t="str">
        <f t="shared" si="18"/>
        <v/>
      </c>
      <c r="J170" s="122"/>
      <c r="K170" s="121" t="str">
        <f t="shared" si="19"/>
        <v/>
      </c>
      <c r="L170" s="122"/>
      <c r="M170" s="123"/>
      <c r="N170" s="123"/>
      <c r="O170" s="123"/>
      <c r="P170" s="124" t="str">
        <f t="shared" si="17"/>
        <v/>
      </c>
      <c r="Q170" s="125"/>
    </row>
    <row r="171" ht="16" spans="2:17">
      <c r="B171" s="106"/>
      <c r="C171" s="107" t="str">
        <f ca="1" t="shared" si="14"/>
        <v/>
      </c>
      <c r="D171" s="108"/>
      <c r="E171" s="113" t="str">
        <f ca="1" t="shared" si="16"/>
        <v/>
      </c>
      <c r="F171" s="114"/>
      <c r="G171" s="115"/>
      <c r="H171" s="116" t="str">
        <f t="shared" si="15"/>
        <v/>
      </c>
      <c r="I171" s="121" t="str">
        <f t="shared" si="18"/>
        <v/>
      </c>
      <c r="J171" s="122"/>
      <c r="K171" s="121" t="str">
        <f t="shared" si="19"/>
        <v/>
      </c>
      <c r="L171" s="122"/>
      <c r="M171" s="123"/>
      <c r="N171" s="123"/>
      <c r="O171" s="123"/>
      <c r="P171" s="124" t="str">
        <f t="shared" si="17"/>
        <v/>
      </c>
      <c r="Q171" s="125"/>
    </row>
    <row r="172" ht="16" spans="2:17">
      <c r="B172" s="106"/>
      <c r="C172" s="107" t="str">
        <f ca="1" t="shared" si="14"/>
        <v/>
      </c>
      <c r="D172" s="108"/>
      <c r="E172" s="113" t="str">
        <f ca="1" t="shared" si="16"/>
        <v/>
      </c>
      <c r="F172" s="114"/>
      <c r="G172" s="115"/>
      <c r="H172" s="116" t="str">
        <f t="shared" si="15"/>
        <v/>
      </c>
      <c r="I172" s="121" t="str">
        <f t="shared" si="18"/>
        <v/>
      </c>
      <c r="J172" s="122"/>
      <c r="K172" s="121" t="str">
        <f t="shared" si="19"/>
        <v/>
      </c>
      <c r="L172" s="122"/>
      <c r="M172" s="123"/>
      <c r="N172" s="123"/>
      <c r="O172" s="123"/>
      <c r="P172" s="124" t="str">
        <f t="shared" si="17"/>
        <v/>
      </c>
      <c r="Q172" s="125"/>
    </row>
    <row r="173" ht="16" spans="2:17">
      <c r="B173" s="106"/>
      <c r="C173" s="107" t="str">
        <f ca="1" t="shared" si="14"/>
        <v/>
      </c>
      <c r="D173" s="108"/>
      <c r="E173" s="113" t="str">
        <f ca="1" t="shared" si="16"/>
        <v/>
      </c>
      <c r="F173" s="114"/>
      <c r="G173" s="115"/>
      <c r="H173" s="116" t="str">
        <f t="shared" si="15"/>
        <v/>
      </c>
      <c r="I173" s="121" t="str">
        <f t="shared" si="18"/>
        <v/>
      </c>
      <c r="J173" s="122"/>
      <c r="K173" s="121" t="str">
        <f t="shared" si="19"/>
        <v/>
      </c>
      <c r="L173" s="122"/>
      <c r="M173" s="123"/>
      <c r="N173" s="123"/>
      <c r="O173" s="123"/>
      <c r="P173" s="124" t="str">
        <f t="shared" si="17"/>
        <v/>
      </c>
      <c r="Q173" s="125"/>
    </row>
    <row r="174" ht="16" spans="2:17">
      <c r="B174" s="106"/>
      <c r="C174" s="107" t="str">
        <f ca="1" t="shared" si="14"/>
        <v/>
      </c>
      <c r="D174" s="108"/>
      <c r="E174" s="113" t="str">
        <f ca="1" t="shared" si="16"/>
        <v/>
      </c>
      <c r="F174" s="114"/>
      <c r="G174" s="115"/>
      <c r="H174" s="116" t="str">
        <f t="shared" si="15"/>
        <v/>
      </c>
      <c r="I174" s="121" t="str">
        <f t="shared" si="18"/>
        <v/>
      </c>
      <c r="J174" s="122"/>
      <c r="K174" s="121" t="str">
        <f t="shared" si="19"/>
        <v/>
      </c>
      <c r="L174" s="122"/>
      <c r="M174" s="123"/>
      <c r="N174" s="123"/>
      <c r="O174" s="123"/>
      <c r="P174" s="124" t="str">
        <f t="shared" si="17"/>
        <v/>
      </c>
      <c r="Q174" s="125"/>
    </row>
    <row r="175" ht="16" spans="2:17">
      <c r="B175" s="106"/>
      <c r="C175" s="107" t="str">
        <f ca="1" t="shared" si="14"/>
        <v/>
      </c>
      <c r="D175" s="108"/>
      <c r="E175" s="113" t="str">
        <f ca="1" t="shared" si="16"/>
        <v/>
      </c>
      <c r="F175" s="114"/>
      <c r="G175" s="115"/>
      <c r="H175" s="116" t="str">
        <f t="shared" si="15"/>
        <v/>
      </c>
      <c r="I175" s="121" t="str">
        <f t="shared" si="18"/>
        <v/>
      </c>
      <c r="J175" s="122"/>
      <c r="K175" s="121" t="str">
        <f t="shared" si="19"/>
        <v/>
      </c>
      <c r="L175" s="122"/>
      <c r="M175" s="123"/>
      <c r="N175" s="123"/>
      <c r="O175" s="123"/>
      <c r="P175" s="124" t="str">
        <f t="shared" si="17"/>
        <v/>
      </c>
      <c r="Q175" s="125"/>
    </row>
    <row r="176" ht="16" spans="2:17">
      <c r="B176" s="106"/>
      <c r="C176" s="107" t="str">
        <f ca="1" t="shared" si="14"/>
        <v/>
      </c>
      <c r="D176" s="108"/>
      <c r="E176" s="113" t="str">
        <f ca="1" t="shared" si="16"/>
        <v/>
      </c>
      <c r="F176" s="114"/>
      <c r="G176" s="115"/>
      <c r="H176" s="116" t="str">
        <f t="shared" si="15"/>
        <v/>
      </c>
      <c r="I176" s="121" t="str">
        <f t="shared" si="18"/>
        <v/>
      </c>
      <c r="J176" s="122"/>
      <c r="K176" s="121" t="str">
        <f t="shared" si="19"/>
        <v/>
      </c>
      <c r="L176" s="122"/>
      <c r="M176" s="123"/>
      <c r="N176" s="123"/>
      <c r="O176" s="123"/>
      <c r="P176" s="124" t="str">
        <f t="shared" si="17"/>
        <v/>
      </c>
      <c r="Q176" s="125"/>
    </row>
    <row r="177" ht="16" spans="2:17">
      <c r="B177" s="106"/>
      <c r="C177" s="107" t="str">
        <f ca="1" t="shared" si="14"/>
        <v/>
      </c>
      <c r="D177" s="108"/>
      <c r="E177" s="113" t="str">
        <f ca="1" t="shared" si="16"/>
        <v/>
      </c>
      <c r="F177" s="114"/>
      <c r="G177" s="115"/>
      <c r="H177" s="116" t="str">
        <f t="shared" si="15"/>
        <v/>
      </c>
      <c r="I177" s="121" t="str">
        <f t="shared" si="18"/>
        <v/>
      </c>
      <c r="J177" s="122"/>
      <c r="K177" s="121" t="str">
        <f t="shared" si="19"/>
        <v/>
      </c>
      <c r="L177" s="122"/>
      <c r="M177" s="123"/>
      <c r="N177" s="123"/>
      <c r="O177" s="123"/>
      <c r="P177" s="124" t="str">
        <f t="shared" si="17"/>
        <v/>
      </c>
      <c r="Q177" s="125"/>
    </row>
    <row r="178" ht="16" spans="2:17">
      <c r="B178" s="106"/>
      <c r="C178" s="107" t="str">
        <f ca="1" t="shared" si="14"/>
        <v/>
      </c>
      <c r="D178" s="108"/>
      <c r="E178" s="113" t="str">
        <f ca="1" t="shared" si="16"/>
        <v/>
      </c>
      <c r="F178" s="114"/>
      <c r="G178" s="115"/>
      <c r="H178" s="116" t="str">
        <f t="shared" si="15"/>
        <v/>
      </c>
      <c r="I178" s="121" t="str">
        <f t="shared" si="18"/>
        <v/>
      </c>
      <c r="J178" s="122"/>
      <c r="K178" s="121" t="str">
        <f t="shared" si="19"/>
        <v/>
      </c>
      <c r="L178" s="122"/>
      <c r="M178" s="123"/>
      <c r="N178" s="123"/>
      <c r="O178" s="123"/>
      <c r="P178" s="124" t="str">
        <f t="shared" si="17"/>
        <v/>
      </c>
      <c r="Q178" s="125"/>
    </row>
    <row r="179" ht="16" spans="2:17">
      <c r="B179" s="106"/>
      <c r="C179" s="107" t="str">
        <f ca="1" t="shared" si="14"/>
        <v/>
      </c>
      <c r="D179" s="108"/>
      <c r="E179" s="113" t="str">
        <f ca="1" t="shared" si="16"/>
        <v/>
      </c>
      <c r="F179" s="114"/>
      <c r="G179" s="115"/>
      <c r="H179" s="116" t="str">
        <f t="shared" si="15"/>
        <v/>
      </c>
      <c r="I179" s="121" t="str">
        <f t="shared" si="18"/>
        <v/>
      </c>
      <c r="J179" s="122"/>
      <c r="K179" s="121" t="str">
        <f t="shared" si="19"/>
        <v/>
      </c>
      <c r="L179" s="122"/>
      <c r="M179" s="123"/>
      <c r="N179" s="123"/>
      <c r="O179" s="123"/>
      <c r="P179" s="124" t="str">
        <f t="shared" si="17"/>
        <v/>
      </c>
      <c r="Q179" s="125"/>
    </row>
    <row r="180" ht="16" spans="2:17">
      <c r="B180" s="106"/>
      <c r="C180" s="107" t="str">
        <f ca="1" t="shared" si="14"/>
        <v/>
      </c>
      <c r="D180" s="108"/>
      <c r="E180" s="113" t="str">
        <f ca="1" t="shared" si="16"/>
        <v/>
      </c>
      <c r="F180" s="114"/>
      <c r="G180" s="115"/>
      <c r="H180" s="116" t="str">
        <f t="shared" si="15"/>
        <v/>
      </c>
      <c r="I180" s="121" t="str">
        <f t="shared" si="18"/>
        <v/>
      </c>
      <c r="J180" s="122"/>
      <c r="K180" s="121" t="str">
        <f t="shared" si="19"/>
        <v/>
      </c>
      <c r="L180" s="122"/>
      <c r="M180" s="123"/>
      <c r="N180" s="123"/>
      <c r="O180" s="123"/>
      <c r="P180" s="124" t="str">
        <f t="shared" si="17"/>
        <v/>
      </c>
      <c r="Q180" s="125"/>
    </row>
    <row r="181" ht="16" spans="2:17">
      <c r="B181" s="106"/>
      <c r="C181" s="107" t="str">
        <f ca="1" t="shared" si="14"/>
        <v/>
      </c>
      <c r="D181" s="108"/>
      <c r="E181" s="113" t="str">
        <f ca="1" t="shared" si="16"/>
        <v/>
      </c>
      <c r="F181" s="114"/>
      <c r="G181" s="115"/>
      <c r="H181" s="116" t="str">
        <f t="shared" si="15"/>
        <v/>
      </c>
      <c r="I181" s="121" t="str">
        <f t="shared" si="18"/>
        <v/>
      </c>
      <c r="J181" s="122"/>
      <c r="K181" s="121" t="str">
        <f t="shared" si="19"/>
        <v/>
      </c>
      <c r="L181" s="122"/>
      <c r="M181" s="123"/>
      <c r="N181" s="123"/>
      <c r="O181" s="123"/>
      <c r="P181" s="124" t="str">
        <f t="shared" si="17"/>
        <v/>
      </c>
      <c r="Q181" s="125"/>
    </row>
    <row r="182" ht="16" spans="2:17">
      <c r="B182" s="106"/>
      <c r="C182" s="107" t="str">
        <f ca="1" t="shared" si="14"/>
        <v/>
      </c>
      <c r="D182" s="108"/>
      <c r="E182" s="113" t="str">
        <f ca="1" t="shared" si="16"/>
        <v/>
      </c>
      <c r="F182" s="114"/>
      <c r="G182" s="115"/>
      <c r="H182" s="116" t="str">
        <f t="shared" si="15"/>
        <v/>
      </c>
      <c r="I182" s="121" t="str">
        <f t="shared" si="18"/>
        <v/>
      </c>
      <c r="J182" s="122"/>
      <c r="K182" s="121" t="str">
        <f t="shared" si="19"/>
        <v/>
      </c>
      <c r="L182" s="122"/>
      <c r="M182" s="123"/>
      <c r="N182" s="123"/>
      <c r="O182" s="123"/>
      <c r="P182" s="124" t="str">
        <f t="shared" si="17"/>
        <v/>
      </c>
      <c r="Q182" s="125"/>
    </row>
    <row r="183" ht="16" spans="2:17">
      <c r="B183" s="106"/>
      <c r="C183" s="107" t="str">
        <f ca="1" t="shared" si="14"/>
        <v/>
      </c>
      <c r="D183" s="108"/>
      <c r="E183" s="113" t="str">
        <f ca="1" t="shared" si="16"/>
        <v/>
      </c>
      <c r="F183" s="114"/>
      <c r="G183" s="115"/>
      <c r="H183" s="116" t="str">
        <f t="shared" si="15"/>
        <v/>
      </c>
      <c r="I183" s="121" t="str">
        <f t="shared" si="18"/>
        <v/>
      </c>
      <c r="J183" s="122"/>
      <c r="K183" s="121" t="str">
        <f t="shared" si="19"/>
        <v/>
      </c>
      <c r="L183" s="122"/>
      <c r="M183" s="123"/>
      <c r="N183" s="123"/>
      <c r="O183" s="123"/>
      <c r="P183" s="124" t="str">
        <f t="shared" si="17"/>
        <v/>
      </c>
      <c r="Q183" s="125"/>
    </row>
    <row r="184" ht="16" spans="2:17">
      <c r="B184" s="106"/>
      <c r="C184" s="107" t="str">
        <f ca="1" t="shared" si="14"/>
        <v/>
      </c>
      <c r="D184" s="108"/>
      <c r="E184" s="113" t="str">
        <f ca="1" t="shared" si="16"/>
        <v/>
      </c>
      <c r="F184" s="114"/>
      <c r="G184" s="115"/>
      <c r="H184" s="116" t="str">
        <f t="shared" si="15"/>
        <v/>
      </c>
      <c r="I184" s="121" t="str">
        <f t="shared" si="18"/>
        <v/>
      </c>
      <c r="J184" s="122"/>
      <c r="K184" s="121" t="str">
        <f t="shared" si="19"/>
        <v/>
      </c>
      <c r="L184" s="122"/>
      <c r="M184" s="123"/>
      <c r="N184" s="123"/>
      <c r="O184" s="123"/>
      <c r="P184" s="124" t="str">
        <f t="shared" si="17"/>
        <v/>
      </c>
      <c r="Q184" s="125"/>
    </row>
    <row r="185" ht="16" spans="2:17">
      <c r="B185" s="106"/>
      <c r="C185" s="107" t="str">
        <f ca="1" t="shared" si="14"/>
        <v/>
      </c>
      <c r="D185" s="108"/>
      <c r="E185" s="113" t="str">
        <f ca="1" t="shared" si="16"/>
        <v/>
      </c>
      <c r="F185" s="114"/>
      <c r="G185" s="115"/>
      <c r="H185" s="116" t="str">
        <f t="shared" si="15"/>
        <v/>
      </c>
      <c r="I185" s="121" t="str">
        <f t="shared" si="18"/>
        <v/>
      </c>
      <c r="J185" s="122"/>
      <c r="K185" s="121" t="str">
        <f t="shared" si="19"/>
        <v/>
      </c>
      <c r="L185" s="122"/>
      <c r="M185" s="123"/>
      <c r="N185" s="123"/>
      <c r="O185" s="123"/>
      <c r="P185" s="124" t="str">
        <f t="shared" si="17"/>
        <v/>
      </c>
      <c r="Q185" s="125"/>
    </row>
    <row r="186" ht="16" spans="2:17">
      <c r="B186" s="106"/>
      <c r="C186" s="107" t="str">
        <f ca="1" t="shared" si="14"/>
        <v/>
      </c>
      <c r="D186" s="108"/>
      <c r="E186" s="113" t="str">
        <f ca="1" t="shared" si="16"/>
        <v/>
      </c>
      <c r="F186" s="114"/>
      <c r="G186" s="115"/>
      <c r="H186" s="116" t="str">
        <f t="shared" si="15"/>
        <v/>
      </c>
      <c r="I186" s="121" t="str">
        <f t="shared" si="18"/>
        <v/>
      </c>
      <c r="J186" s="122"/>
      <c r="K186" s="121" t="str">
        <f t="shared" si="19"/>
        <v/>
      </c>
      <c r="L186" s="122"/>
      <c r="M186" s="123"/>
      <c r="N186" s="123"/>
      <c r="O186" s="123"/>
      <c r="P186" s="124" t="str">
        <f t="shared" si="17"/>
        <v/>
      </c>
      <c r="Q186" s="125"/>
    </row>
    <row r="187" ht="16" spans="2:17">
      <c r="B187" s="106"/>
      <c r="C187" s="107" t="str">
        <f ca="1" t="shared" si="14"/>
        <v/>
      </c>
      <c r="D187" s="108"/>
      <c r="E187" s="113" t="str">
        <f ca="1" t="shared" si="16"/>
        <v/>
      </c>
      <c r="F187" s="114"/>
      <c r="G187" s="115"/>
      <c r="H187" s="116" t="str">
        <f t="shared" si="15"/>
        <v/>
      </c>
      <c r="I187" s="121" t="str">
        <f t="shared" si="18"/>
        <v/>
      </c>
      <c r="J187" s="122"/>
      <c r="K187" s="121" t="str">
        <f t="shared" si="19"/>
        <v/>
      </c>
      <c r="L187" s="122"/>
      <c r="M187" s="123"/>
      <c r="N187" s="123"/>
      <c r="O187" s="123"/>
      <c r="P187" s="124" t="str">
        <f t="shared" si="17"/>
        <v/>
      </c>
      <c r="Q187" s="125"/>
    </row>
    <row r="188" ht="16" spans="2:17">
      <c r="B188" s="106"/>
      <c r="C188" s="107" t="str">
        <f ca="1" t="shared" si="14"/>
        <v/>
      </c>
      <c r="D188" s="108"/>
      <c r="E188" s="113" t="str">
        <f ca="1" t="shared" si="16"/>
        <v/>
      </c>
      <c r="F188" s="114"/>
      <c r="G188" s="115"/>
      <c r="H188" s="116" t="str">
        <f t="shared" si="15"/>
        <v/>
      </c>
      <c r="I188" s="121" t="str">
        <f t="shared" si="18"/>
        <v/>
      </c>
      <c r="J188" s="122"/>
      <c r="K188" s="121" t="str">
        <f t="shared" si="19"/>
        <v/>
      </c>
      <c r="L188" s="122"/>
      <c r="M188" s="123"/>
      <c r="N188" s="123"/>
      <c r="O188" s="123"/>
      <c r="P188" s="124" t="str">
        <f t="shared" si="17"/>
        <v/>
      </c>
      <c r="Q188" s="125"/>
    </row>
    <row r="189" ht="16" spans="2:17">
      <c r="B189" s="106"/>
      <c r="C189" s="107" t="str">
        <f ca="1" t="shared" si="14"/>
        <v/>
      </c>
      <c r="D189" s="108"/>
      <c r="E189" s="113" t="str">
        <f ca="1" t="shared" si="16"/>
        <v/>
      </c>
      <c r="F189" s="114"/>
      <c r="G189" s="115"/>
      <c r="H189" s="116" t="str">
        <f t="shared" si="15"/>
        <v/>
      </c>
      <c r="I189" s="121" t="str">
        <f t="shared" si="18"/>
        <v/>
      </c>
      <c r="J189" s="122"/>
      <c r="K189" s="121" t="str">
        <f t="shared" si="19"/>
        <v/>
      </c>
      <c r="L189" s="122"/>
      <c r="M189" s="123"/>
      <c r="N189" s="123"/>
      <c r="O189" s="123"/>
      <c r="P189" s="124" t="str">
        <f t="shared" si="17"/>
        <v/>
      </c>
      <c r="Q189" s="125"/>
    </row>
    <row r="190" ht="16" spans="2:17">
      <c r="B190" s="106"/>
      <c r="C190" s="107" t="str">
        <f ca="1" t="shared" si="14"/>
        <v/>
      </c>
      <c r="D190" s="108"/>
      <c r="E190" s="113" t="str">
        <f ca="1" t="shared" si="16"/>
        <v/>
      </c>
      <c r="F190" s="114"/>
      <c r="G190" s="115"/>
      <c r="H190" s="116" t="str">
        <f t="shared" si="15"/>
        <v/>
      </c>
      <c r="I190" s="121" t="str">
        <f t="shared" si="18"/>
        <v/>
      </c>
      <c r="J190" s="122"/>
      <c r="K190" s="121" t="str">
        <f t="shared" si="19"/>
        <v/>
      </c>
      <c r="L190" s="122"/>
      <c r="M190" s="123"/>
      <c r="N190" s="123"/>
      <c r="O190" s="123"/>
      <c r="P190" s="124" t="str">
        <f t="shared" si="17"/>
        <v/>
      </c>
      <c r="Q190" s="125"/>
    </row>
    <row r="191" ht="16" spans="2:17">
      <c r="B191" s="106"/>
      <c r="C191" s="107" t="str">
        <f ca="1" t="shared" si="14"/>
        <v/>
      </c>
      <c r="D191" s="108"/>
      <c r="E191" s="113" t="str">
        <f ca="1" t="shared" si="16"/>
        <v/>
      </c>
      <c r="F191" s="114"/>
      <c r="G191" s="115"/>
      <c r="H191" s="116" t="str">
        <f t="shared" si="15"/>
        <v/>
      </c>
      <c r="I191" s="121" t="str">
        <f t="shared" si="18"/>
        <v/>
      </c>
      <c r="J191" s="122"/>
      <c r="K191" s="121" t="str">
        <f t="shared" si="19"/>
        <v/>
      </c>
      <c r="L191" s="122"/>
      <c r="M191" s="123"/>
      <c r="N191" s="123"/>
      <c r="O191" s="123"/>
      <c r="P191" s="124" t="str">
        <f t="shared" si="17"/>
        <v/>
      </c>
      <c r="Q191" s="125"/>
    </row>
    <row r="192" ht="16" spans="2:17">
      <c r="B192" s="106"/>
      <c r="C192" s="107" t="str">
        <f ca="1" t="shared" si="14"/>
        <v/>
      </c>
      <c r="D192" s="108"/>
      <c r="E192" s="113" t="str">
        <f ca="1" t="shared" si="16"/>
        <v/>
      </c>
      <c r="F192" s="114"/>
      <c r="G192" s="115"/>
      <c r="H192" s="116" t="str">
        <f t="shared" si="15"/>
        <v/>
      </c>
      <c r="I192" s="121" t="str">
        <f t="shared" si="18"/>
        <v/>
      </c>
      <c r="J192" s="122"/>
      <c r="K192" s="121" t="str">
        <f t="shared" si="19"/>
        <v/>
      </c>
      <c r="L192" s="122"/>
      <c r="M192" s="123"/>
      <c r="N192" s="123"/>
      <c r="O192" s="123"/>
      <c r="P192" s="124" t="str">
        <f t="shared" si="17"/>
        <v/>
      </c>
      <c r="Q192" s="125"/>
    </row>
    <row r="193" ht="16" spans="2:17">
      <c r="B193" s="106"/>
      <c r="C193" s="107" t="str">
        <f ca="1" t="shared" si="14"/>
        <v/>
      </c>
      <c r="D193" s="108"/>
      <c r="E193" s="113" t="str">
        <f ca="1" t="shared" si="16"/>
        <v/>
      </c>
      <c r="F193" s="114"/>
      <c r="G193" s="115"/>
      <c r="H193" s="116" t="str">
        <f t="shared" si="15"/>
        <v/>
      </c>
      <c r="I193" s="121" t="str">
        <f t="shared" si="18"/>
        <v/>
      </c>
      <c r="J193" s="122"/>
      <c r="K193" s="121" t="str">
        <f t="shared" si="19"/>
        <v/>
      </c>
      <c r="L193" s="122"/>
      <c r="M193" s="123"/>
      <c r="N193" s="123"/>
      <c r="O193" s="123"/>
      <c r="P193" s="124" t="str">
        <f t="shared" si="17"/>
        <v/>
      </c>
      <c r="Q193" s="125"/>
    </row>
    <row r="194" ht="16" spans="2:17">
      <c r="B194" s="106"/>
      <c r="C194" s="107" t="str">
        <f ca="1" t="shared" si="14"/>
        <v/>
      </c>
      <c r="D194" s="108"/>
      <c r="E194" s="113" t="str">
        <f ca="1" t="shared" si="16"/>
        <v/>
      </c>
      <c r="F194" s="114"/>
      <c r="G194" s="115"/>
      <c r="H194" s="116" t="str">
        <f t="shared" si="15"/>
        <v/>
      </c>
      <c r="I194" s="121" t="str">
        <f t="shared" si="18"/>
        <v/>
      </c>
      <c r="J194" s="122"/>
      <c r="K194" s="121" t="str">
        <f t="shared" si="19"/>
        <v/>
      </c>
      <c r="L194" s="122"/>
      <c r="M194" s="123"/>
      <c r="N194" s="123"/>
      <c r="O194" s="123"/>
      <c r="P194" s="124" t="str">
        <f t="shared" si="17"/>
        <v/>
      </c>
      <c r="Q194" s="125"/>
    </row>
    <row r="195" ht="16" spans="2:17">
      <c r="B195" s="106"/>
      <c r="C195" s="107" t="str">
        <f ca="1" t="shared" si="14"/>
        <v/>
      </c>
      <c r="D195" s="108"/>
      <c r="E195" s="113" t="str">
        <f ca="1" t="shared" si="16"/>
        <v/>
      </c>
      <c r="F195" s="114"/>
      <c r="G195" s="115"/>
      <c r="H195" s="116" t="str">
        <f t="shared" si="15"/>
        <v/>
      </c>
      <c r="I195" s="121" t="str">
        <f t="shared" si="18"/>
        <v/>
      </c>
      <c r="J195" s="122"/>
      <c r="K195" s="121" t="str">
        <f t="shared" si="19"/>
        <v/>
      </c>
      <c r="L195" s="122"/>
      <c r="M195" s="123"/>
      <c r="N195" s="123"/>
      <c r="O195" s="123"/>
      <c r="P195" s="124" t="str">
        <f t="shared" si="17"/>
        <v/>
      </c>
      <c r="Q195" s="125"/>
    </row>
    <row r="196" ht="16" spans="2:17">
      <c r="B196" s="106"/>
      <c r="C196" s="107" t="str">
        <f ca="1" t="shared" si="14"/>
        <v/>
      </c>
      <c r="D196" s="108"/>
      <c r="E196" s="113" t="str">
        <f ca="1" t="shared" si="16"/>
        <v/>
      </c>
      <c r="F196" s="114"/>
      <c r="G196" s="115"/>
      <c r="H196" s="116" t="str">
        <f t="shared" si="15"/>
        <v/>
      </c>
      <c r="I196" s="121" t="str">
        <f t="shared" si="18"/>
        <v/>
      </c>
      <c r="J196" s="122"/>
      <c r="K196" s="121" t="str">
        <f t="shared" si="19"/>
        <v/>
      </c>
      <c r="L196" s="122"/>
      <c r="M196" s="123"/>
      <c r="N196" s="123"/>
      <c r="O196" s="123"/>
      <c r="P196" s="124" t="str">
        <f t="shared" si="17"/>
        <v/>
      </c>
      <c r="Q196" s="125"/>
    </row>
    <row r="197" ht="16" spans="2:17">
      <c r="B197" s="106"/>
      <c r="C197" s="107" t="str">
        <f ca="1" t="shared" ref="C197:C260" si="20">IF(B197="","",IF(B197&gt;OFFSET(B197,-1,0,1,1),IF(OFFSET(C197,-1,0,1,1)="","1",OFFSET(C197,-1,0,1,1))&amp;REPT(".1",B197-MAX(OFFSET(B197,-1,0,1,1),1)),IF(ISERROR(FIND(".",OFFSET(C197,-1,0,1,1))),REPT("1.",B197-1)&amp;IFERROR(VALUE(OFFSET(C197,-1,0,1,1))+1,"1"),IF(B197=1,"",IFERROR(LEFT(OFFSET(C197,-1,0,1,1),FIND("^",SUBSTITUTE(OFFSET(C197,-1,0,1,1),".","^",B197-1))),""))&amp;VALUE(TRIM(MID(SUBSTITUTE(OFFSET(C197,-1,0,1,1),".",REPT(" ",LEN(OFFSET(C197,-1,0,1,1)))),(B197-1)*LEN(OFFSET(C197,-1,0,1,1))+1,LEN(OFFSET(C197,-1,0,1,1)))))+1)))</f>
        <v/>
      </c>
      <c r="D197" s="108"/>
      <c r="E197" s="113" t="str">
        <f ca="1" t="shared" si="16"/>
        <v/>
      </c>
      <c r="F197" s="114"/>
      <c r="G197" s="115"/>
      <c r="H197" s="116" t="str">
        <f t="shared" ref="H197:H260" si="21">IF(IF($B197="",TRUE,IF($B198="",FALSE,IF($B197&lt;$B198,TRUE))),"",IF(F197&lt;&gt;"",VLOOKUP($F197,估算标准,2,FALSE),""))</f>
        <v/>
      </c>
      <c r="I197" s="121" t="str">
        <f t="shared" si="18"/>
        <v/>
      </c>
      <c r="J197" s="122"/>
      <c r="K197" s="121" t="str">
        <f t="shared" si="19"/>
        <v/>
      </c>
      <c r="L197" s="122"/>
      <c r="M197" s="123"/>
      <c r="N197" s="123"/>
      <c r="O197" s="123"/>
      <c r="P197" s="124" t="str">
        <f t="shared" si="17"/>
        <v/>
      </c>
      <c r="Q197" s="125"/>
    </row>
    <row r="198" ht="16" spans="2:17">
      <c r="B198" s="106"/>
      <c r="C198" s="107" t="str">
        <f ca="1" t="shared" si="20"/>
        <v/>
      </c>
      <c r="D198" s="108"/>
      <c r="E198" s="113" t="str">
        <f ca="1" t="shared" ref="E198:E261" si="22">IF(C198&lt;&gt;"",IF($L$2&lt;&gt;"",$L$2&amp;"-"&amp;C198,C198),"")</f>
        <v/>
      </c>
      <c r="F198" s="114"/>
      <c r="G198" s="115"/>
      <c r="H198" s="116" t="str">
        <f t="shared" si="21"/>
        <v/>
      </c>
      <c r="I198" s="121" t="str">
        <f t="shared" si="18"/>
        <v/>
      </c>
      <c r="J198" s="122"/>
      <c r="K198" s="121" t="str">
        <f t="shared" si="19"/>
        <v/>
      </c>
      <c r="L198" s="122"/>
      <c r="M198" s="123"/>
      <c r="N198" s="123"/>
      <c r="O198" s="123"/>
      <c r="P198" s="124" t="str">
        <f t="shared" ref="P198:P261" si="23">IF(IF($B198="",TRUE,IF($B199="",FALSE,IF($B198&lt;$B199,TRUE))),"",M198+N198*1.5+O198*1.5)</f>
        <v/>
      </c>
      <c r="Q198" s="125"/>
    </row>
    <row r="199" ht="16" spans="2:17">
      <c r="B199" s="106"/>
      <c r="C199" s="107" t="str">
        <f ca="1" t="shared" si="20"/>
        <v/>
      </c>
      <c r="D199" s="108"/>
      <c r="E199" s="113" t="str">
        <f ca="1" t="shared" si="22"/>
        <v/>
      </c>
      <c r="F199" s="114"/>
      <c r="G199" s="115"/>
      <c r="H199" s="116" t="str">
        <f t="shared" si="21"/>
        <v/>
      </c>
      <c r="I199" s="121" t="str">
        <f t="shared" si="18"/>
        <v/>
      </c>
      <c r="J199" s="122"/>
      <c r="K199" s="121" t="str">
        <f t="shared" si="19"/>
        <v/>
      </c>
      <c r="L199" s="122"/>
      <c r="M199" s="123"/>
      <c r="N199" s="123"/>
      <c r="O199" s="123"/>
      <c r="P199" s="124" t="str">
        <f t="shared" si="23"/>
        <v/>
      </c>
      <c r="Q199" s="125"/>
    </row>
    <row r="200" ht="16" spans="2:17">
      <c r="B200" s="106"/>
      <c r="C200" s="107" t="str">
        <f ca="1" t="shared" si="20"/>
        <v/>
      </c>
      <c r="D200" s="108"/>
      <c r="E200" s="113" t="str">
        <f ca="1" t="shared" si="22"/>
        <v/>
      </c>
      <c r="F200" s="114"/>
      <c r="G200" s="115"/>
      <c r="H200" s="116" t="str">
        <f t="shared" si="21"/>
        <v/>
      </c>
      <c r="I200" s="121" t="str">
        <f t="shared" si="18"/>
        <v/>
      </c>
      <c r="J200" s="122"/>
      <c r="K200" s="121" t="str">
        <f t="shared" si="19"/>
        <v/>
      </c>
      <c r="L200" s="122"/>
      <c r="M200" s="123"/>
      <c r="N200" s="123"/>
      <c r="O200" s="123"/>
      <c r="P200" s="124" t="str">
        <f t="shared" si="23"/>
        <v/>
      </c>
      <c r="Q200" s="125"/>
    </row>
    <row r="201" ht="16" spans="2:17">
      <c r="B201" s="106"/>
      <c r="C201" s="107" t="str">
        <f ca="1" t="shared" si="20"/>
        <v/>
      </c>
      <c r="D201" s="108"/>
      <c r="E201" s="113" t="str">
        <f ca="1" t="shared" si="22"/>
        <v/>
      </c>
      <c r="F201" s="114"/>
      <c r="G201" s="115"/>
      <c r="H201" s="116" t="str">
        <f t="shared" si="21"/>
        <v/>
      </c>
      <c r="I201" s="121" t="str">
        <f t="shared" si="18"/>
        <v/>
      </c>
      <c r="J201" s="122"/>
      <c r="K201" s="121" t="str">
        <f t="shared" si="19"/>
        <v/>
      </c>
      <c r="L201" s="122"/>
      <c r="M201" s="123"/>
      <c r="N201" s="123"/>
      <c r="O201" s="123"/>
      <c r="P201" s="124" t="str">
        <f t="shared" si="23"/>
        <v/>
      </c>
      <c r="Q201" s="125"/>
    </row>
    <row r="202" ht="16" spans="2:17">
      <c r="B202" s="106"/>
      <c r="C202" s="107" t="str">
        <f ca="1" t="shared" si="20"/>
        <v/>
      </c>
      <c r="D202" s="108"/>
      <c r="E202" s="113" t="str">
        <f ca="1" t="shared" si="22"/>
        <v/>
      </c>
      <c r="F202" s="114"/>
      <c r="G202" s="115"/>
      <c r="H202" s="116" t="str">
        <f t="shared" si="21"/>
        <v/>
      </c>
      <c r="I202" s="121" t="str">
        <f t="shared" si="18"/>
        <v/>
      </c>
      <c r="J202" s="122"/>
      <c r="K202" s="121" t="str">
        <f t="shared" si="19"/>
        <v/>
      </c>
      <c r="L202" s="122"/>
      <c r="M202" s="123"/>
      <c r="N202" s="123"/>
      <c r="O202" s="123"/>
      <c r="P202" s="124" t="str">
        <f t="shared" si="23"/>
        <v/>
      </c>
      <c r="Q202" s="125"/>
    </row>
    <row r="203" ht="16" spans="2:17">
      <c r="B203" s="106"/>
      <c r="C203" s="107" t="str">
        <f ca="1" t="shared" si="20"/>
        <v/>
      </c>
      <c r="D203" s="108"/>
      <c r="E203" s="113" t="str">
        <f ca="1" t="shared" si="22"/>
        <v/>
      </c>
      <c r="F203" s="114"/>
      <c r="G203" s="115"/>
      <c r="H203" s="116" t="str">
        <f t="shared" si="21"/>
        <v/>
      </c>
      <c r="I203" s="121" t="str">
        <f t="shared" si="18"/>
        <v/>
      </c>
      <c r="J203" s="122"/>
      <c r="K203" s="121" t="str">
        <f t="shared" si="19"/>
        <v/>
      </c>
      <c r="L203" s="122"/>
      <c r="M203" s="123"/>
      <c r="N203" s="123"/>
      <c r="O203" s="123"/>
      <c r="P203" s="124" t="str">
        <f t="shared" si="23"/>
        <v/>
      </c>
      <c r="Q203" s="125"/>
    </row>
    <row r="204" ht="16" spans="2:17">
      <c r="B204" s="106"/>
      <c r="C204" s="107" t="str">
        <f ca="1" t="shared" si="20"/>
        <v/>
      </c>
      <c r="D204" s="108"/>
      <c r="E204" s="113" t="str">
        <f ca="1" t="shared" si="22"/>
        <v/>
      </c>
      <c r="F204" s="114"/>
      <c r="G204" s="115"/>
      <c r="H204" s="116" t="str">
        <f t="shared" si="21"/>
        <v/>
      </c>
      <c r="I204" s="121" t="str">
        <f t="shared" si="18"/>
        <v/>
      </c>
      <c r="J204" s="122"/>
      <c r="K204" s="121" t="str">
        <f t="shared" si="19"/>
        <v/>
      </c>
      <c r="L204" s="122"/>
      <c r="M204" s="123"/>
      <c r="N204" s="123"/>
      <c r="O204" s="123"/>
      <c r="P204" s="124" t="str">
        <f t="shared" si="23"/>
        <v/>
      </c>
      <c r="Q204" s="125"/>
    </row>
    <row r="205" ht="16" spans="2:17">
      <c r="B205" s="106"/>
      <c r="C205" s="107" t="str">
        <f ca="1" t="shared" si="20"/>
        <v/>
      </c>
      <c r="D205" s="108"/>
      <c r="E205" s="113" t="str">
        <f ca="1" t="shared" si="22"/>
        <v/>
      </c>
      <c r="F205" s="114"/>
      <c r="G205" s="115"/>
      <c r="H205" s="116" t="str">
        <f t="shared" si="21"/>
        <v/>
      </c>
      <c r="I205" s="121" t="str">
        <f t="shared" si="18"/>
        <v/>
      </c>
      <c r="J205" s="122"/>
      <c r="K205" s="121" t="str">
        <f t="shared" si="19"/>
        <v/>
      </c>
      <c r="L205" s="122"/>
      <c r="M205" s="123"/>
      <c r="N205" s="123"/>
      <c r="O205" s="123"/>
      <c r="P205" s="124" t="str">
        <f t="shared" si="23"/>
        <v/>
      </c>
      <c r="Q205" s="125"/>
    </row>
    <row r="206" ht="16" spans="2:17">
      <c r="B206" s="106"/>
      <c r="C206" s="107" t="str">
        <f ca="1" t="shared" si="20"/>
        <v/>
      </c>
      <c r="D206" s="108"/>
      <c r="E206" s="113" t="str">
        <f ca="1" t="shared" si="22"/>
        <v/>
      </c>
      <c r="F206" s="114"/>
      <c r="G206" s="115"/>
      <c r="H206" s="116" t="str">
        <f t="shared" si="21"/>
        <v/>
      </c>
      <c r="I206" s="121" t="str">
        <f t="shared" si="18"/>
        <v/>
      </c>
      <c r="J206" s="122"/>
      <c r="K206" s="121" t="str">
        <f t="shared" si="19"/>
        <v/>
      </c>
      <c r="L206" s="122"/>
      <c r="M206" s="123"/>
      <c r="N206" s="123"/>
      <c r="O206" s="123"/>
      <c r="P206" s="124" t="str">
        <f t="shared" si="23"/>
        <v/>
      </c>
      <c r="Q206" s="125"/>
    </row>
    <row r="207" ht="16" spans="2:17">
      <c r="B207" s="106"/>
      <c r="C207" s="107" t="str">
        <f ca="1" t="shared" si="20"/>
        <v/>
      </c>
      <c r="D207" s="108"/>
      <c r="E207" s="113" t="str">
        <f ca="1" t="shared" si="22"/>
        <v/>
      </c>
      <c r="F207" s="114"/>
      <c r="G207" s="115"/>
      <c r="H207" s="116" t="str">
        <f t="shared" si="21"/>
        <v/>
      </c>
      <c r="I207" s="121" t="str">
        <f t="shared" si="18"/>
        <v/>
      </c>
      <c r="J207" s="122"/>
      <c r="K207" s="121" t="str">
        <f t="shared" si="19"/>
        <v/>
      </c>
      <c r="L207" s="122"/>
      <c r="M207" s="123"/>
      <c r="N207" s="123"/>
      <c r="O207" s="123"/>
      <c r="P207" s="124" t="str">
        <f t="shared" si="23"/>
        <v/>
      </c>
      <c r="Q207" s="125"/>
    </row>
    <row r="208" ht="16" spans="2:17">
      <c r="B208" s="106"/>
      <c r="C208" s="107" t="str">
        <f ca="1" t="shared" si="20"/>
        <v/>
      </c>
      <c r="D208" s="108"/>
      <c r="E208" s="113" t="str">
        <f ca="1" t="shared" si="22"/>
        <v/>
      </c>
      <c r="F208" s="114"/>
      <c r="G208" s="115"/>
      <c r="H208" s="116" t="str">
        <f t="shared" si="21"/>
        <v/>
      </c>
      <c r="I208" s="121" t="str">
        <f t="shared" si="18"/>
        <v/>
      </c>
      <c r="J208" s="122"/>
      <c r="K208" s="121" t="str">
        <f t="shared" si="19"/>
        <v/>
      </c>
      <c r="L208" s="122"/>
      <c r="M208" s="123"/>
      <c r="N208" s="123"/>
      <c r="O208" s="123"/>
      <c r="P208" s="124" t="str">
        <f t="shared" si="23"/>
        <v/>
      </c>
      <c r="Q208" s="125"/>
    </row>
    <row r="209" ht="16" spans="2:17">
      <c r="B209" s="106"/>
      <c r="C209" s="107" t="str">
        <f ca="1" t="shared" si="20"/>
        <v/>
      </c>
      <c r="D209" s="108"/>
      <c r="E209" s="113" t="str">
        <f ca="1" t="shared" si="22"/>
        <v/>
      </c>
      <c r="F209" s="114"/>
      <c r="G209" s="115"/>
      <c r="H209" s="116" t="str">
        <f t="shared" si="21"/>
        <v/>
      </c>
      <c r="I209" s="121" t="str">
        <f t="shared" si="18"/>
        <v/>
      </c>
      <c r="J209" s="122"/>
      <c r="K209" s="121" t="str">
        <f t="shared" si="19"/>
        <v/>
      </c>
      <c r="L209" s="122"/>
      <c r="M209" s="123"/>
      <c r="N209" s="123"/>
      <c r="O209" s="123"/>
      <c r="P209" s="124" t="str">
        <f t="shared" si="23"/>
        <v/>
      </c>
      <c r="Q209" s="125"/>
    </row>
    <row r="210" ht="16" spans="2:17">
      <c r="B210" s="106"/>
      <c r="C210" s="107" t="str">
        <f ca="1" t="shared" si="20"/>
        <v/>
      </c>
      <c r="D210" s="108"/>
      <c r="E210" s="113" t="str">
        <f ca="1" t="shared" si="22"/>
        <v/>
      </c>
      <c r="F210" s="114"/>
      <c r="G210" s="115"/>
      <c r="H210" s="116" t="str">
        <f t="shared" si="21"/>
        <v/>
      </c>
      <c r="I210" s="121" t="str">
        <f t="shared" si="18"/>
        <v/>
      </c>
      <c r="J210" s="122"/>
      <c r="K210" s="121" t="str">
        <f t="shared" si="19"/>
        <v/>
      </c>
      <c r="L210" s="122"/>
      <c r="M210" s="123"/>
      <c r="N210" s="123"/>
      <c r="O210" s="123"/>
      <c r="P210" s="124" t="str">
        <f t="shared" si="23"/>
        <v/>
      </c>
      <c r="Q210" s="125"/>
    </row>
    <row r="211" ht="16" spans="2:17">
      <c r="B211" s="106"/>
      <c r="C211" s="107" t="str">
        <f ca="1" t="shared" si="20"/>
        <v/>
      </c>
      <c r="D211" s="108"/>
      <c r="E211" s="113" t="str">
        <f ca="1" t="shared" si="22"/>
        <v/>
      </c>
      <c r="F211" s="114"/>
      <c r="G211" s="115"/>
      <c r="H211" s="116" t="str">
        <f t="shared" si="21"/>
        <v/>
      </c>
      <c r="I211" s="121" t="str">
        <f t="shared" si="18"/>
        <v/>
      </c>
      <c r="J211" s="122"/>
      <c r="K211" s="121" t="str">
        <f t="shared" si="19"/>
        <v/>
      </c>
      <c r="L211" s="122"/>
      <c r="M211" s="123"/>
      <c r="N211" s="123"/>
      <c r="O211" s="123"/>
      <c r="P211" s="124" t="str">
        <f t="shared" si="23"/>
        <v/>
      </c>
      <c r="Q211" s="125"/>
    </row>
    <row r="212" ht="16" spans="2:17">
      <c r="B212" s="106"/>
      <c r="C212" s="107" t="str">
        <f ca="1" t="shared" si="20"/>
        <v/>
      </c>
      <c r="D212" s="108"/>
      <c r="E212" s="113" t="str">
        <f ca="1" t="shared" si="22"/>
        <v/>
      </c>
      <c r="F212" s="114"/>
      <c r="G212" s="115"/>
      <c r="H212" s="116" t="str">
        <f t="shared" si="21"/>
        <v/>
      </c>
      <c r="I212" s="121" t="str">
        <f t="shared" si="18"/>
        <v/>
      </c>
      <c r="J212" s="122"/>
      <c r="K212" s="121" t="str">
        <f t="shared" si="19"/>
        <v/>
      </c>
      <c r="L212" s="122"/>
      <c r="M212" s="123"/>
      <c r="N212" s="123"/>
      <c r="O212" s="123"/>
      <c r="P212" s="124" t="str">
        <f t="shared" si="23"/>
        <v/>
      </c>
      <c r="Q212" s="125"/>
    </row>
    <row r="213" ht="16" spans="2:17">
      <c r="B213" s="106"/>
      <c r="C213" s="107" t="str">
        <f ca="1" t="shared" si="20"/>
        <v/>
      </c>
      <c r="D213" s="108"/>
      <c r="E213" s="113" t="str">
        <f ca="1" t="shared" si="22"/>
        <v/>
      </c>
      <c r="F213" s="114"/>
      <c r="G213" s="115"/>
      <c r="H213" s="116" t="str">
        <f t="shared" si="21"/>
        <v/>
      </c>
      <c r="I213" s="121" t="str">
        <f t="shared" si="18"/>
        <v/>
      </c>
      <c r="J213" s="122"/>
      <c r="K213" s="121" t="str">
        <f t="shared" si="19"/>
        <v/>
      </c>
      <c r="L213" s="122"/>
      <c r="M213" s="123"/>
      <c r="N213" s="123"/>
      <c r="O213" s="123"/>
      <c r="P213" s="124" t="str">
        <f t="shared" si="23"/>
        <v/>
      </c>
      <c r="Q213" s="125"/>
    </row>
    <row r="214" ht="16" spans="2:17">
      <c r="B214" s="106"/>
      <c r="C214" s="107" t="str">
        <f ca="1" t="shared" si="20"/>
        <v/>
      </c>
      <c r="D214" s="108"/>
      <c r="E214" s="113" t="str">
        <f ca="1" t="shared" si="22"/>
        <v/>
      </c>
      <c r="F214" s="114"/>
      <c r="G214" s="115"/>
      <c r="H214" s="116" t="str">
        <f t="shared" si="21"/>
        <v/>
      </c>
      <c r="I214" s="121" t="str">
        <f t="shared" si="18"/>
        <v/>
      </c>
      <c r="J214" s="122"/>
      <c r="K214" s="121" t="str">
        <f t="shared" si="19"/>
        <v/>
      </c>
      <c r="L214" s="122"/>
      <c r="M214" s="123"/>
      <c r="N214" s="123"/>
      <c r="O214" s="123"/>
      <c r="P214" s="124" t="str">
        <f t="shared" si="23"/>
        <v/>
      </c>
      <c r="Q214" s="125"/>
    </row>
    <row r="215" ht="16" spans="2:17">
      <c r="B215" s="106"/>
      <c r="C215" s="107" t="str">
        <f ca="1" t="shared" si="20"/>
        <v/>
      </c>
      <c r="D215" s="108"/>
      <c r="E215" s="113" t="str">
        <f ca="1" t="shared" si="22"/>
        <v/>
      </c>
      <c r="F215" s="114"/>
      <c r="G215" s="115"/>
      <c r="H215" s="116" t="str">
        <f t="shared" si="21"/>
        <v/>
      </c>
      <c r="I215" s="121" t="str">
        <f t="shared" si="18"/>
        <v/>
      </c>
      <c r="J215" s="122"/>
      <c r="K215" s="121" t="str">
        <f t="shared" si="19"/>
        <v/>
      </c>
      <c r="L215" s="122"/>
      <c r="M215" s="123"/>
      <c r="N215" s="123"/>
      <c r="O215" s="123"/>
      <c r="P215" s="124" t="str">
        <f t="shared" si="23"/>
        <v/>
      </c>
      <c r="Q215" s="125"/>
    </row>
    <row r="216" ht="16" spans="2:17">
      <c r="B216" s="106"/>
      <c r="C216" s="107" t="str">
        <f ca="1" t="shared" si="20"/>
        <v/>
      </c>
      <c r="D216" s="108"/>
      <c r="E216" s="113" t="str">
        <f ca="1" t="shared" si="22"/>
        <v/>
      </c>
      <c r="F216" s="114"/>
      <c r="G216" s="115"/>
      <c r="H216" s="116" t="str">
        <f t="shared" si="21"/>
        <v/>
      </c>
      <c r="I216" s="121" t="str">
        <f t="shared" ref="I216:I279" si="24">IF(IF($B216="",TRUE,IF($B217="",FALSE,IF($B216&lt;$B217,TRUE))),"",IF(J216="高",H216*1.2,IF(J216="中",H216,IF(J216="低",H216*0.8,"0.00"))))</f>
        <v/>
      </c>
      <c r="J216" s="122"/>
      <c r="K216" s="121" t="str">
        <f t="shared" ref="K216:K279" si="25">IF(IF($B216="",TRUE,IF($B217="",FALSE,IF($B216&lt;$B217,TRUE))),"",IF(L216="高",I216*1.2,IF(L216="中",I216,IF(L216="低",I216*0.8,"0.00"))))</f>
        <v/>
      </c>
      <c r="L216" s="122"/>
      <c r="M216" s="123"/>
      <c r="N216" s="123"/>
      <c r="O216" s="123"/>
      <c r="P216" s="124" t="str">
        <f t="shared" si="23"/>
        <v/>
      </c>
      <c r="Q216" s="125"/>
    </row>
    <row r="217" ht="16" spans="2:17">
      <c r="B217" s="106"/>
      <c r="C217" s="107" t="str">
        <f ca="1" t="shared" si="20"/>
        <v/>
      </c>
      <c r="D217" s="108"/>
      <c r="E217" s="113" t="str">
        <f ca="1" t="shared" si="22"/>
        <v/>
      </c>
      <c r="F217" s="114"/>
      <c r="G217" s="115"/>
      <c r="H217" s="116" t="str">
        <f t="shared" si="21"/>
        <v/>
      </c>
      <c r="I217" s="121" t="str">
        <f t="shared" si="24"/>
        <v/>
      </c>
      <c r="J217" s="122"/>
      <c r="K217" s="121" t="str">
        <f t="shared" si="25"/>
        <v/>
      </c>
      <c r="L217" s="122"/>
      <c r="M217" s="123"/>
      <c r="N217" s="123"/>
      <c r="O217" s="123"/>
      <c r="P217" s="124" t="str">
        <f t="shared" si="23"/>
        <v/>
      </c>
      <c r="Q217" s="125"/>
    </row>
    <row r="218" ht="16" spans="2:17">
      <c r="B218" s="106"/>
      <c r="C218" s="107" t="str">
        <f ca="1" t="shared" si="20"/>
        <v/>
      </c>
      <c r="D218" s="108"/>
      <c r="E218" s="113" t="str">
        <f ca="1" t="shared" si="22"/>
        <v/>
      </c>
      <c r="F218" s="114"/>
      <c r="G218" s="115"/>
      <c r="H218" s="116" t="str">
        <f t="shared" si="21"/>
        <v/>
      </c>
      <c r="I218" s="121" t="str">
        <f t="shared" si="24"/>
        <v/>
      </c>
      <c r="J218" s="122"/>
      <c r="K218" s="121" t="str">
        <f t="shared" si="25"/>
        <v/>
      </c>
      <c r="L218" s="122"/>
      <c r="M218" s="123"/>
      <c r="N218" s="123"/>
      <c r="O218" s="123"/>
      <c r="P218" s="124" t="str">
        <f t="shared" si="23"/>
        <v/>
      </c>
      <c r="Q218" s="125"/>
    </row>
    <row r="219" ht="16" spans="2:17">
      <c r="B219" s="106"/>
      <c r="C219" s="107" t="str">
        <f ca="1" t="shared" si="20"/>
        <v/>
      </c>
      <c r="D219" s="108"/>
      <c r="E219" s="113" t="str">
        <f ca="1" t="shared" si="22"/>
        <v/>
      </c>
      <c r="F219" s="114"/>
      <c r="G219" s="115"/>
      <c r="H219" s="116" t="str">
        <f t="shared" si="21"/>
        <v/>
      </c>
      <c r="I219" s="121" t="str">
        <f t="shared" si="24"/>
        <v/>
      </c>
      <c r="J219" s="122"/>
      <c r="K219" s="121" t="str">
        <f t="shared" si="25"/>
        <v/>
      </c>
      <c r="L219" s="122"/>
      <c r="M219" s="123"/>
      <c r="N219" s="123"/>
      <c r="O219" s="123"/>
      <c r="P219" s="124" t="str">
        <f t="shared" si="23"/>
        <v/>
      </c>
      <c r="Q219" s="125"/>
    </row>
    <row r="220" ht="16" spans="2:17">
      <c r="B220" s="106"/>
      <c r="C220" s="107" t="str">
        <f ca="1" t="shared" si="20"/>
        <v/>
      </c>
      <c r="D220" s="108"/>
      <c r="E220" s="113" t="str">
        <f ca="1" t="shared" si="22"/>
        <v/>
      </c>
      <c r="F220" s="114"/>
      <c r="G220" s="115"/>
      <c r="H220" s="116" t="str">
        <f t="shared" si="21"/>
        <v/>
      </c>
      <c r="I220" s="121" t="str">
        <f t="shared" si="24"/>
        <v/>
      </c>
      <c r="J220" s="122"/>
      <c r="K220" s="121" t="str">
        <f t="shared" si="25"/>
        <v/>
      </c>
      <c r="L220" s="122"/>
      <c r="M220" s="123"/>
      <c r="N220" s="123"/>
      <c r="O220" s="123"/>
      <c r="P220" s="124" t="str">
        <f t="shared" si="23"/>
        <v/>
      </c>
      <c r="Q220" s="125"/>
    </row>
    <row r="221" ht="16" spans="2:17">
      <c r="B221" s="106"/>
      <c r="C221" s="107" t="str">
        <f ca="1" t="shared" si="20"/>
        <v/>
      </c>
      <c r="D221" s="108"/>
      <c r="E221" s="113" t="str">
        <f ca="1" t="shared" si="22"/>
        <v/>
      </c>
      <c r="F221" s="114"/>
      <c r="G221" s="115"/>
      <c r="H221" s="116" t="str">
        <f t="shared" si="21"/>
        <v/>
      </c>
      <c r="I221" s="121" t="str">
        <f t="shared" si="24"/>
        <v/>
      </c>
      <c r="J221" s="122"/>
      <c r="K221" s="121" t="str">
        <f t="shared" si="25"/>
        <v/>
      </c>
      <c r="L221" s="122"/>
      <c r="M221" s="123"/>
      <c r="N221" s="123"/>
      <c r="O221" s="123"/>
      <c r="P221" s="124" t="str">
        <f t="shared" si="23"/>
        <v/>
      </c>
      <c r="Q221" s="125"/>
    </row>
    <row r="222" ht="16" spans="2:17">
      <c r="B222" s="106"/>
      <c r="C222" s="107" t="str">
        <f ca="1" t="shared" si="20"/>
        <v/>
      </c>
      <c r="D222" s="108"/>
      <c r="E222" s="113" t="str">
        <f ca="1" t="shared" si="22"/>
        <v/>
      </c>
      <c r="F222" s="114"/>
      <c r="G222" s="115"/>
      <c r="H222" s="116" t="str">
        <f t="shared" si="21"/>
        <v/>
      </c>
      <c r="I222" s="121" t="str">
        <f t="shared" si="24"/>
        <v/>
      </c>
      <c r="J222" s="122"/>
      <c r="K222" s="121" t="str">
        <f t="shared" si="25"/>
        <v/>
      </c>
      <c r="L222" s="122"/>
      <c r="M222" s="123"/>
      <c r="N222" s="123"/>
      <c r="O222" s="123"/>
      <c r="P222" s="124" t="str">
        <f t="shared" si="23"/>
        <v/>
      </c>
      <c r="Q222" s="125"/>
    </row>
    <row r="223" ht="16" spans="2:17">
      <c r="B223" s="106"/>
      <c r="C223" s="107" t="str">
        <f ca="1" t="shared" si="20"/>
        <v/>
      </c>
      <c r="D223" s="108"/>
      <c r="E223" s="113" t="str">
        <f ca="1" t="shared" si="22"/>
        <v/>
      </c>
      <c r="F223" s="114"/>
      <c r="G223" s="115"/>
      <c r="H223" s="116" t="str">
        <f t="shared" si="21"/>
        <v/>
      </c>
      <c r="I223" s="121" t="str">
        <f t="shared" si="24"/>
        <v/>
      </c>
      <c r="J223" s="122"/>
      <c r="K223" s="121" t="str">
        <f t="shared" si="25"/>
        <v/>
      </c>
      <c r="L223" s="122"/>
      <c r="M223" s="123"/>
      <c r="N223" s="123"/>
      <c r="O223" s="123"/>
      <c r="P223" s="124" t="str">
        <f t="shared" si="23"/>
        <v/>
      </c>
      <c r="Q223" s="125"/>
    </row>
    <row r="224" ht="16" spans="2:17">
      <c r="B224" s="106"/>
      <c r="C224" s="107" t="str">
        <f ca="1" t="shared" si="20"/>
        <v/>
      </c>
      <c r="D224" s="108"/>
      <c r="E224" s="113" t="str">
        <f ca="1" t="shared" si="22"/>
        <v/>
      </c>
      <c r="F224" s="114"/>
      <c r="G224" s="115"/>
      <c r="H224" s="116" t="str">
        <f t="shared" si="21"/>
        <v/>
      </c>
      <c r="I224" s="121" t="str">
        <f t="shared" si="24"/>
        <v/>
      </c>
      <c r="J224" s="122"/>
      <c r="K224" s="121" t="str">
        <f t="shared" si="25"/>
        <v/>
      </c>
      <c r="L224" s="122"/>
      <c r="M224" s="123"/>
      <c r="N224" s="123"/>
      <c r="O224" s="123"/>
      <c r="P224" s="124" t="str">
        <f t="shared" si="23"/>
        <v/>
      </c>
      <c r="Q224" s="125"/>
    </row>
    <row r="225" ht="16" spans="2:17">
      <c r="B225" s="106"/>
      <c r="C225" s="107" t="str">
        <f ca="1" t="shared" si="20"/>
        <v/>
      </c>
      <c r="D225" s="108"/>
      <c r="E225" s="113" t="str">
        <f ca="1" t="shared" si="22"/>
        <v/>
      </c>
      <c r="F225" s="114"/>
      <c r="G225" s="115"/>
      <c r="H225" s="116" t="str">
        <f t="shared" si="21"/>
        <v/>
      </c>
      <c r="I225" s="121" t="str">
        <f t="shared" si="24"/>
        <v/>
      </c>
      <c r="J225" s="122"/>
      <c r="K225" s="121" t="str">
        <f t="shared" si="25"/>
        <v/>
      </c>
      <c r="L225" s="122"/>
      <c r="M225" s="123"/>
      <c r="N225" s="123"/>
      <c r="O225" s="123"/>
      <c r="P225" s="124" t="str">
        <f t="shared" si="23"/>
        <v/>
      </c>
      <c r="Q225" s="125"/>
    </row>
    <row r="226" ht="16" spans="2:17">
      <c r="B226" s="106"/>
      <c r="C226" s="107" t="str">
        <f ca="1" t="shared" si="20"/>
        <v/>
      </c>
      <c r="D226" s="108"/>
      <c r="E226" s="113" t="str">
        <f ca="1" t="shared" si="22"/>
        <v/>
      </c>
      <c r="F226" s="114"/>
      <c r="G226" s="115"/>
      <c r="H226" s="116" t="str">
        <f t="shared" si="21"/>
        <v/>
      </c>
      <c r="I226" s="121" t="str">
        <f t="shared" si="24"/>
        <v/>
      </c>
      <c r="J226" s="122"/>
      <c r="K226" s="121" t="str">
        <f t="shared" si="25"/>
        <v/>
      </c>
      <c r="L226" s="122"/>
      <c r="M226" s="123"/>
      <c r="N226" s="123"/>
      <c r="O226" s="123"/>
      <c r="P226" s="124" t="str">
        <f t="shared" si="23"/>
        <v/>
      </c>
      <c r="Q226" s="125"/>
    </row>
    <row r="227" ht="16" spans="2:17">
      <c r="B227" s="106"/>
      <c r="C227" s="107" t="str">
        <f ca="1" t="shared" si="20"/>
        <v/>
      </c>
      <c r="D227" s="108"/>
      <c r="E227" s="113" t="str">
        <f ca="1" t="shared" si="22"/>
        <v/>
      </c>
      <c r="F227" s="114"/>
      <c r="G227" s="115"/>
      <c r="H227" s="116" t="str">
        <f t="shared" si="21"/>
        <v/>
      </c>
      <c r="I227" s="121" t="str">
        <f t="shared" si="24"/>
        <v/>
      </c>
      <c r="J227" s="122"/>
      <c r="K227" s="121" t="str">
        <f t="shared" si="25"/>
        <v/>
      </c>
      <c r="L227" s="122"/>
      <c r="M227" s="123"/>
      <c r="N227" s="123"/>
      <c r="O227" s="123"/>
      <c r="P227" s="124" t="str">
        <f t="shared" si="23"/>
        <v/>
      </c>
      <c r="Q227" s="125"/>
    </row>
    <row r="228" ht="16" spans="2:17">
      <c r="B228" s="106"/>
      <c r="C228" s="107" t="str">
        <f ca="1" t="shared" si="20"/>
        <v/>
      </c>
      <c r="D228" s="108"/>
      <c r="E228" s="113" t="str">
        <f ca="1" t="shared" si="22"/>
        <v/>
      </c>
      <c r="F228" s="114"/>
      <c r="G228" s="115"/>
      <c r="H228" s="116" t="str">
        <f t="shared" si="21"/>
        <v/>
      </c>
      <c r="I228" s="121" t="str">
        <f t="shared" si="24"/>
        <v/>
      </c>
      <c r="J228" s="122"/>
      <c r="K228" s="121" t="str">
        <f t="shared" si="25"/>
        <v/>
      </c>
      <c r="L228" s="122"/>
      <c r="M228" s="123"/>
      <c r="N228" s="123"/>
      <c r="O228" s="123"/>
      <c r="P228" s="124" t="str">
        <f t="shared" si="23"/>
        <v/>
      </c>
      <c r="Q228" s="125"/>
    </row>
    <row r="229" ht="16" spans="2:17">
      <c r="B229" s="106"/>
      <c r="C229" s="107" t="str">
        <f ca="1" t="shared" si="20"/>
        <v/>
      </c>
      <c r="D229" s="108"/>
      <c r="E229" s="113" t="str">
        <f ca="1" t="shared" si="22"/>
        <v/>
      </c>
      <c r="F229" s="114"/>
      <c r="G229" s="115"/>
      <c r="H229" s="116" t="str">
        <f t="shared" si="21"/>
        <v/>
      </c>
      <c r="I229" s="121" t="str">
        <f t="shared" si="24"/>
        <v/>
      </c>
      <c r="J229" s="122"/>
      <c r="K229" s="121" t="str">
        <f t="shared" si="25"/>
        <v/>
      </c>
      <c r="L229" s="122"/>
      <c r="M229" s="123"/>
      <c r="N229" s="123"/>
      <c r="O229" s="123"/>
      <c r="P229" s="124" t="str">
        <f t="shared" si="23"/>
        <v/>
      </c>
      <c r="Q229" s="125"/>
    </row>
    <row r="230" ht="16" spans="2:17">
      <c r="B230" s="106"/>
      <c r="C230" s="107" t="str">
        <f ca="1" t="shared" si="20"/>
        <v/>
      </c>
      <c r="D230" s="108"/>
      <c r="E230" s="113" t="str">
        <f ca="1" t="shared" si="22"/>
        <v/>
      </c>
      <c r="F230" s="114"/>
      <c r="G230" s="115"/>
      <c r="H230" s="116" t="str">
        <f t="shared" si="21"/>
        <v/>
      </c>
      <c r="I230" s="121" t="str">
        <f t="shared" si="24"/>
        <v/>
      </c>
      <c r="J230" s="122"/>
      <c r="K230" s="121" t="str">
        <f t="shared" si="25"/>
        <v/>
      </c>
      <c r="L230" s="122"/>
      <c r="M230" s="123"/>
      <c r="N230" s="123"/>
      <c r="O230" s="123"/>
      <c r="P230" s="124" t="str">
        <f t="shared" si="23"/>
        <v/>
      </c>
      <c r="Q230" s="125"/>
    </row>
    <row r="231" ht="16" spans="2:17">
      <c r="B231" s="106"/>
      <c r="C231" s="107" t="str">
        <f ca="1" t="shared" si="20"/>
        <v/>
      </c>
      <c r="D231" s="108"/>
      <c r="E231" s="113" t="str">
        <f ca="1" t="shared" si="22"/>
        <v/>
      </c>
      <c r="F231" s="114"/>
      <c r="G231" s="115"/>
      <c r="H231" s="116" t="str">
        <f t="shared" si="21"/>
        <v/>
      </c>
      <c r="I231" s="121" t="str">
        <f t="shared" si="24"/>
        <v/>
      </c>
      <c r="J231" s="122"/>
      <c r="K231" s="121" t="str">
        <f t="shared" si="25"/>
        <v/>
      </c>
      <c r="L231" s="122"/>
      <c r="M231" s="123"/>
      <c r="N231" s="123"/>
      <c r="O231" s="123"/>
      <c r="P231" s="124" t="str">
        <f t="shared" si="23"/>
        <v/>
      </c>
      <c r="Q231" s="125"/>
    </row>
    <row r="232" ht="16" spans="2:17">
      <c r="B232" s="106"/>
      <c r="C232" s="107" t="str">
        <f ca="1" t="shared" si="20"/>
        <v/>
      </c>
      <c r="D232" s="108"/>
      <c r="E232" s="113" t="str">
        <f ca="1" t="shared" si="22"/>
        <v/>
      </c>
      <c r="F232" s="114"/>
      <c r="G232" s="115"/>
      <c r="H232" s="116" t="str">
        <f t="shared" si="21"/>
        <v/>
      </c>
      <c r="I232" s="121" t="str">
        <f t="shared" si="24"/>
        <v/>
      </c>
      <c r="J232" s="122"/>
      <c r="K232" s="121" t="str">
        <f t="shared" si="25"/>
        <v/>
      </c>
      <c r="L232" s="122"/>
      <c r="M232" s="123"/>
      <c r="N232" s="123"/>
      <c r="O232" s="123"/>
      <c r="P232" s="124" t="str">
        <f t="shared" si="23"/>
        <v/>
      </c>
      <c r="Q232" s="125"/>
    </row>
    <row r="233" ht="16" spans="2:17">
      <c r="B233" s="106"/>
      <c r="C233" s="107" t="str">
        <f ca="1" t="shared" si="20"/>
        <v/>
      </c>
      <c r="D233" s="108"/>
      <c r="E233" s="113" t="str">
        <f ca="1" t="shared" si="22"/>
        <v/>
      </c>
      <c r="F233" s="114"/>
      <c r="G233" s="115"/>
      <c r="H233" s="116" t="str">
        <f t="shared" si="21"/>
        <v/>
      </c>
      <c r="I233" s="121" t="str">
        <f t="shared" si="24"/>
        <v/>
      </c>
      <c r="J233" s="122"/>
      <c r="K233" s="121" t="str">
        <f t="shared" si="25"/>
        <v/>
      </c>
      <c r="L233" s="122"/>
      <c r="M233" s="123"/>
      <c r="N233" s="123"/>
      <c r="O233" s="123"/>
      <c r="P233" s="124" t="str">
        <f t="shared" si="23"/>
        <v/>
      </c>
      <c r="Q233" s="125"/>
    </row>
    <row r="234" ht="16" spans="2:17">
      <c r="B234" s="106"/>
      <c r="C234" s="107" t="str">
        <f ca="1" t="shared" si="20"/>
        <v/>
      </c>
      <c r="D234" s="108"/>
      <c r="E234" s="113" t="str">
        <f ca="1" t="shared" si="22"/>
        <v/>
      </c>
      <c r="F234" s="114"/>
      <c r="G234" s="115"/>
      <c r="H234" s="116" t="str">
        <f t="shared" si="21"/>
        <v/>
      </c>
      <c r="I234" s="121" t="str">
        <f t="shared" si="24"/>
        <v/>
      </c>
      <c r="J234" s="122"/>
      <c r="K234" s="121" t="str">
        <f t="shared" si="25"/>
        <v/>
      </c>
      <c r="L234" s="122"/>
      <c r="M234" s="123"/>
      <c r="N234" s="123"/>
      <c r="O234" s="123"/>
      <c r="P234" s="124" t="str">
        <f t="shared" si="23"/>
        <v/>
      </c>
      <c r="Q234" s="125"/>
    </row>
    <row r="235" ht="16" spans="2:17">
      <c r="B235" s="106"/>
      <c r="C235" s="107" t="str">
        <f ca="1" t="shared" si="20"/>
        <v/>
      </c>
      <c r="D235" s="108"/>
      <c r="E235" s="113" t="str">
        <f ca="1" t="shared" si="22"/>
        <v/>
      </c>
      <c r="F235" s="114"/>
      <c r="G235" s="115"/>
      <c r="H235" s="116" t="str">
        <f t="shared" si="21"/>
        <v/>
      </c>
      <c r="I235" s="121" t="str">
        <f t="shared" si="24"/>
        <v/>
      </c>
      <c r="J235" s="122"/>
      <c r="K235" s="121" t="str">
        <f t="shared" si="25"/>
        <v/>
      </c>
      <c r="L235" s="122"/>
      <c r="M235" s="123"/>
      <c r="N235" s="123"/>
      <c r="O235" s="123"/>
      <c r="P235" s="124" t="str">
        <f t="shared" si="23"/>
        <v/>
      </c>
      <c r="Q235" s="125"/>
    </row>
    <row r="236" ht="16" spans="2:17">
      <c r="B236" s="106"/>
      <c r="C236" s="107" t="str">
        <f ca="1" t="shared" si="20"/>
        <v/>
      </c>
      <c r="D236" s="108"/>
      <c r="E236" s="113" t="str">
        <f ca="1" t="shared" si="22"/>
        <v/>
      </c>
      <c r="F236" s="114"/>
      <c r="G236" s="115"/>
      <c r="H236" s="116" t="str">
        <f t="shared" si="21"/>
        <v/>
      </c>
      <c r="I236" s="121" t="str">
        <f t="shared" si="24"/>
        <v/>
      </c>
      <c r="J236" s="122"/>
      <c r="K236" s="121" t="str">
        <f t="shared" si="25"/>
        <v/>
      </c>
      <c r="L236" s="122"/>
      <c r="M236" s="123"/>
      <c r="N236" s="123"/>
      <c r="O236" s="123"/>
      <c r="P236" s="124" t="str">
        <f t="shared" si="23"/>
        <v/>
      </c>
      <c r="Q236" s="125"/>
    </row>
    <row r="237" ht="16" spans="2:17">
      <c r="B237" s="106"/>
      <c r="C237" s="107" t="str">
        <f ca="1" t="shared" si="20"/>
        <v/>
      </c>
      <c r="D237" s="108"/>
      <c r="E237" s="113" t="str">
        <f ca="1" t="shared" si="22"/>
        <v/>
      </c>
      <c r="F237" s="114"/>
      <c r="G237" s="115"/>
      <c r="H237" s="116" t="str">
        <f t="shared" si="21"/>
        <v/>
      </c>
      <c r="I237" s="121" t="str">
        <f t="shared" si="24"/>
        <v/>
      </c>
      <c r="J237" s="122"/>
      <c r="K237" s="121" t="str">
        <f t="shared" si="25"/>
        <v/>
      </c>
      <c r="L237" s="122"/>
      <c r="M237" s="123"/>
      <c r="N237" s="123"/>
      <c r="O237" s="123"/>
      <c r="P237" s="124" t="str">
        <f t="shared" si="23"/>
        <v/>
      </c>
      <c r="Q237" s="125"/>
    </row>
    <row r="238" ht="16" spans="2:17">
      <c r="B238" s="106"/>
      <c r="C238" s="107" t="str">
        <f ca="1" t="shared" si="20"/>
        <v/>
      </c>
      <c r="D238" s="108"/>
      <c r="E238" s="113" t="str">
        <f ca="1" t="shared" si="22"/>
        <v/>
      </c>
      <c r="F238" s="114"/>
      <c r="G238" s="115"/>
      <c r="H238" s="116" t="str">
        <f t="shared" si="21"/>
        <v/>
      </c>
      <c r="I238" s="121" t="str">
        <f t="shared" si="24"/>
        <v/>
      </c>
      <c r="J238" s="122"/>
      <c r="K238" s="121" t="str">
        <f t="shared" si="25"/>
        <v/>
      </c>
      <c r="L238" s="122"/>
      <c r="M238" s="123"/>
      <c r="N238" s="123"/>
      <c r="O238" s="123"/>
      <c r="P238" s="124" t="str">
        <f t="shared" si="23"/>
        <v/>
      </c>
      <c r="Q238" s="125"/>
    </row>
    <row r="239" ht="16" spans="2:17">
      <c r="B239" s="106"/>
      <c r="C239" s="107" t="str">
        <f ca="1" t="shared" si="20"/>
        <v/>
      </c>
      <c r="D239" s="108"/>
      <c r="E239" s="113" t="str">
        <f ca="1" t="shared" si="22"/>
        <v/>
      </c>
      <c r="F239" s="114"/>
      <c r="G239" s="115"/>
      <c r="H239" s="116" t="str">
        <f t="shared" si="21"/>
        <v/>
      </c>
      <c r="I239" s="121" t="str">
        <f t="shared" si="24"/>
        <v/>
      </c>
      <c r="J239" s="122"/>
      <c r="K239" s="121" t="str">
        <f t="shared" si="25"/>
        <v/>
      </c>
      <c r="L239" s="122"/>
      <c r="M239" s="123"/>
      <c r="N239" s="123"/>
      <c r="O239" s="123"/>
      <c r="P239" s="124" t="str">
        <f t="shared" si="23"/>
        <v/>
      </c>
      <c r="Q239" s="125"/>
    </row>
    <row r="240" ht="16" spans="2:17">
      <c r="B240" s="106"/>
      <c r="C240" s="107" t="str">
        <f ca="1" t="shared" si="20"/>
        <v/>
      </c>
      <c r="D240" s="108"/>
      <c r="E240" s="113" t="str">
        <f ca="1" t="shared" si="22"/>
        <v/>
      </c>
      <c r="F240" s="114"/>
      <c r="G240" s="115"/>
      <c r="H240" s="116" t="str">
        <f t="shared" si="21"/>
        <v/>
      </c>
      <c r="I240" s="121" t="str">
        <f t="shared" si="24"/>
        <v/>
      </c>
      <c r="J240" s="122"/>
      <c r="K240" s="121" t="str">
        <f t="shared" si="25"/>
        <v/>
      </c>
      <c r="L240" s="122"/>
      <c r="M240" s="123"/>
      <c r="N240" s="123"/>
      <c r="O240" s="123"/>
      <c r="P240" s="124" t="str">
        <f t="shared" si="23"/>
        <v/>
      </c>
      <c r="Q240" s="125"/>
    </row>
    <row r="241" ht="16" spans="2:17">
      <c r="B241" s="106"/>
      <c r="C241" s="107" t="str">
        <f ca="1" t="shared" si="20"/>
        <v/>
      </c>
      <c r="D241" s="108"/>
      <c r="E241" s="113" t="str">
        <f ca="1" t="shared" si="22"/>
        <v/>
      </c>
      <c r="F241" s="114"/>
      <c r="G241" s="115"/>
      <c r="H241" s="116" t="str">
        <f t="shared" si="21"/>
        <v/>
      </c>
      <c r="I241" s="121" t="str">
        <f t="shared" si="24"/>
        <v/>
      </c>
      <c r="J241" s="122"/>
      <c r="K241" s="121" t="str">
        <f t="shared" si="25"/>
        <v/>
      </c>
      <c r="L241" s="122"/>
      <c r="M241" s="123"/>
      <c r="N241" s="123"/>
      <c r="O241" s="123"/>
      <c r="P241" s="124" t="str">
        <f t="shared" si="23"/>
        <v/>
      </c>
      <c r="Q241" s="125"/>
    </row>
    <row r="242" ht="16" spans="2:17">
      <c r="B242" s="106"/>
      <c r="C242" s="107" t="str">
        <f ca="1" t="shared" si="20"/>
        <v/>
      </c>
      <c r="D242" s="108"/>
      <c r="E242" s="113" t="str">
        <f ca="1" t="shared" si="22"/>
        <v/>
      </c>
      <c r="F242" s="114"/>
      <c r="G242" s="115"/>
      <c r="H242" s="116" t="str">
        <f t="shared" si="21"/>
        <v/>
      </c>
      <c r="I242" s="121" t="str">
        <f t="shared" si="24"/>
        <v/>
      </c>
      <c r="J242" s="122"/>
      <c r="K242" s="121" t="str">
        <f t="shared" si="25"/>
        <v/>
      </c>
      <c r="L242" s="122"/>
      <c r="M242" s="123"/>
      <c r="N242" s="123"/>
      <c r="O242" s="123"/>
      <c r="P242" s="124" t="str">
        <f t="shared" si="23"/>
        <v/>
      </c>
      <c r="Q242" s="125"/>
    </row>
    <row r="243" ht="16" spans="2:17">
      <c r="B243" s="106"/>
      <c r="C243" s="107" t="str">
        <f ca="1" t="shared" si="20"/>
        <v/>
      </c>
      <c r="D243" s="108"/>
      <c r="E243" s="113" t="str">
        <f ca="1" t="shared" si="22"/>
        <v/>
      </c>
      <c r="F243" s="114"/>
      <c r="G243" s="115"/>
      <c r="H243" s="116" t="str">
        <f t="shared" si="21"/>
        <v/>
      </c>
      <c r="I243" s="121" t="str">
        <f t="shared" si="24"/>
        <v/>
      </c>
      <c r="J243" s="122"/>
      <c r="K243" s="121" t="str">
        <f t="shared" si="25"/>
        <v/>
      </c>
      <c r="L243" s="122"/>
      <c r="M243" s="123"/>
      <c r="N243" s="123"/>
      <c r="O243" s="123"/>
      <c r="P243" s="124" t="str">
        <f t="shared" si="23"/>
        <v/>
      </c>
      <c r="Q243" s="125"/>
    </row>
    <row r="244" ht="16" spans="2:17">
      <c r="B244" s="106"/>
      <c r="C244" s="107" t="str">
        <f ca="1" t="shared" si="20"/>
        <v/>
      </c>
      <c r="D244" s="108"/>
      <c r="E244" s="113" t="str">
        <f ca="1" t="shared" si="22"/>
        <v/>
      </c>
      <c r="F244" s="114"/>
      <c r="G244" s="115"/>
      <c r="H244" s="116" t="str">
        <f t="shared" si="21"/>
        <v/>
      </c>
      <c r="I244" s="121" t="str">
        <f t="shared" si="24"/>
        <v/>
      </c>
      <c r="J244" s="122"/>
      <c r="K244" s="121" t="str">
        <f t="shared" si="25"/>
        <v/>
      </c>
      <c r="L244" s="122"/>
      <c r="M244" s="123"/>
      <c r="N244" s="123"/>
      <c r="O244" s="123"/>
      <c r="P244" s="124" t="str">
        <f t="shared" si="23"/>
        <v/>
      </c>
      <c r="Q244" s="125"/>
    </row>
    <row r="245" ht="16" spans="2:17">
      <c r="B245" s="106"/>
      <c r="C245" s="107" t="str">
        <f ca="1" t="shared" si="20"/>
        <v/>
      </c>
      <c r="D245" s="108"/>
      <c r="E245" s="113" t="str">
        <f ca="1" t="shared" si="22"/>
        <v/>
      </c>
      <c r="F245" s="114"/>
      <c r="G245" s="115"/>
      <c r="H245" s="116" t="str">
        <f t="shared" si="21"/>
        <v/>
      </c>
      <c r="I245" s="121" t="str">
        <f t="shared" si="24"/>
        <v/>
      </c>
      <c r="J245" s="122"/>
      <c r="K245" s="121" t="str">
        <f t="shared" si="25"/>
        <v/>
      </c>
      <c r="L245" s="122"/>
      <c r="M245" s="123"/>
      <c r="N245" s="123"/>
      <c r="O245" s="123"/>
      <c r="P245" s="124" t="str">
        <f t="shared" si="23"/>
        <v/>
      </c>
      <c r="Q245" s="125"/>
    </row>
    <row r="246" ht="16" spans="2:17">
      <c r="B246" s="106"/>
      <c r="C246" s="107" t="str">
        <f ca="1" t="shared" si="20"/>
        <v/>
      </c>
      <c r="D246" s="108"/>
      <c r="E246" s="113" t="str">
        <f ca="1" t="shared" si="22"/>
        <v/>
      </c>
      <c r="F246" s="114"/>
      <c r="G246" s="115"/>
      <c r="H246" s="116" t="str">
        <f t="shared" si="21"/>
        <v/>
      </c>
      <c r="I246" s="121" t="str">
        <f t="shared" si="24"/>
        <v/>
      </c>
      <c r="J246" s="122"/>
      <c r="K246" s="121" t="str">
        <f t="shared" si="25"/>
        <v/>
      </c>
      <c r="L246" s="122"/>
      <c r="M246" s="123"/>
      <c r="N246" s="123"/>
      <c r="O246" s="123"/>
      <c r="P246" s="124" t="str">
        <f t="shared" si="23"/>
        <v/>
      </c>
      <c r="Q246" s="125"/>
    </row>
    <row r="247" ht="16" spans="2:17">
      <c r="B247" s="106"/>
      <c r="C247" s="107" t="str">
        <f ca="1" t="shared" si="20"/>
        <v/>
      </c>
      <c r="D247" s="108"/>
      <c r="E247" s="113" t="str">
        <f ca="1" t="shared" si="22"/>
        <v/>
      </c>
      <c r="F247" s="114"/>
      <c r="G247" s="115"/>
      <c r="H247" s="116" t="str">
        <f t="shared" si="21"/>
        <v/>
      </c>
      <c r="I247" s="121" t="str">
        <f t="shared" si="24"/>
        <v/>
      </c>
      <c r="J247" s="122"/>
      <c r="K247" s="121" t="str">
        <f t="shared" si="25"/>
        <v/>
      </c>
      <c r="L247" s="122"/>
      <c r="M247" s="123"/>
      <c r="N247" s="123"/>
      <c r="O247" s="123"/>
      <c r="P247" s="124" t="str">
        <f t="shared" si="23"/>
        <v/>
      </c>
      <c r="Q247" s="125"/>
    </row>
    <row r="248" ht="16" spans="2:17">
      <c r="B248" s="106"/>
      <c r="C248" s="107" t="str">
        <f ca="1" t="shared" si="20"/>
        <v/>
      </c>
      <c r="D248" s="108"/>
      <c r="E248" s="113" t="str">
        <f ca="1" t="shared" si="22"/>
        <v/>
      </c>
      <c r="F248" s="114"/>
      <c r="G248" s="115"/>
      <c r="H248" s="116" t="str">
        <f t="shared" si="21"/>
        <v/>
      </c>
      <c r="I248" s="121" t="str">
        <f t="shared" si="24"/>
        <v/>
      </c>
      <c r="J248" s="122"/>
      <c r="K248" s="121" t="str">
        <f t="shared" si="25"/>
        <v/>
      </c>
      <c r="L248" s="122"/>
      <c r="M248" s="123"/>
      <c r="N248" s="123"/>
      <c r="O248" s="123"/>
      <c r="P248" s="124" t="str">
        <f t="shared" si="23"/>
        <v/>
      </c>
      <c r="Q248" s="125"/>
    </row>
    <row r="249" ht="16" spans="2:17">
      <c r="B249" s="106"/>
      <c r="C249" s="107" t="str">
        <f ca="1" t="shared" si="20"/>
        <v/>
      </c>
      <c r="D249" s="108"/>
      <c r="E249" s="113" t="str">
        <f ca="1" t="shared" si="22"/>
        <v/>
      </c>
      <c r="F249" s="114"/>
      <c r="G249" s="115"/>
      <c r="H249" s="116" t="str">
        <f t="shared" si="21"/>
        <v/>
      </c>
      <c r="I249" s="121" t="str">
        <f t="shared" si="24"/>
        <v/>
      </c>
      <c r="J249" s="122"/>
      <c r="K249" s="121" t="str">
        <f t="shared" si="25"/>
        <v/>
      </c>
      <c r="L249" s="122"/>
      <c r="M249" s="123"/>
      <c r="N249" s="123"/>
      <c r="O249" s="123"/>
      <c r="P249" s="124" t="str">
        <f t="shared" si="23"/>
        <v/>
      </c>
      <c r="Q249" s="125"/>
    </row>
    <row r="250" ht="16" spans="2:17">
      <c r="B250" s="106"/>
      <c r="C250" s="107" t="str">
        <f ca="1" t="shared" si="20"/>
        <v/>
      </c>
      <c r="D250" s="108"/>
      <c r="E250" s="113" t="str">
        <f ca="1" t="shared" si="22"/>
        <v/>
      </c>
      <c r="F250" s="114"/>
      <c r="G250" s="115"/>
      <c r="H250" s="116" t="str">
        <f t="shared" si="21"/>
        <v/>
      </c>
      <c r="I250" s="121" t="str">
        <f t="shared" si="24"/>
        <v/>
      </c>
      <c r="J250" s="122"/>
      <c r="K250" s="121" t="str">
        <f t="shared" si="25"/>
        <v/>
      </c>
      <c r="L250" s="122"/>
      <c r="M250" s="123"/>
      <c r="N250" s="123"/>
      <c r="O250" s="123"/>
      <c r="P250" s="124" t="str">
        <f t="shared" si="23"/>
        <v/>
      </c>
      <c r="Q250" s="125"/>
    </row>
    <row r="251" ht="16" spans="2:17">
      <c r="B251" s="106"/>
      <c r="C251" s="107" t="str">
        <f ca="1" t="shared" si="20"/>
        <v/>
      </c>
      <c r="D251" s="108"/>
      <c r="E251" s="113" t="str">
        <f ca="1" t="shared" si="22"/>
        <v/>
      </c>
      <c r="F251" s="114"/>
      <c r="G251" s="115"/>
      <c r="H251" s="116" t="str">
        <f t="shared" si="21"/>
        <v/>
      </c>
      <c r="I251" s="121" t="str">
        <f t="shared" si="24"/>
        <v/>
      </c>
      <c r="J251" s="122"/>
      <c r="K251" s="121" t="str">
        <f t="shared" si="25"/>
        <v/>
      </c>
      <c r="L251" s="122"/>
      <c r="M251" s="123"/>
      <c r="N251" s="123"/>
      <c r="O251" s="123"/>
      <c r="P251" s="124" t="str">
        <f t="shared" si="23"/>
        <v/>
      </c>
      <c r="Q251" s="125"/>
    </row>
    <row r="252" ht="16" spans="2:17">
      <c r="B252" s="106"/>
      <c r="C252" s="107" t="str">
        <f ca="1" t="shared" si="20"/>
        <v/>
      </c>
      <c r="D252" s="108"/>
      <c r="E252" s="113" t="str">
        <f ca="1" t="shared" si="22"/>
        <v/>
      </c>
      <c r="F252" s="114"/>
      <c r="G252" s="115"/>
      <c r="H252" s="116" t="str">
        <f t="shared" si="21"/>
        <v/>
      </c>
      <c r="I252" s="121" t="str">
        <f t="shared" si="24"/>
        <v/>
      </c>
      <c r="J252" s="122"/>
      <c r="K252" s="121" t="str">
        <f t="shared" si="25"/>
        <v/>
      </c>
      <c r="L252" s="122"/>
      <c r="M252" s="123"/>
      <c r="N252" s="123"/>
      <c r="O252" s="123"/>
      <c r="P252" s="124" t="str">
        <f t="shared" si="23"/>
        <v/>
      </c>
      <c r="Q252" s="125"/>
    </row>
    <row r="253" ht="16" spans="2:17">
      <c r="B253" s="106"/>
      <c r="C253" s="107" t="str">
        <f ca="1" t="shared" si="20"/>
        <v/>
      </c>
      <c r="D253" s="108"/>
      <c r="E253" s="113" t="str">
        <f ca="1" t="shared" si="22"/>
        <v/>
      </c>
      <c r="F253" s="114"/>
      <c r="G253" s="115"/>
      <c r="H253" s="116" t="str">
        <f t="shared" si="21"/>
        <v/>
      </c>
      <c r="I253" s="121" t="str">
        <f t="shared" si="24"/>
        <v/>
      </c>
      <c r="J253" s="122"/>
      <c r="K253" s="121" t="str">
        <f t="shared" si="25"/>
        <v/>
      </c>
      <c r="L253" s="122"/>
      <c r="M253" s="123"/>
      <c r="N253" s="123"/>
      <c r="O253" s="123"/>
      <c r="P253" s="124" t="str">
        <f t="shared" si="23"/>
        <v/>
      </c>
      <c r="Q253" s="125"/>
    </row>
    <row r="254" ht="16" spans="2:17">
      <c r="B254" s="106"/>
      <c r="C254" s="107" t="str">
        <f ca="1" t="shared" si="20"/>
        <v/>
      </c>
      <c r="D254" s="108"/>
      <c r="E254" s="113" t="str">
        <f ca="1" t="shared" si="22"/>
        <v/>
      </c>
      <c r="F254" s="114"/>
      <c r="G254" s="115"/>
      <c r="H254" s="116" t="str">
        <f t="shared" si="21"/>
        <v/>
      </c>
      <c r="I254" s="121" t="str">
        <f t="shared" si="24"/>
        <v/>
      </c>
      <c r="J254" s="122"/>
      <c r="K254" s="121" t="str">
        <f t="shared" si="25"/>
        <v/>
      </c>
      <c r="L254" s="122"/>
      <c r="M254" s="123"/>
      <c r="N254" s="123"/>
      <c r="O254" s="123"/>
      <c r="P254" s="124" t="str">
        <f t="shared" si="23"/>
        <v/>
      </c>
      <c r="Q254" s="125"/>
    </row>
    <row r="255" ht="16" spans="2:17">
      <c r="B255" s="106"/>
      <c r="C255" s="107" t="str">
        <f ca="1" t="shared" si="20"/>
        <v/>
      </c>
      <c r="D255" s="108"/>
      <c r="E255" s="113" t="str">
        <f ca="1" t="shared" si="22"/>
        <v/>
      </c>
      <c r="F255" s="114"/>
      <c r="G255" s="115"/>
      <c r="H255" s="116" t="str">
        <f t="shared" si="21"/>
        <v/>
      </c>
      <c r="I255" s="121" t="str">
        <f t="shared" si="24"/>
        <v/>
      </c>
      <c r="J255" s="122"/>
      <c r="K255" s="121" t="str">
        <f t="shared" si="25"/>
        <v/>
      </c>
      <c r="L255" s="122"/>
      <c r="M255" s="123"/>
      <c r="N255" s="123"/>
      <c r="O255" s="123"/>
      <c r="P255" s="124" t="str">
        <f t="shared" si="23"/>
        <v/>
      </c>
      <c r="Q255" s="125"/>
    </row>
    <row r="256" ht="16" spans="2:17">
      <c r="B256" s="106"/>
      <c r="C256" s="107" t="str">
        <f ca="1" t="shared" si="20"/>
        <v/>
      </c>
      <c r="D256" s="108"/>
      <c r="E256" s="113" t="str">
        <f ca="1" t="shared" si="22"/>
        <v/>
      </c>
      <c r="F256" s="114"/>
      <c r="G256" s="115"/>
      <c r="H256" s="116" t="str">
        <f t="shared" si="21"/>
        <v/>
      </c>
      <c r="I256" s="121" t="str">
        <f t="shared" si="24"/>
        <v/>
      </c>
      <c r="J256" s="122"/>
      <c r="K256" s="121" t="str">
        <f t="shared" si="25"/>
        <v/>
      </c>
      <c r="L256" s="122"/>
      <c r="M256" s="123"/>
      <c r="N256" s="123"/>
      <c r="O256" s="123"/>
      <c r="P256" s="124" t="str">
        <f t="shared" si="23"/>
        <v/>
      </c>
      <c r="Q256" s="125"/>
    </row>
    <row r="257" ht="16" spans="2:17">
      <c r="B257" s="106"/>
      <c r="C257" s="107" t="str">
        <f ca="1" t="shared" si="20"/>
        <v/>
      </c>
      <c r="D257" s="108"/>
      <c r="E257" s="113" t="str">
        <f ca="1" t="shared" si="22"/>
        <v/>
      </c>
      <c r="F257" s="114"/>
      <c r="G257" s="115"/>
      <c r="H257" s="116" t="str">
        <f t="shared" si="21"/>
        <v/>
      </c>
      <c r="I257" s="121" t="str">
        <f t="shared" si="24"/>
        <v/>
      </c>
      <c r="J257" s="122"/>
      <c r="K257" s="121" t="str">
        <f t="shared" si="25"/>
        <v/>
      </c>
      <c r="L257" s="122"/>
      <c r="M257" s="123"/>
      <c r="N257" s="123"/>
      <c r="O257" s="123"/>
      <c r="P257" s="124" t="str">
        <f t="shared" si="23"/>
        <v/>
      </c>
      <c r="Q257" s="125"/>
    </row>
    <row r="258" ht="16" spans="2:17">
      <c r="B258" s="106"/>
      <c r="C258" s="107" t="str">
        <f ca="1" t="shared" si="20"/>
        <v/>
      </c>
      <c r="D258" s="108"/>
      <c r="E258" s="113" t="str">
        <f ca="1" t="shared" si="22"/>
        <v/>
      </c>
      <c r="F258" s="114"/>
      <c r="G258" s="115"/>
      <c r="H258" s="116" t="str">
        <f t="shared" si="21"/>
        <v/>
      </c>
      <c r="I258" s="121" t="str">
        <f t="shared" si="24"/>
        <v/>
      </c>
      <c r="J258" s="122"/>
      <c r="K258" s="121" t="str">
        <f t="shared" si="25"/>
        <v/>
      </c>
      <c r="L258" s="122"/>
      <c r="M258" s="123"/>
      <c r="N258" s="123"/>
      <c r="O258" s="123"/>
      <c r="P258" s="124" t="str">
        <f t="shared" si="23"/>
        <v/>
      </c>
      <c r="Q258" s="125"/>
    </row>
    <row r="259" ht="16" spans="2:17">
      <c r="B259" s="106"/>
      <c r="C259" s="107" t="str">
        <f ca="1" t="shared" si="20"/>
        <v/>
      </c>
      <c r="D259" s="108"/>
      <c r="E259" s="113" t="str">
        <f ca="1" t="shared" si="22"/>
        <v/>
      </c>
      <c r="F259" s="114"/>
      <c r="G259" s="115"/>
      <c r="H259" s="116" t="str">
        <f t="shared" si="21"/>
        <v/>
      </c>
      <c r="I259" s="121" t="str">
        <f t="shared" si="24"/>
        <v/>
      </c>
      <c r="J259" s="122"/>
      <c r="K259" s="121" t="str">
        <f t="shared" si="25"/>
        <v/>
      </c>
      <c r="L259" s="122"/>
      <c r="M259" s="123"/>
      <c r="N259" s="123"/>
      <c r="O259" s="123"/>
      <c r="P259" s="124" t="str">
        <f t="shared" si="23"/>
        <v/>
      </c>
      <c r="Q259" s="125"/>
    </row>
    <row r="260" ht="16" spans="2:17">
      <c r="B260" s="106"/>
      <c r="C260" s="107" t="str">
        <f ca="1" t="shared" si="20"/>
        <v/>
      </c>
      <c r="D260" s="108"/>
      <c r="E260" s="113" t="str">
        <f ca="1" t="shared" si="22"/>
        <v/>
      </c>
      <c r="F260" s="114"/>
      <c r="G260" s="115"/>
      <c r="H260" s="116" t="str">
        <f t="shared" si="21"/>
        <v/>
      </c>
      <c r="I260" s="121" t="str">
        <f t="shared" si="24"/>
        <v/>
      </c>
      <c r="J260" s="122"/>
      <c r="K260" s="121" t="str">
        <f t="shared" si="25"/>
        <v/>
      </c>
      <c r="L260" s="122"/>
      <c r="M260" s="123"/>
      <c r="N260" s="123"/>
      <c r="O260" s="123"/>
      <c r="P260" s="124" t="str">
        <f t="shared" si="23"/>
        <v/>
      </c>
      <c r="Q260" s="125"/>
    </row>
    <row r="261" ht="16" spans="2:17">
      <c r="B261" s="106"/>
      <c r="C261" s="107" t="str">
        <f ca="1" t="shared" ref="C261:C324" si="26">IF(B261="","",IF(B261&gt;OFFSET(B261,-1,0,1,1),IF(OFFSET(C261,-1,0,1,1)="","1",OFFSET(C261,-1,0,1,1))&amp;REPT(".1",B261-MAX(OFFSET(B261,-1,0,1,1),1)),IF(ISERROR(FIND(".",OFFSET(C261,-1,0,1,1))),REPT("1.",B261-1)&amp;IFERROR(VALUE(OFFSET(C261,-1,0,1,1))+1,"1"),IF(B261=1,"",IFERROR(LEFT(OFFSET(C261,-1,0,1,1),FIND("^",SUBSTITUTE(OFFSET(C261,-1,0,1,1),".","^",B261-1))),""))&amp;VALUE(TRIM(MID(SUBSTITUTE(OFFSET(C261,-1,0,1,1),".",REPT(" ",LEN(OFFSET(C261,-1,0,1,1)))),(B261-1)*LEN(OFFSET(C261,-1,0,1,1))+1,LEN(OFFSET(C261,-1,0,1,1)))))+1)))</f>
        <v/>
      </c>
      <c r="D261" s="108"/>
      <c r="E261" s="113" t="str">
        <f ca="1" t="shared" si="22"/>
        <v/>
      </c>
      <c r="F261" s="114"/>
      <c r="G261" s="115"/>
      <c r="H261" s="116" t="str">
        <f t="shared" ref="H261:H324" si="27">IF(IF($B261="",TRUE,IF($B262="",FALSE,IF($B261&lt;$B262,TRUE))),"",IF(F261&lt;&gt;"",VLOOKUP($F261,估算标准,2,FALSE),""))</f>
        <v/>
      </c>
      <c r="I261" s="121" t="str">
        <f t="shared" si="24"/>
        <v/>
      </c>
      <c r="J261" s="122"/>
      <c r="K261" s="121" t="str">
        <f t="shared" si="25"/>
        <v/>
      </c>
      <c r="L261" s="122"/>
      <c r="M261" s="123"/>
      <c r="N261" s="123"/>
      <c r="O261" s="123"/>
      <c r="P261" s="124" t="str">
        <f t="shared" si="23"/>
        <v/>
      </c>
      <c r="Q261" s="125"/>
    </row>
    <row r="262" ht="16" spans="2:17">
      <c r="B262" s="106"/>
      <c r="C262" s="107" t="str">
        <f ca="1" t="shared" si="26"/>
        <v/>
      </c>
      <c r="D262" s="108"/>
      <c r="E262" s="113" t="str">
        <f ca="1" t="shared" ref="E262:E325" si="28">IF(C262&lt;&gt;"",IF($L$2&lt;&gt;"",$L$2&amp;"-"&amp;C262,C262),"")</f>
        <v/>
      </c>
      <c r="F262" s="114"/>
      <c r="G262" s="115"/>
      <c r="H262" s="116" t="str">
        <f t="shared" si="27"/>
        <v/>
      </c>
      <c r="I262" s="121" t="str">
        <f t="shared" si="24"/>
        <v/>
      </c>
      <c r="J262" s="122"/>
      <c r="K262" s="121" t="str">
        <f t="shared" si="25"/>
        <v/>
      </c>
      <c r="L262" s="122"/>
      <c r="M262" s="123"/>
      <c r="N262" s="123"/>
      <c r="O262" s="123"/>
      <c r="P262" s="124" t="str">
        <f t="shared" ref="P262:P325" si="29">IF(IF($B262="",TRUE,IF($B263="",FALSE,IF($B262&lt;$B263,TRUE))),"",M262+N262*1.5+O262*1.5)</f>
        <v/>
      </c>
      <c r="Q262" s="125"/>
    </row>
    <row r="263" ht="16" spans="2:17">
      <c r="B263" s="106"/>
      <c r="C263" s="107" t="str">
        <f ca="1" t="shared" si="26"/>
        <v/>
      </c>
      <c r="D263" s="108"/>
      <c r="E263" s="113" t="str">
        <f ca="1" t="shared" si="28"/>
        <v/>
      </c>
      <c r="F263" s="114"/>
      <c r="G263" s="115"/>
      <c r="H263" s="116" t="str">
        <f t="shared" si="27"/>
        <v/>
      </c>
      <c r="I263" s="121" t="str">
        <f t="shared" si="24"/>
        <v/>
      </c>
      <c r="J263" s="122"/>
      <c r="K263" s="121" t="str">
        <f t="shared" si="25"/>
        <v/>
      </c>
      <c r="L263" s="122"/>
      <c r="M263" s="123"/>
      <c r="N263" s="123"/>
      <c r="O263" s="123"/>
      <c r="P263" s="124" t="str">
        <f t="shared" si="29"/>
        <v/>
      </c>
      <c r="Q263" s="125"/>
    </row>
    <row r="264" ht="16" spans="2:17">
      <c r="B264" s="106"/>
      <c r="C264" s="107" t="str">
        <f ca="1" t="shared" si="26"/>
        <v/>
      </c>
      <c r="D264" s="108"/>
      <c r="E264" s="113" t="str">
        <f ca="1" t="shared" si="28"/>
        <v/>
      </c>
      <c r="F264" s="114"/>
      <c r="G264" s="115"/>
      <c r="H264" s="116" t="str">
        <f t="shared" si="27"/>
        <v/>
      </c>
      <c r="I264" s="121" t="str">
        <f t="shared" si="24"/>
        <v/>
      </c>
      <c r="J264" s="122"/>
      <c r="K264" s="121" t="str">
        <f t="shared" si="25"/>
        <v/>
      </c>
      <c r="L264" s="122"/>
      <c r="M264" s="123"/>
      <c r="N264" s="123"/>
      <c r="O264" s="123"/>
      <c r="P264" s="124" t="str">
        <f t="shared" si="29"/>
        <v/>
      </c>
      <c r="Q264" s="125"/>
    </row>
    <row r="265" ht="16" spans="2:17">
      <c r="B265" s="106"/>
      <c r="C265" s="107" t="str">
        <f ca="1" t="shared" si="26"/>
        <v/>
      </c>
      <c r="D265" s="108"/>
      <c r="E265" s="113" t="str">
        <f ca="1" t="shared" si="28"/>
        <v/>
      </c>
      <c r="F265" s="114"/>
      <c r="G265" s="115"/>
      <c r="H265" s="116" t="str">
        <f t="shared" si="27"/>
        <v/>
      </c>
      <c r="I265" s="121" t="str">
        <f t="shared" si="24"/>
        <v/>
      </c>
      <c r="J265" s="122"/>
      <c r="K265" s="121" t="str">
        <f t="shared" si="25"/>
        <v/>
      </c>
      <c r="L265" s="122"/>
      <c r="M265" s="123"/>
      <c r="N265" s="123"/>
      <c r="O265" s="123"/>
      <c r="P265" s="124" t="str">
        <f t="shared" si="29"/>
        <v/>
      </c>
      <c r="Q265" s="125"/>
    </row>
    <row r="266" ht="16" spans="2:17">
      <c r="B266" s="106"/>
      <c r="C266" s="107" t="str">
        <f ca="1" t="shared" si="26"/>
        <v/>
      </c>
      <c r="D266" s="108"/>
      <c r="E266" s="113" t="str">
        <f ca="1" t="shared" si="28"/>
        <v/>
      </c>
      <c r="F266" s="114"/>
      <c r="G266" s="115"/>
      <c r="H266" s="116" t="str">
        <f t="shared" si="27"/>
        <v/>
      </c>
      <c r="I266" s="121" t="str">
        <f t="shared" si="24"/>
        <v/>
      </c>
      <c r="J266" s="122"/>
      <c r="K266" s="121" t="str">
        <f t="shared" si="25"/>
        <v/>
      </c>
      <c r="L266" s="122"/>
      <c r="M266" s="123"/>
      <c r="N266" s="123"/>
      <c r="O266" s="123"/>
      <c r="P266" s="124" t="str">
        <f t="shared" si="29"/>
        <v/>
      </c>
      <c r="Q266" s="125"/>
    </row>
    <row r="267" ht="16" spans="2:17">
      <c r="B267" s="106"/>
      <c r="C267" s="107" t="str">
        <f ca="1" t="shared" si="26"/>
        <v/>
      </c>
      <c r="D267" s="108"/>
      <c r="E267" s="113" t="str">
        <f ca="1" t="shared" si="28"/>
        <v/>
      </c>
      <c r="F267" s="114"/>
      <c r="G267" s="115"/>
      <c r="H267" s="116" t="str">
        <f t="shared" si="27"/>
        <v/>
      </c>
      <c r="I267" s="121" t="str">
        <f t="shared" si="24"/>
        <v/>
      </c>
      <c r="J267" s="122"/>
      <c r="K267" s="121" t="str">
        <f t="shared" si="25"/>
        <v/>
      </c>
      <c r="L267" s="122"/>
      <c r="M267" s="123"/>
      <c r="N267" s="123"/>
      <c r="O267" s="123"/>
      <c r="P267" s="124" t="str">
        <f t="shared" si="29"/>
        <v/>
      </c>
      <c r="Q267" s="125"/>
    </row>
    <row r="268" ht="16" spans="2:17">
      <c r="B268" s="106"/>
      <c r="C268" s="107" t="str">
        <f ca="1" t="shared" si="26"/>
        <v/>
      </c>
      <c r="D268" s="108"/>
      <c r="E268" s="113" t="str">
        <f ca="1" t="shared" si="28"/>
        <v/>
      </c>
      <c r="F268" s="114"/>
      <c r="G268" s="115"/>
      <c r="H268" s="116" t="str">
        <f t="shared" si="27"/>
        <v/>
      </c>
      <c r="I268" s="121" t="str">
        <f t="shared" si="24"/>
        <v/>
      </c>
      <c r="J268" s="122"/>
      <c r="K268" s="121" t="str">
        <f t="shared" si="25"/>
        <v/>
      </c>
      <c r="L268" s="122"/>
      <c r="M268" s="123"/>
      <c r="N268" s="123"/>
      <c r="O268" s="123"/>
      <c r="P268" s="124" t="str">
        <f t="shared" si="29"/>
        <v/>
      </c>
      <c r="Q268" s="125"/>
    </row>
    <row r="269" ht="16" spans="2:17">
      <c r="B269" s="106"/>
      <c r="C269" s="107" t="str">
        <f ca="1" t="shared" si="26"/>
        <v/>
      </c>
      <c r="D269" s="108"/>
      <c r="E269" s="113" t="str">
        <f ca="1" t="shared" si="28"/>
        <v/>
      </c>
      <c r="F269" s="114"/>
      <c r="G269" s="115"/>
      <c r="H269" s="116" t="str">
        <f t="shared" si="27"/>
        <v/>
      </c>
      <c r="I269" s="121" t="str">
        <f t="shared" si="24"/>
        <v/>
      </c>
      <c r="J269" s="122"/>
      <c r="K269" s="121" t="str">
        <f t="shared" si="25"/>
        <v/>
      </c>
      <c r="L269" s="122"/>
      <c r="M269" s="123"/>
      <c r="N269" s="123"/>
      <c r="O269" s="123"/>
      <c r="P269" s="124" t="str">
        <f t="shared" si="29"/>
        <v/>
      </c>
      <c r="Q269" s="125"/>
    </row>
    <row r="270" ht="16" spans="2:17">
      <c r="B270" s="106"/>
      <c r="C270" s="107" t="str">
        <f ca="1" t="shared" si="26"/>
        <v/>
      </c>
      <c r="D270" s="108"/>
      <c r="E270" s="113" t="str">
        <f ca="1" t="shared" si="28"/>
        <v/>
      </c>
      <c r="F270" s="114"/>
      <c r="G270" s="115"/>
      <c r="H270" s="116" t="str">
        <f t="shared" si="27"/>
        <v/>
      </c>
      <c r="I270" s="121" t="str">
        <f t="shared" si="24"/>
        <v/>
      </c>
      <c r="J270" s="122"/>
      <c r="K270" s="121" t="str">
        <f t="shared" si="25"/>
        <v/>
      </c>
      <c r="L270" s="122"/>
      <c r="M270" s="123"/>
      <c r="N270" s="123"/>
      <c r="O270" s="123"/>
      <c r="P270" s="124" t="str">
        <f t="shared" si="29"/>
        <v/>
      </c>
      <c r="Q270" s="125"/>
    </row>
    <row r="271" ht="16" spans="2:17">
      <c r="B271" s="106"/>
      <c r="C271" s="107" t="str">
        <f ca="1" t="shared" si="26"/>
        <v/>
      </c>
      <c r="D271" s="108"/>
      <c r="E271" s="113" t="str">
        <f ca="1" t="shared" si="28"/>
        <v/>
      </c>
      <c r="F271" s="114"/>
      <c r="G271" s="115"/>
      <c r="H271" s="116" t="str">
        <f t="shared" si="27"/>
        <v/>
      </c>
      <c r="I271" s="121" t="str">
        <f t="shared" si="24"/>
        <v/>
      </c>
      <c r="J271" s="122"/>
      <c r="K271" s="121" t="str">
        <f t="shared" si="25"/>
        <v/>
      </c>
      <c r="L271" s="122"/>
      <c r="M271" s="123"/>
      <c r="N271" s="123"/>
      <c r="O271" s="123"/>
      <c r="P271" s="124" t="str">
        <f t="shared" si="29"/>
        <v/>
      </c>
      <c r="Q271" s="125"/>
    </row>
    <row r="272" ht="16" spans="2:17">
      <c r="B272" s="106"/>
      <c r="C272" s="107" t="str">
        <f ca="1" t="shared" si="26"/>
        <v/>
      </c>
      <c r="D272" s="108"/>
      <c r="E272" s="113" t="str">
        <f ca="1" t="shared" si="28"/>
        <v/>
      </c>
      <c r="F272" s="114"/>
      <c r="G272" s="115"/>
      <c r="H272" s="116" t="str">
        <f t="shared" si="27"/>
        <v/>
      </c>
      <c r="I272" s="121" t="str">
        <f t="shared" si="24"/>
        <v/>
      </c>
      <c r="J272" s="122"/>
      <c r="K272" s="121" t="str">
        <f t="shared" si="25"/>
        <v/>
      </c>
      <c r="L272" s="122"/>
      <c r="M272" s="123"/>
      <c r="N272" s="123"/>
      <c r="O272" s="123"/>
      <c r="P272" s="124" t="str">
        <f t="shared" si="29"/>
        <v/>
      </c>
      <c r="Q272" s="125"/>
    </row>
    <row r="273" ht="16" spans="2:17">
      <c r="B273" s="106"/>
      <c r="C273" s="107" t="str">
        <f ca="1" t="shared" si="26"/>
        <v/>
      </c>
      <c r="D273" s="108"/>
      <c r="E273" s="113" t="str">
        <f ca="1" t="shared" si="28"/>
        <v/>
      </c>
      <c r="F273" s="114"/>
      <c r="G273" s="115"/>
      <c r="H273" s="116" t="str">
        <f t="shared" si="27"/>
        <v/>
      </c>
      <c r="I273" s="121" t="str">
        <f t="shared" si="24"/>
        <v/>
      </c>
      <c r="J273" s="122"/>
      <c r="K273" s="121" t="str">
        <f t="shared" si="25"/>
        <v/>
      </c>
      <c r="L273" s="122"/>
      <c r="M273" s="123"/>
      <c r="N273" s="123"/>
      <c r="O273" s="123"/>
      <c r="P273" s="124" t="str">
        <f t="shared" si="29"/>
        <v/>
      </c>
      <c r="Q273" s="125"/>
    </row>
    <row r="274" ht="16" spans="2:17">
      <c r="B274" s="106"/>
      <c r="C274" s="107" t="str">
        <f ca="1" t="shared" si="26"/>
        <v/>
      </c>
      <c r="D274" s="108"/>
      <c r="E274" s="113" t="str">
        <f ca="1" t="shared" si="28"/>
        <v/>
      </c>
      <c r="F274" s="114"/>
      <c r="G274" s="115"/>
      <c r="H274" s="116" t="str">
        <f t="shared" si="27"/>
        <v/>
      </c>
      <c r="I274" s="121" t="str">
        <f t="shared" si="24"/>
        <v/>
      </c>
      <c r="J274" s="122"/>
      <c r="K274" s="121" t="str">
        <f t="shared" si="25"/>
        <v/>
      </c>
      <c r="L274" s="122"/>
      <c r="M274" s="123"/>
      <c r="N274" s="123"/>
      <c r="O274" s="123"/>
      <c r="P274" s="124" t="str">
        <f t="shared" si="29"/>
        <v/>
      </c>
      <c r="Q274" s="125"/>
    </row>
    <row r="275" ht="16" spans="2:17">
      <c r="B275" s="106"/>
      <c r="C275" s="107" t="str">
        <f ca="1" t="shared" si="26"/>
        <v/>
      </c>
      <c r="D275" s="108"/>
      <c r="E275" s="113" t="str">
        <f ca="1" t="shared" si="28"/>
        <v/>
      </c>
      <c r="F275" s="114"/>
      <c r="G275" s="115"/>
      <c r="H275" s="116" t="str">
        <f t="shared" si="27"/>
        <v/>
      </c>
      <c r="I275" s="121" t="str">
        <f t="shared" si="24"/>
        <v/>
      </c>
      <c r="J275" s="122"/>
      <c r="K275" s="121" t="str">
        <f t="shared" si="25"/>
        <v/>
      </c>
      <c r="L275" s="122"/>
      <c r="M275" s="123"/>
      <c r="N275" s="123"/>
      <c r="O275" s="123"/>
      <c r="P275" s="124" t="str">
        <f t="shared" si="29"/>
        <v/>
      </c>
      <c r="Q275" s="125"/>
    </row>
    <row r="276" ht="16" spans="2:17">
      <c r="B276" s="106"/>
      <c r="C276" s="107" t="str">
        <f ca="1" t="shared" si="26"/>
        <v/>
      </c>
      <c r="D276" s="108"/>
      <c r="E276" s="113" t="str">
        <f ca="1" t="shared" si="28"/>
        <v/>
      </c>
      <c r="F276" s="114"/>
      <c r="G276" s="115"/>
      <c r="H276" s="116" t="str">
        <f t="shared" si="27"/>
        <v/>
      </c>
      <c r="I276" s="121" t="str">
        <f t="shared" si="24"/>
        <v/>
      </c>
      <c r="J276" s="122"/>
      <c r="K276" s="121" t="str">
        <f t="shared" si="25"/>
        <v/>
      </c>
      <c r="L276" s="122"/>
      <c r="M276" s="123"/>
      <c r="N276" s="123"/>
      <c r="O276" s="123"/>
      <c r="P276" s="124" t="str">
        <f t="shared" si="29"/>
        <v/>
      </c>
      <c r="Q276" s="125"/>
    </row>
    <row r="277" ht="16" spans="2:17">
      <c r="B277" s="106"/>
      <c r="C277" s="107" t="str">
        <f ca="1" t="shared" si="26"/>
        <v/>
      </c>
      <c r="D277" s="108"/>
      <c r="E277" s="113" t="str">
        <f ca="1" t="shared" si="28"/>
        <v/>
      </c>
      <c r="F277" s="114"/>
      <c r="G277" s="115"/>
      <c r="H277" s="116" t="str">
        <f t="shared" si="27"/>
        <v/>
      </c>
      <c r="I277" s="121" t="str">
        <f t="shared" si="24"/>
        <v/>
      </c>
      <c r="J277" s="122"/>
      <c r="K277" s="121" t="str">
        <f t="shared" si="25"/>
        <v/>
      </c>
      <c r="L277" s="122"/>
      <c r="M277" s="123"/>
      <c r="N277" s="123"/>
      <c r="O277" s="123"/>
      <c r="P277" s="124" t="str">
        <f t="shared" si="29"/>
        <v/>
      </c>
      <c r="Q277" s="125"/>
    </row>
    <row r="278" ht="16" spans="2:17">
      <c r="B278" s="106"/>
      <c r="C278" s="107" t="str">
        <f ca="1" t="shared" si="26"/>
        <v/>
      </c>
      <c r="D278" s="108"/>
      <c r="E278" s="113" t="str">
        <f ca="1" t="shared" si="28"/>
        <v/>
      </c>
      <c r="F278" s="114"/>
      <c r="G278" s="115"/>
      <c r="H278" s="116" t="str">
        <f t="shared" si="27"/>
        <v/>
      </c>
      <c r="I278" s="121" t="str">
        <f t="shared" si="24"/>
        <v/>
      </c>
      <c r="J278" s="122"/>
      <c r="K278" s="121" t="str">
        <f t="shared" si="25"/>
        <v/>
      </c>
      <c r="L278" s="122"/>
      <c r="M278" s="123"/>
      <c r="N278" s="123"/>
      <c r="O278" s="123"/>
      <c r="P278" s="124" t="str">
        <f t="shared" si="29"/>
        <v/>
      </c>
      <c r="Q278" s="125"/>
    </row>
    <row r="279" ht="16" spans="2:17">
      <c r="B279" s="106"/>
      <c r="C279" s="107" t="str">
        <f ca="1" t="shared" si="26"/>
        <v/>
      </c>
      <c r="D279" s="108"/>
      <c r="E279" s="113" t="str">
        <f ca="1" t="shared" si="28"/>
        <v/>
      </c>
      <c r="F279" s="114"/>
      <c r="G279" s="115"/>
      <c r="H279" s="116" t="str">
        <f t="shared" si="27"/>
        <v/>
      </c>
      <c r="I279" s="121" t="str">
        <f t="shared" si="24"/>
        <v/>
      </c>
      <c r="J279" s="122"/>
      <c r="K279" s="121" t="str">
        <f t="shared" si="25"/>
        <v/>
      </c>
      <c r="L279" s="122"/>
      <c r="M279" s="123"/>
      <c r="N279" s="123"/>
      <c r="O279" s="123"/>
      <c r="P279" s="124" t="str">
        <f t="shared" si="29"/>
        <v/>
      </c>
      <c r="Q279" s="125"/>
    </row>
    <row r="280" ht="16" spans="2:17">
      <c r="B280" s="106"/>
      <c r="C280" s="107" t="str">
        <f ca="1" t="shared" si="26"/>
        <v/>
      </c>
      <c r="D280" s="108"/>
      <c r="E280" s="113" t="str">
        <f ca="1" t="shared" si="28"/>
        <v/>
      </c>
      <c r="F280" s="114"/>
      <c r="G280" s="115"/>
      <c r="H280" s="116" t="str">
        <f t="shared" si="27"/>
        <v/>
      </c>
      <c r="I280" s="121" t="str">
        <f t="shared" ref="I280:I343" si="30">IF(IF($B280="",TRUE,IF($B281="",FALSE,IF($B280&lt;$B281,TRUE))),"",IF(J280="高",H280*1.2,IF(J280="中",H280,IF(J280="低",H280*0.8,"0.00"))))</f>
        <v/>
      </c>
      <c r="J280" s="122"/>
      <c r="K280" s="121" t="str">
        <f t="shared" ref="K280:K343" si="31">IF(IF($B280="",TRUE,IF($B281="",FALSE,IF($B280&lt;$B281,TRUE))),"",IF(L280="高",I280*1.2,IF(L280="中",I280,IF(L280="低",I280*0.8,"0.00"))))</f>
        <v/>
      </c>
      <c r="L280" s="122"/>
      <c r="M280" s="123"/>
      <c r="N280" s="123"/>
      <c r="O280" s="123"/>
      <c r="P280" s="124" t="str">
        <f t="shared" si="29"/>
        <v/>
      </c>
      <c r="Q280" s="125"/>
    </row>
    <row r="281" ht="16" spans="2:17">
      <c r="B281" s="106"/>
      <c r="C281" s="107" t="str">
        <f ca="1" t="shared" si="26"/>
        <v/>
      </c>
      <c r="D281" s="108"/>
      <c r="E281" s="113" t="str">
        <f ca="1" t="shared" si="28"/>
        <v/>
      </c>
      <c r="F281" s="114"/>
      <c r="G281" s="115"/>
      <c r="H281" s="116" t="str">
        <f t="shared" si="27"/>
        <v/>
      </c>
      <c r="I281" s="121" t="str">
        <f t="shared" si="30"/>
        <v/>
      </c>
      <c r="J281" s="122"/>
      <c r="K281" s="121" t="str">
        <f t="shared" si="31"/>
        <v/>
      </c>
      <c r="L281" s="122"/>
      <c r="M281" s="123"/>
      <c r="N281" s="123"/>
      <c r="O281" s="123"/>
      <c r="P281" s="124" t="str">
        <f t="shared" si="29"/>
        <v/>
      </c>
      <c r="Q281" s="125"/>
    </row>
    <row r="282" ht="16" spans="2:17">
      <c r="B282" s="106"/>
      <c r="C282" s="107" t="str">
        <f ca="1" t="shared" si="26"/>
        <v/>
      </c>
      <c r="D282" s="108"/>
      <c r="E282" s="113" t="str">
        <f ca="1" t="shared" si="28"/>
        <v/>
      </c>
      <c r="F282" s="114"/>
      <c r="G282" s="115"/>
      <c r="H282" s="116" t="str">
        <f t="shared" si="27"/>
        <v/>
      </c>
      <c r="I282" s="121" t="str">
        <f t="shared" si="30"/>
        <v/>
      </c>
      <c r="J282" s="122"/>
      <c r="K282" s="121" t="str">
        <f t="shared" si="31"/>
        <v/>
      </c>
      <c r="L282" s="122"/>
      <c r="M282" s="123"/>
      <c r="N282" s="123"/>
      <c r="O282" s="123"/>
      <c r="P282" s="124" t="str">
        <f t="shared" si="29"/>
        <v/>
      </c>
      <c r="Q282" s="125"/>
    </row>
    <row r="283" ht="16" spans="2:17">
      <c r="B283" s="106"/>
      <c r="C283" s="107" t="str">
        <f ca="1" t="shared" si="26"/>
        <v/>
      </c>
      <c r="D283" s="108"/>
      <c r="E283" s="113" t="str">
        <f ca="1" t="shared" si="28"/>
        <v/>
      </c>
      <c r="F283" s="114"/>
      <c r="G283" s="115"/>
      <c r="H283" s="116" t="str">
        <f t="shared" si="27"/>
        <v/>
      </c>
      <c r="I283" s="121" t="str">
        <f t="shared" si="30"/>
        <v/>
      </c>
      <c r="J283" s="122"/>
      <c r="K283" s="121" t="str">
        <f t="shared" si="31"/>
        <v/>
      </c>
      <c r="L283" s="122"/>
      <c r="M283" s="123"/>
      <c r="N283" s="123"/>
      <c r="O283" s="123"/>
      <c r="P283" s="124" t="str">
        <f t="shared" si="29"/>
        <v/>
      </c>
      <c r="Q283" s="125"/>
    </row>
    <row r="284" ht="16" spans="2:17">
      <c r="B284" s="106"/>
      <c r="C284" s="107" t="str">
        <f ca="1" t="shared" si="26"/>
        <v/>
      </c>
      <c r="D284" s="108"/>
      <c r="E284" s="113" t="str">
        <f ca="1" t="shared" si="28"/>
        <v/>
      </c>
      <c r="F284" s="114"/>
      <c r="G284" s="115"/>
      <c r="H284" s="116" t="str">
        <f t="shared" si="27"/>
        <v/>
      </c>
      <c r="I284" s="121" t="str">
        <f t="shared" si="30"/>
        <v/>
      </c>
      <c r="J284" s="122"/>
      <c r="K284" s="121" t="str">
        <f t="shared" si="31"/>
        <v/>
      </c>
      <c r="L284" s="122"/>
      <c r="M284" s="123"/>
      <c r="N284" s="123"/>
      <c r="O284" s="123"/>
      <c r="P284" s="124" t="str">
        <f t="shared" si="29"/>
        <v/>
      </c>
      <c r="Q284" s="125"/>
    </row>
    <row r="285" ht="16" spans="2:17">
      <c r="B285" s="106"/>
      <c r="C285" s="107" t="str">
        <f ca="1" t="shared" si="26"/>
        <v/>
      </c>
      <c r="D285" s="108"/>
      <c r="E285" s="113" t="str">
        <f ca="1" t="shared" si="28"/>
        <v/>
      </c>
      <c r="F285" s="114"/>
      <c r="G285" s="115"/>
      <c r="H285" s="116" t="str">
        <f t="shared" si="27"/>
        <v/>
      </c>
      <c r="I285" s="121" t="str">
        <f t="shared" si="30"/>
        <v/>
      </c>
      <c r="J285" s="122"/>
      <c r="K285" s="121" t="str">
        <f t="shared" si="31"/>
        <v/>
      </c>
      <c r="L285" s="122"/>
      <c r="M285" s="123"/>
      <c r="N285" s="123"/>
      <c r="O285" s="123"/>
      <c r="P285" s="124" t="str">
        <f t="shared" si="29"/>
        <v/>
      </c>
      <c r="Q285" s="125"/>
    </row>
    <row r="286" ht="16" spans="2:17">
      <c r="B286" s="106"/>
      <c r="C286" s="107" t="str">
        <f ca="1" t="shared" si="26"/>
        <v/>
      </c>
      <c r="D286" s="108"/>
      <c r="E286" s="113" t="str">
        <f ca="1" t="shared" si="28"/>
        <v/>
      </c>
      <c r="F286" s="114"/>
      <c r="G286" s="115"/>
      <c r="H286" s="116" t="str">
        <f t="shared" si="27"/>
        <v/>
      </c>
      <c r="I286" s="121" t="str">
        <f t="shared" si="30"/>
        <v/>
      </c>
      <c r="J286" s="122"/>
      <c r="K286" s="121" t="str">
        <f t="shared" si="31"/>
        <v/>
      </c>
      <c r="L286" s="122"/>
      <c r="M286" s="123"/>
      <c r="N286" s="123"/>
      <c r="O286" s="123"/>
      <c r="P286" s="124" t="str">
        <f t="shared" si="29"/>
        <v/>
      </c>
      <c r="Q286" s="125"/>
    </row>
    <row r="287" ht="16" spans="2:17">
      <c r="B287" s="106"/>
      <c r="C287" s="107" t="str">
        <f ca="1" t="shared" si="26"/>
        <v/>
      </c>
      <c r="D287" s="108"/>
      <c r="E287" s="113" t="str">
        <f ca="1" t="shared" si="28"/>
        <v/>
      </c>
      <c r="F287" s="114"/>
      <c r="G287" s="115"/>
      <c r="H287" s="116" t="str">
        <f t="shared" si="27"/>
        <v/>
      </c>
      <c r="I287" s="121" t="str">
        <f t="shared" si="30"/>
        <v/>
      </c>
      <c r="J287" s="122"/>
      <c r="K287" s="121" t="str">
        <f t="shared" si="31"/>
        <v/>
      </c>
      <c r="L287" s="122"/>
      <c r="M287" s="123"/>
      <c r="N287" s="123"/>
      <c r="O287" s="123"/>
      <c r="P287" s="124" t="str">
        <f t="shared" si="29"/>
        <v/>
      </c>
      <c r="Q287" s="125"/>
    </row>
    <row r="288" ht="16" spans="2:17">
      <c r="B288" s="106"/>
      <c r="C288" s="107" t="str">
        <f ca="1" t="shared" si="26"/>
        <v/>
      </c>
      <c r="D288" s="108"/>
      <c r="E288" s="113" t="str">
        <f ca="1" t="shared" si="28"/>
        <v/>
      </c>
      <c r="F288" s="114"/>
      <c r="G288" s="115"/>
      <c r="H288" s="116" t="str">
        <f t="shared" si="27"/>
        <v/>
      </c>
      <c r="I288" s="121" t="str">
        <f t="shared" si="30"/>
        <v/>
      </c>
      <c r="J288" s="122"/>
      <c r="K288" s="121" t="str">
        <f t="shared" si="31"/>
        <v/>
      </c>
      <c r="L288" s="122"/>
      <c r="M288" s="123"/>
      <c r="N288" s="123"/>
      <c r="O288" s="123"/>
      <c r="P288" s="124" t="str">
        <f t="shared" si="29"/>
        <v/>
      </c>
      <c r="Q288" s="125"/>
    </row>
    <row r="289" ht="16" spans="2:17">
      <c r="B289" s="106"/>
      <c r="C289" s="107" t="str">
        <f ca="1" t="shared" si="26"/>
        <v/>
      </c>
      <c r="D289" s="108"/>
      <c r="E289" s="113" t="str">
        <f ca="1" t="shared" si="28"/>
        <v/>
      </c>
      <c r="F289" s="114"/>
      <c r="G289" s="115"/>
      <c r="H289" s="116" t="str">
        <f t="shared" si="27"/>
        <v/>
      </c>
      <c r="I289" s="121" t="str">
        <f t="shared" si="30"/>
        <v/>
      </c>
      <c r="J289" s="122"/>
      <c r="K289" s="121" t="str">
        <f t="shared" si="31"/>
        <v/>
      </c>
      <c r="L289" s="122"/>
      <c r="M289" s="123"/>
      <c r="N289" s="123"/>
      <c r="O289" s="123"/>
      <c r="P289" s="124" t="str">
        <f t="shared" si="29"/>
        <v/>
      </c>
      <c r="Q289" s="125"/>
    </row>
    <row r="290" ht="16" spans="2:17">
      <c r="B290" s="106"/>
      <c r="C290" s="107" t="str">
        <f ca="1" t="shared" si="26"/>
        <v/>
      </c>
      <c r="D290" s="108"/>
      <c r="E290" s="113" t="str">
        <f ca="1" t="shared" si="28"/>
        <v/>
      </c>
      <c r="F290" s="114"/>
      <c r="G290" s="115"/>
      <c r="H290" s="116" t="str">
        <f t="shared" si="27"/>
        <v/>
      </c>
      <c r="I290" s="121" t="str">
        <f t="shared" si="30"/>
        <v/>
      </c>
      <c r="J290" s="122"/>
      <c r="K290" s="121" t="str">
        <f t="shared" si="31"/>
        <v/>
      </c>
      <c r="L290" s="122"/>
      <c r="M290" s="123"/>
      <c r="N290" s="123"/>
      <c r="O290" s="123"/>
      <c r="P290" s="124" t="str">
        <f t="shared" si="29"/>
        <v/>
      </c>
      <c r="Q290" s="125"/>
    </row>
    <row r="291" ht="16" spans="2:17">
      <c r="B291" s="106"/>
      <c r="C291" s="107" t="str">
        <f ca="1" t="shared" si="26"/>
        <v/>
      </c>
      <c r="D291" s="108"/>
      <c r="E291" s="113" t="str">
        <f ca="1" t="shared" si="28"/>
        <v/>
      </c>
      <c r="F291" s="114"/>
      <c r="G291" s="115"/>
      <c r="H291" s="116" t="str">
        <f t="shared" si="27"/>
        <v/>
      </c>
      <c r="I291" s="121" t="str">
        <f t="shared" si="30"/>
        <v/>
      </c>
      <c r="J291" s="122"/>
      <c r="K291" s="121" t="str">
        <f t="shared" si="31"/>
        <v/>
      </c>
      <c r="L291" s="122"/>
      <c r="M291" s="123"/>
      <c r="N291" s="123"/>
      <c r="O291" s="123"/>
      <c r="P291" s="124" t="str">
        <f t="shared" si="29"/>
        <v/>
      </c>
      <c r="Q291" s="125"/>
    </row>
    <row r="292" ht="16" spans="2:17">
      <c r="B292" s="106"/>
      <c r="C292" s="107" t="str">
        <f ca="1" t="shared" si="26"/>
        <v/>
      </c>
      <c r="D292" s="108"/>
      <c r="E292" s="113" t="str">
        <f ca="1" t="shared" si="28"/>
        <v/>
      </c>
      <c r="F292" s="114"/>
      <c r="G292" s="115"/>
      <c r="H292" s="116" t="str">
        <f t="shared" si="27"/>
        <v/>
      </c>
      <c r="I292" s="121" t="str">
        <f t="shared" si="30"/>
        <v/>
      </c>
      <c r="J292" s="122"/>
      <c r="K292" s="121" t="str">
        <f t="shared" si="31"/>
        <v/>
      </c>
      <c r="L292" s="122"/>
      <c r="M292" s="123"/>
      <c r="N292" s="123"/>
      <c r="O292" s="123"/>
      <c r="P292" s="124" t="str">
        <f t="shared" si="29"/>
        <v/>
      </c>
      <c r="Q292" s="125"/>
    </row>
    <row r="293" ht="16" spans="2:17">
      <c r="B293" s="106"/>
      <c r="C293" s="107" t="str">
        <f ca="1" t="shared" si="26"/>
        <v/>
      </c>
      <c r="D293" s="108"/>
      <c r="E293" s="113" t="str">
        <f ca="1" t="shared" si="28"/>
        <v/>
      </c>
      <c r="F293" s="114"/>
      <c r="G293" s="115"/>
      <c r="H293" s="116" t="str">
        <f t="shared" si="27"/>
        <v/>
      </c>
      <c r="I293" s="121" t="str">
        <f t="shared" si="30"/>
        <v/>
      </c>
      <c r="J293" s="122"/>
      <c r="K293" s="121" t="str">
        <f t="shared" si="31"/>
        <v/>
      </c>
      <c r="L293" s="122"/>
      <c r="M293" s="123"/>
      <c r="N293" s="123"/>
      <c r="O293" s="123"/>
      <c r="P293" s="124" t="str">
        <f t="shared" si="29"/>
        <v/>
      </c>
      <c r="Q293" s="125"/>
    </row>
    <row r="294" ht="16" spans="2:17">
      <c r="B294" s="106"/>
      <c r="C294" s="107" t="str">
        <f ca="1" t="shared" si="26"/>
        <v/>
      </c>
      <c r="D294" s="108"/>
      <c r="E294" s="113" t="str">
        <f ca="1" t="shared" si="28"/>
        <v/>
      </c>
      <c r="F294" s="114"/>
      <c r="G294" s="115"/>
      <c r="H294" s="116" t="str">
        <f t="shared" si="27"/>
        <v/>
      </c>
      <c r="I294" s="121" t="str">
        <f t="shared" si="30"/>
        <v/>
      </c>
      <c r="J294" s="122"/>
      <c r="K294" s="121" t="str">
        <f t="shared" si="31"/>
        <v/>
      </c>
      <c r="L294" s="122"/>
      <c r="M294" s="123"/>
      <c r="N294" s="123"/>
      <c r="O294" s="123"/>
      <c r="P294" s="124" t="str">
        <f t="shared" si="29"/>
        <v/>
      </c>
      <c r="Q294" s="125"/>
    </row>
    <row r="295" ht="16" spans="2:17">
      <c r="B295" s="106"/>
      <c r="C295" s="107" t="str">
        <f ca="1" t="shared" si="26"/>
        <v/>
      </c>
      <c r="D295" s="108"/>
      <c r="E295" s="113" t="str">
        <f ca="1" t="shared" si="28"/>
        <v/>
      </c>
      <c r="F295" s="114"/>
      <c r="G295" s="115"/>
      <c r="H295" s="116" t="str">
        <f t="shared" si="27"/>
        <v/>
      </c>
      <c r="I295" s="121" t="str">
        <f t="shared" si="30"/>
        <v/>
      </c>
      <c r="J295" s="122"/>
      <c r="K295" s="121" t="str">
        <f t="shared" si="31"/>
        <v/>
      </c>
      <c r="L295" s="122"/>
      <c r="M295" s="123"/>
      <c r="N295" s="123"/>
      <c r="O295" s="123"/>
      <c r="P295" s="124" t="str">
        <f t="shared" si="29"/>
        <v/>
      </c>
      <c r="Q295" s="125"/>
    </row>
    <row r="296" ht="16" spans="2:17">
      <c r="B296" s="106"/>
      <c r="C296" s="107" t="str">
        <f ca="1" t="shared" si="26"/>
        <v/>
      </c>
      <c r="D296" s="108"/>
      <c r="E296" s="113" t="str">
        <f ca="1" t="shared" si="28"/>
        <v/>
      </c>
      <c r="F296" s="114"/>
      <c r="G296" s="115"/>
      <c r="H296" s="116" t="str">
        <f t="shared" si="27"/>
        <v/>
      </c>
      <c r="I296" s="121" t="str">
        <f t="shared" si="30"/>
        <v/>
      </c>
      <c r="J296" s="122"/>
      <c r="K296" s="121" t="str">
        <f t="shared" si="31"/>
        <v/>
      </c>
      <c r="L296" s="122"/>
      <c r="M296" s="123"/>
      <c r="N296" s="123"/>
      <c r="O296" s="123"/>
      <c r="P296" s="124" t="str">
        <f t="shared" si="29"/>
        <v/>
      </c>
      <c r="Q296" s="125"/>
    </row>
    <row r="297" ht="16" spans="2:17">
      <c r="B297" s="106"/>
      <c r="C297" s="107" t="str">
        <f ca="1" t="shared" si="26"/>
        <v/>
      </c>
      <c r="D297" s="108"/>
      <c r="E297" s="113" t="str">
        <f ca="1" t="shared" si="28"/>
        <v/>
      </c>
      <c r="F297" s="114"/>
      <c r="G297" s="115"/>
      <c r="H297" s="116" t="str">
        <f t="shared" si="27"/>
        <v/>
      </c>
      <c r="I297" s="121" t="str">
        <f t="shared" si="30"/>
        <v/>
      </c>
      <c r="J297" s="122"/>
      <c r="K297" s="121" t="str">
        <f t="shared" si="31"/>
        <v/>
      </c>
      <c r="L297" s="122"/>
      <c r="M297" s="123"/>
      <c r="N297" s="123"/>
      <c r="O297" s="123"/>
      <c r="P297" s="124" t="str">
        <f t="shared" si="29"/>
        <v/>
      </c>
      <c r="Q297" s="125"/>
    </row>
    <row r="298" ht="16" spans="2:17">
      <c r="B298" s="106"/>
      <c r="C298" s="107" t="str">
        <f ca="1" t="shared" si="26"/>
        <v/>
      </c>
      <c r="D298" s="108"/>
      <c r="E298" s="113" t="str">
        <f ca="1" t="shared" si="28"/>
        <v/>
      </c>
      <c r="F298" s="114"/>
      <c r="G298" s="115"/>
      <c r="H298" s="116" t="str">
        <f t="shared" si="27"/>
        <v/>
      </c>
      <c r="I298" s="121" t="str">
        <f t="shared" si="30"/>
        <v/>
      </c>
      <c r="J298" s="122"/>
      <c r="K298" s="121" t="str">
        <f t="shared" si="31"/>
        <v/>
      </c>
      <c r="L298" s="122"/>
      <c r="M298" s="123"/>
      <c r="N298" s="123"/>
      <c r="O298" s="123"/>
      <c r="P298" s="124" t="str">
        <f t="shared" si="29"/>
        <v/>
      </c>
      <c r="Q298" s="125"/>
    </row>
    <row r="299" ht="16" spans="2:17">
      <c r="B299" s="106"/>
      <c r="C299" s="107" t="str">
        <f ca="1" t="shared" si="26"/>
        <v/>
      </c>
      <c r="D299" s="108"/>
      <c r="E299" s="113" t="str">
        <f ca="1" t="shared" si="28"/>
        <v/>
      </c>
      <c r="F299" s="114"/>
      <c r="G299" s="115"/>
      <c r="H299" s="116" t="str">
        <f t="shared" si="27"/>
        <v/>
      </c>
      <c r="I299" s="121" t="str">
        <f t="shared" si="30"/>
        <v/>
      </c>
      <c r="J299" s="122"/>
      <c r="K299" s="121" t="str">
        <f t="shared" si="31"/>
        <v/>
      </c>
      <c r="L299" s="122"/>
      <c r="M299" s="123"/>
      <c r="N299" s="123"/>
      <c r="O299" s="123"/>
      <c r="P299" s="124" t="str">
        <f t="shared" si="29"/>
        <v/>
      </c>
      <c r="Q299" s="125"/>
    </row>
    <row r="300" ht="16" spans="2:17">
      <c r="B300" s="106"/>
      <c r="C300" s="107" t="str">
        <f ca="1" t="shared" si="26"/>
        <v/>
      </c>
      <c r="D300" s="108"/>
      <c r="E300" s="113" t="str">
        <f ca="1" t="shared" si="28"/>
        <v/>
      </c>
      <c r="F300" s="114"/>
      <c r="G300" s="115"/>
      <c r="H300" s="116" t="str">
        <f t="shared" si="27"/>
        <v/>
      </c>
      <c r="I300" s="121" t="str">
        <f t="shared" si="30"/>
        <v/>
      </c>
      <c r="J300" s="122"/>
      <c r="K300" s="121" t="str">
        <f t="shared" si="31"/>
        <v/>
      </c>
      <c r="L300" s="122"/>
      <c r="M300" s="123"/>
      <c r="N300" s="123"/>
      <c r="O300" s="123"/>
      <c r="P300" s="124" t="str">
        <f t="shared" si="29"/>
        <v/>
      </c>
      <c r="Q300" s="125"/>
    </row>
    <row r="301" ht="16" spans="2:17">
      <c r="B301" s="106"/>
      <c r="C301" s="107" t="str">
        <f ca="1" t="shared" si="26"/>
        <v/>
      </c>
      <c r="D301" s="108"/>
      <c r="E301" s="113" t="str">
        <f ca="1" t="shared" si="28"/>
        <v/>
      </c>
      <c r="F301" s="114"/>
      <c r="G301" s="115"/>
      <c r="H301" s="116" t="str">
        <f t="shared" si="27"/>
        <v/>
      </c>
      <c r="I301" s="121" t="str">
        <f t="shared" si="30"/>
        <v/>
      </c>
      <c r="J301" s="122"/>
      <c r="K301" s="121" t="str">
        <f t="shared" si="31"/>
        <v/>
      </c>
      <c r="L301" s="122"/>
      <c r="M301" s="123"/>
      <c r="N301" s="123"/>
      <c r="O301" s="123"/>
      <c r="P301" s="124" t="str">
        <f t="shared" si="29"/>
        <v/>
      </c>
      <c r="Q301" s="125"/>
    </row>
    <row r="302" ht="16" spans="2:17">
      <c r="B302" s="106"/>
      <c r="C302" s="107" t="str">
        <f ca="1" t="shared" si="26"/>
        <v/>
      </c>
      <c r="D302" s="108"/>
      <c r="E302" s="113" t="str">
        <f ca="1" t="shared" si="28"/>
        <v/>
      </c>
      <c r="F302" s="114"/>
      <c r="G302" s="115"/>
      <c r="H302" s="116" t="str">
        <f t="shared" si="27"/>
        <v/>
      </c>
      <c r="I302" s="121" t="str">
        <f t="shared" si="30"/>
        <v/>
      </c>
      <c r="J302" s="122"/>
      <c r="K302" s="121" t="str">
        <f t="shared" si="31"/>
        <v/>
      </c>
      <c r="L302" s="122"/>
      <c r="M302" s="123"/>
      <c r="N302" s="123"/>
      <c r="O302" s="123"/>
      <c r="P302" s="124" t="str">
        <f t="shared" si="29"/>
        <v/>
      </c>
      <c r="Q302" s="125"/>
    </row>
    <row r="303" ht="16" spans="2:17">
      <c r="B303" s="106"/>
      <c r="C303" s="107" t="str">
        <f ca="1" t="shared" si="26"/>
        <v/>
      </c>
      <c r="D303" s="108"/>
      <c r="E303" s="113" t="str">
        <f ca="1" t="shared" si="28"/>
        <v/>
      </c>
      <c r="F303" s="114"/>
      <c r="G303" s="115"/>
      <c r="H303" s="116" t="str">
        <f t="shared" si="27"/>
        <v/>
      </c>
      <c r="I303" s="121" t="str">
        <f t="shared" si="30"/>
        <v/>
      </c>
      <c r="J303" s="122"/>
      <c r="K303" s="121" t="str">
        <f t="shared" si="31"/>
        <v/>
      </c>
      <c r="L303" s="122"/>
      <c r="M303" s="123"/>
      <c r="N303" s="123"/>
      <c r="O303" s="123"/>
      <c r="P303" s="124" t="str">
        <f t="shared" si="29"/>
        <v/>
      </c>
      <c r="Q303" s="125"/>
    </row>
    <row r="304" ht="16" spans="2:17">
      <c r="B304" s="106"/>
      <c r="C304" s="107" t="str">
        <f ca="1" t="shared" si="26"/>
        <v/>
      </c>
      <c r="D304" s="108"/>
      <c r="E304" s="113" t="str">
        <f ca="1" t="shared" si="28"/>
        <v/>
      </c>
      <c r="F304" s="114"/>
      <c r="G304" s="115"/>
      <c r="H304" s="116" t="str">
        <f t="shared" si="27"/>
        <v/>
      </c>
      <c r="I304" s="121" t="str">
        <f t="shared" si="30"/>
        <v/>
      </c>
      <c r="J304" s="122"/>
      <c r="K304" s="121" t="str">
        <f t="shared" si="31"/>
        <v/>
      </c>
      <c r="L304" s="122"/>
      <c r="M304" s="123"/>
      <c r="N304" s="123"/>
      <c r="O304" s="123"/>
      <c r="P304" s="124" t="str">
        <f t="shared" si="29"/>
        <v/>
      </c>
      <c r="Q304" s="125"/>
    </row>
    <row r="305" ht="16" spans="2:17">
      <c r="B305" s="106"/>
      <c r="C305" s="107" t="str">
        <f ca="1" t="shared" si="26"/>
        <v/>
      </c>
      <c r="D305" s="108"/>
      <c r="E305" s="113" t="str">
        <f ca="1" t="shared" si="28"/>
        <v/>
      </c>
      <c r="F305" s="114"/>
      <c r="G305" s="115"/>
      <c r="H305" s="116" t="str">
        <f t="shared" si="27"/>
        <v/>
      </c>
      <c r="I305" s="121" t="str">
        <f t="shared" si="30"/>
        <v/>
      </c>
      <c r="J305" s="122"/>
      <c r="K305" s="121" t="str">
        <f t="shared" si="31"/>
        <v/>
      </c>
      <c r="L305" s="122"/>
      <c r="M305" s="123"/>
      <c r="N305" s="123"/>
      <c r="O305" s="123"/>
      <c r="P305" s="124" t="str">
        <f t="shared" si="29"/>
        <v/>
      </c>
      <c r="Q305" s="125"/>
    </row>
    <row r="306" ht="16" spans="2:17">
      <c r="B306" s="106"/>
      <c r="C306" s="107" t="str">
        <f ca="1" t="shared" si="26"/>
        <v/>
      </c>
      <c r="D306" s="108"/>
      <c r="E306" s="113" t="str">
        <f ca="1" t="shared" si="28"/>
        <v/>
      </c>
      <c r="F306" s="114"/>
      <c r="G306" s="115"/>
      <c r="H306" s="116" t="str">
        <f t="shared" si="27"/>
        <v/>
      </c>
      <c r="I306" s="121" t="str">
        <f t="shared" si="30"/>
        <v/>
      </c>
      <c r="J306" s="122"/>
      <c r="K306" s="121" t="str">
        <f t="shared" si="31"/>
        <v/>
      </c>
      <c r="L306" s="122"/>
      <c r="M306" s="123"/>
      <c r="N306" s="123"/>
      <c r="O306" s="123"/>
      <c r="P306" s="124" t="str">
        <f t="shared" si="29"/>
        <v/>
      </c>
      <c r="Q306" s="125"/>
    </row>
    <row r="307" ht="16" spans="2:17">
      <c r="B307" s="106"/>
      <c r="C307" s="107" t="str">
        <f ca="1" t="shared" si="26"/>
        <v/>
      </c>
      <c r="D307" s="108"/>
      <c r="E307" s="113" t="str">
        <f ca="1" t="shared" si="28"/>
        <v/>
      </c>
      <c r="F307" s="114"/>
      <c r="G307" s="115"/>
      <c r="H307" s="116" t="str">
        <f t="shared" si="27"/>
        <v/>
      </c>
      <c r="I307" s="121" t="str">
        <f t="shared" si="30"/>
        <v/>
      </c>
      <c r="J307" s="122"/>
      <c r="K307" s="121" t="str">
        <f t="shared" si="31"/>
        <v/>
      </c>
      <c r="L307" s="122"/>
      <c r="M307" s="123"/>
      <c r="N307" s="123"/>
      <c r="O307" s="123"/>
      <c r="P307" s="124" t="str">
        <f t="shared" si="29"/>
        <v/>
      </c>
      <c r="Q307" s="125"/>
    </row>
    <row r="308" ht="16" spans="2:17">
      <c r="B308" s="106"/>
      <c r="C308" s="107" t="str">
        <f ca="1" t="shared" si="26"/>
        <v/>
      </c>
      <c r="D308" s="108"/>
      <c r="E308" s="113" t="str">
        <f ca="1" t="shared" si="28"/>
        <v/>
      </c>
      <c r="F308" s="114"/>
      <c r="G308" s="115"/>
      <c r="H308" s="116" t="str">
        <f t="shared" si="27"/>
        <v/>
      </c>
      <c r="I308" s="121" t="str">
        <f t="shared" si="30"/>
        <v/>
      </c>
      <c r="J308" s="122"/>
      <c r="K308" s="121" t="str">
        <f t="shared" si="31"/>
        <v/>
      </c>
      <c r="L308" s="122"/>
      <c r="M308" s="123"/>
      <c r="N308" s="123"/>
      <c r="O308" s="123"/>
      <c r="P308" s="124" t="str">
        <f t="shared" si="29"/>
        <v/>
      </c>
      <c r="Q308" s="125"/>
    </row>
    <row r="309" ht="16" spans="2:17">
      <c r="B309" s="106"/>
      <c r="C309" s="107" t="str">
        <f ca="1" t="shared" si="26"/>
        <v/>
      </c>
      <c r="D309" s="108"/>
      <c r="E309" s="113" t="str">
        <f ca="1" t="shared" si="28"/>
        <v/>
      </c>
      <c r="F309" s="114"/>
      <c r="G309" s="115"/>
      <c r="H309" s="116" t="str">
        <f t="shared" si="27"/>
        <v/>
      </c>
      <c r="I309" s="121" t="str">
        <f t="shared" si="30"/>
        <v/>
      </c>
      <c r="J309" s="122"/>
      <c r="K309" s="121" t="str">
        <f t="shared" si="31"/>
        <v/>
      </c>
      <c r="L309" s="122"/>
      <c r="M309" s="123"/>
      <c r="N309" s="123"/>
      <c r="O309" s="123"/>
      <c r="P309" s="124" t="str">
        <f t="shared" si="29"/>
        <v/>
      </c>
      <c r="Q309" s="125"/>
    </row>
    <row r="310" ht="16" spans="2:17">
      <c r="B310" s="106"/>
      <c r="C310" s="107" t="str">
        <f ca="1" t="shared" si="26"/>
        <v/>
      </c>
      <c r="D310" s="108"/>
      <c r="E310" s="113" t="str">
        <f ca="1" t="shared" si="28"/>
        <v/>
      </c>
      <c r="F310" s="114"/>
      <c r="G310" s="115"/>
      <c r="H310" s="116" t="str">
        <f t="shared" si="27"/>
        <v/>
      </c>
      <c r="I310" s="121" t="str">
        <f t="shared" si="30"/>
        <v/>
      </c>
      <c r="J310" s="122"/>
      <c r="K310" s="121" t="str">
        <f t="shared" si="31"/>
        <v/>
      </c>
      <c r="L310" s="122"/>
      <c r="M310" s="123"/>
      <c r="N310" s="123"/>
      <c r="O310" s="123"/>
      <c r="P310" s="124" t="str">
        <f t="shared" si="29"/>
        <v/>
      </c>
      <c r="Q310" s="125"/>
    </row>
    <row r="311" ht="16" spans="2:17">
      <c r="B311" s="106"/>
      <c r="C311" s="107" t="str">
        <f ca="1" t="shared" si="26"/>
        <v/>
      </c>
      <c r="D311" s="108"/>
      <c r="E311" s="113" t="str">
        <f ca="1" t="shared" si="28"/>
        <v/>
      </c>
      <c r="F311" s="114"/>
      <c r="G311" s="115"/>
      <c r="H311" s="116" t="str">
        <f t="shared" si="27"/>
        <v/>
      </c>
      <c r="I311" s="121" t="str">
        <f t="shared" si="30"/>
        <v/>
      </c>
      <c r="J311" s="122"/>
      <c r="K311" s="121" t="str">
        <f t="shared" si="31"/>
        <v/>
      </c>
      <c r="L311" s="122"/>
      <c r="M311" s="123"/>
      <c r="N311" s="123"/>
      <c r="O311" s="123"/>
      <c r="P311" s="124" t="str">
        <f t="shared" si="29"/>
        <v/>
      </c>
      <c r="Q311" s="125"/>
    </row>
    <row r="312" ht="16" spans="2:17">
      <c r="B312" s="106"/>
      <c r="C312" s="107" t="str">
        <f ca="1" t="shared" si="26"/>
        <v/>
      </c>
      <c r="D312" s="108"/>
      <c r="E312" s="113" t="str">
        <f ca="1" t="shared" si="28"/>
        <v/>
      </c>
      <c r="F312" s="114"/>
      <c r="G312" s="115"/>
      <c r="H312" s="116" t="str">
        <f t="shared" si="27"/>
        <v/>
      </c>
      <c r="I312" s="121" t="str">
        <f t="shared" si="30"/>
        <v/>
      </c>
      <c r="J312" s="122"/>
      <c r="K312" s="121" t="str">
        <f t="shared" si="31"/>
        <v/>
      </c>
      <c r="L312" s="122"/>
      <c r="M312" s="123"/>
      <c r="N312" s="123"/>
      <c r="O312" s="123"/>
      <c r="P312" s="124" t="str">
        <f t="shared" si="29"/>
        <v/>
      </c>
      <c r="Q312" s="125"/>
    </row>
    <row r="313" ht="16" spans="2:17">
      <c r="B313" s="106"/>
      <c r="C313" s="107" t="str">
        <f ca="1" t="shared" si="26"/>
        <v/>
      </c>
      <c r="D313" s="108"/>
      <c r="E313" s="113" t="str">
        <f ca="1" t="shared" si="28"/>
        <v/>
      </c>
      <c r="F313" s="114"/>
      <c r="G313" s="115"/>
      <c r="H313" s="116" t="str">
        <f t="shared" si="27"/>
        <v/>
      </c>
      <c r="I313" s="121" t="str">
        <f t="shared" si="30"/>
        <v/>
      </c>
      <c r="J313" s="122"/>
      <c r="K313" s="121" t="str">
        <f t="shared" si="31"/>
        <v/>
      </c>
      <c r="L313" s="122"/>
      <c r="M313" s="123"/>
      <c r="N313" s="123"/>
      <c r="O313" s="123"/>
      <c r="P313" s="124" t="str">
        <f t="shared" si="29"/>
        <v/>
      </c>
      <c r="Q313" s="125"/>
    </row>
    <row r="314" ht="16" spans="2:17">
      <c r="B314" s="106"/>
      <c r="C314" s="107" t="str">
        <f ca="1" t="shared" si="26"/>
        <v/>
      </c>
      <c r="D314" s="108"/>
      <c r="E314" s="113" t="str">
        <f ca="1" t="shared" si="28"/>
        <v/>
      </c>
      <c r="F314" s="114"/>
      <c r="G314" s="115"/>
      <c r="H314" s="116" t="str">
        <f t="shared" si="27"/>
        <v/>
      </c>
      <c r="I314" s="121" t="str">
        <f t="shared" si="30"/>
        <v/>
      </c>
      <c r="J314" s="122"/>
      <c r="K314" s="121" t="str">
        <f t="shared" si="31"/>
        <v/>
      </c>
      <c r="L314" s="122"/>
      <c r="M314" s="123"/>
      <c r="N314" s="123"/>
      <c r="O314" s="123"/>
      <c r="P314" s="124" t="str">
        <f t="shared" si="29"/>
        <v/>
      </c>
      <c r="Q314" s="125"/>
    </row>
    <row r="315" ht="16" spans="2:17">
      <c r="B315" s="106"/>
      <c r="C315" s="107" t="str">
        <f ca="1" t="shared" si="26"/>
        <v/>
      </c>
      <c r="D315" s="108"/>
      <c r="E315" s="113" t="str">
        <f ca="1" t="shared" si="28"/>
        <v/>
      </c>
      <c r="F315" s="114"/>
      <c r="G315" s="115"/>
      <c r="H315" s="116" t="str">
        <f t="shared" si="27"/>
        <v/>
      </c>
      <c r="I315" s="121" t="str">
        <f t="shared" si="30"/>
        <v/>
      </c>
      <c r="J315" s="122"/>
      <c r="K315" s="121" t="str">
        <f t="shared" si="31"/>
        <v/>
      </c>
      <c r="L315" s="122"/>
      <c r="M315" s="123"/>
      <c r="N315" s="123"/>
      <c r="O315" s="123"/>
      <c r="P315" s="124" t="str">
        <f t="shared" si="29"/>
        <v/>
      </c>
      <c r="Q315" s="125"/>
    </row>
    <row r="316" ht="16" spans="2:17">
      <c r="B316" s="106"/>
      <c r="C316" s="107" t="str">
        <f ca="1" t="shared" si="26"/>
        <v/>
      </c>
      <c r="D316" s="108"/>
      <c r="E316" s="113" t="str">
        <f ca="1" t="shared" si="28"/>
        <v/>
      </c>
      <c r="F316" s="114"/>
      <c r="G316" s="115"/>
      <c r="H316" s="116" t="str">
        <f t="shared" si="27"/>
        <v/>
      </c>
      <c r="I316" s="121" t="str">
        <f t="shared" si="30"/>
        <v/>
      </c>
      <c r="J316" s="122"/>
      <c r="K316" s="121" t="str">
        <f t="shared" si="31"/>
        <v/>
      </c>
      <c r="L316" s="122"/>
      <c r="M316" s="123"/>
      <c r="N316" s="123"/>
      <c r="O316" s="123"/>
      <c r="P316" s="124" t="str">
        <f t="shared" si="29"/>
        <v/>
      </c>
      <c r="Q316" s="125"/>
    </row>
    <row r="317" ht="16" spans="2:17">
      <c r="B317" s="106"/>
      <c r="C317" s="107" t="str">
        <f ca="1" t="shared" si="26"/>
        <v/>
      </c>
      <c r="D317" s="108"/>
      <c r="E317" s="113" t="str">
        <f ca="1" t="shared" si="28"/>
        <v/>
      </c>
      <c r="F317" s="114"/>
      <c r="G317" s="115"/>
      <c r="H317" s="116" t="str">
        <f t="shared" si="27"/>
        <v/>
      </c>
      <c r="I317" s="121" t="str">
        <f t="shared" si="30"/>
        <v/>
      </c>
      <c r="J317" s="122"/>
      <c r="K317" s="121" t="str">
        <f t="shared" si="31"/>
        <v/>
      </c>
      <c r="L317" s="122"/>
      <c r="M317" s="123"/>
      <c r="N317" s="123"/>
      <c r="O317" s="123"/>
      <c r="P317" s="124" t="str">
        <f t="shared" si="29"/>
        <v/>
      </c>
      <c r="Q317" s="125"/>
    </row>
    <row r="318" ht="16" spans="2:17">
      <c r="B318" s="106"/>
      <c r="C318" s="107" t="str">
        <f ca="1" t="shared" si="26"/>
        <v/>
      </c>
      <c r="D318" s="108"/>
      <c r="E318" s="113" t="str">
        <f ca="1" t="shared" si="28"/>
        <v/>
      </c>
      <c r="F318" s="114"/>
      <c r="G318" s="115"/>
      <c r="H318" s="116" t="str">
        <f t="shared" si="27"/>
        <v/>
      </c>
      <c r="I318" s="121" t="str">
        <f t="shared" si="30"/>
        <v/>
      </c>
      <c r="J318" s="122"/>
      <c r="K318" s="121" t="str">
        <f t="shared" si="31"/>
        <v/>
      </c>
      <c r="L318" s="122"/>
      <c r="M318" s="123"/>
      <c r="N318" s="123"/>
      <c r="O318" s="123"/>
      <c r="P318" s="124" t="str">
        <f t="shared" si="29"/>
        <v/>
      </c>
      <c r="Q318" s="125"/>
    </row>
    <row r="319" ht="16" spans="2:17">
      <c r="B319" s="106"/>
      <c r="C319" s="107" t="str">
        <f ca="1" t="shared" si="26"/>
        <v/>
      </c>
      <c r="D319" s="108"/>
      <c r="E319" s="113" t="str">
        <f ca="1" t="shared" si="28"/>
        <v/>
      </c>
      <c r="F319" s="114"/>
      <c r="G319" s="115"/>
      <c r="H319" s="116" t="str">
        <f t="shared" si="27"/>
        <v/>
      </c>
      <c r="I319" s="121" t="str">
        <f t="shared" si="30"/>
        <v/>
      </c>
      <c r="J319" s="122"/>
      <c r="K319" s="121" t="str">
        <f t="shared" si="31"/>
        <v/>
      </c>
      <c r="L319" s="122"/>
      <c r="M319" s="123"/>
      <c r="N319" s="123"/>
      <c r="O319" s="123"/>
      <c r="P319" s="124" t="str">
        <f t="shared" si="29"/>
        <v/>
      </c>
      <c r="Q319" s="125"/>
    </row>
    <row r="320" ht="16" spans="2:17">
      <c r="B320" s="106"/>
      <c r="C320" s="107" t="str">
        <f ca="1" t="shared" si="26"/>
        <v/>
      </c>
      <c r="D320" s="108"/>
      <c r="E320" s="113" t="str">
        <f ca="1" t="shared" si="28"/>
        <v/>
      </c>
      <c r="F320" s="114"/>
      <c r="G320" s="115"/>
      <c r="H320" s="116" t="str">
        <f t="shared" si="27"/>
        <v/>
      </c>
      <c r="I320" s="121" t="str">
        <f t="shared" si="30"/>
        <v/>
      </c>
      <c r="J320" s="122"/>
      <c r="K320" s="121" t="str">
        <f t="shared" si="31"/>
        <v/>
      </c>
      <c r="L320" s="122"/>
      <c r="M320" s="123"/>
      <c r="N320" s="123"/>
      <c r="O320" s="123"/>
      <c r="P320" s="124" t="str">
        <f t="shared" si="29"/>
        <v/>
      </c>
      <c r="Q320" s="125"/>
    </row>
    <row r="321" ht="16" spans="2:17">
      <c r="B321" s="106"/>
      <c r="C321" s="107" t="str">
        <f ca="1" t="shared" si="26"/>
        <v/>
      </c>
      <c r="D321" s="108"/>
      <c r="E321" s="113" t="str">
        <f ca="1" t="shared" si="28"/>
        <v/>
      </c>
      <c r="F321" s="114"/>
      <c r="G321" s="115"/>
      <c r="H321" s="116" t="str">
        <f t="shared" si="27"/>
        <v/>
      </c>
      <c r="I321" s="121" t="str">
        <f t="shared" si="30"/>
        <v/>
      </c>
      <c r="J321" s="122"/>
      <c r="K321" s="121" t="str">
        <f t="shared" si="31"/>
        <v/>
      </c>
      <c r="L321" s="122"/>
      <c r="M321" s="123"/>
      <c r="N321" s="123"/>
      <c r="O321" s="123"/>
      <c r="P321" s="124" t="str">
        <f t="shared" si="29"/>
        <v/>
      </c>
      <c r="Q321" s="125"/>
    </row>
    <row r="322" ht="16" spans="2:17">
      <c r="B322" s="106"/>
      <c r="C322" s="107" t="str">
        <f ca="1" t="shared" si="26"/>
        <v/>
      </c>
      <c r="D322" s="108"/>
      <c r="E322" s="113" t="str">
        <f ca="1" t="shared" si="28"/>
        <v/>
      </c>
      <c r="F322" s="114"/>
      <c r="G322" s="115"/>
      <c r="H322" s="116" t="str">
        <f t="shared" si="27"/>
        <v/>
      </c>
      <c r="I322" s="121" t="str">
        <f t="shared" si="30"/>
        <v/>
      </c>
      <c r="J322" s="122"/>
      <c r="K322" s="121" t="str">
        <f t="shared" si="31"/>
        <v/>
      </c>
      <c r="L322" s="122"/>
      <c r="M322" s="123"/>
      <c r="N322" s="123"/>
      <c r="O322" s="123"/>
      <c r="P322" s="124" t="str">
        <f t="shared" si="29"/>
        <v/>
      </c>
      <c r="Q322" s="125"/>
    </row>
    <row r="323" ht="16" spans="2:17">
      <c r="B323" s="106"/>
      <c r="C323" s="107" t="str">
        <f ca="1" t="shared" si="26"/>
        <v/>
      </c>
      <c r="D323" s="108"/>
      <c r="E323" s="113" t="str">
        <f ca="1" t="shared" si="28"/>
        <v/>
      </c>
      <c r="F323" s="114"/>
      <c r="G323" s="115"/>
      <c r="H323" s="116" t="str">
        <f t="shared" si="27"/>
        <v/>
      </c>
      <c r="I323" s="121" t="str">
        <f t="shared" si="30"/>
        <v/>
      </c>
      <c r="J323" s="122"/>
      <c r="K323" s="121" t="str">
        <f t="shared" si="31"/>
        <v/>
      </c>
      <c r="L323" s="122"/>
      <c r="M323" s="123"/>
      <c r="N323" s="123"/>
      <c r="O323" s="123"/>
      <c r="P323" s="124" t="str">
        <f t="shared" si="29"/>
        <v/>
      </c>
      <c r="Q323" s="125"/>
    </row>
    <row r="324" ht="16" spans="2:17">
      <c r="B324" s="106"/>
      <c r="C324" s="107" t="str">
        <f ca="1" t="shared" si="26"/>
        <v/>
      </c>
      <c r="D324" s="108"/>
      <c r="E324" s="113" t="str">
        <f ca="1" t="shared" si="28"/>
        <v/>
      </c>
      <c r="F324" s="114"/>
      <c r="G324" s="115"/>
      <c r="H324" s="116" t="str">
        <f t="shared" si="27"/>
        <v/>
      </c>
      <c r="I324" s="121" t="str">
        <f t="shared" si="30"/>
        <v/>
      </c>
      <c r="J324" s="122"/>
      <c r="K324" s="121" t="str">
        <f t="shared" si="31"/>
        <v/>
      </c>
      <c r="L324" s="122"/>
      <c r="M324" s="123"/>
      <c r="N324" s="123"/>
      <c r="O324" s="123"/>
      <c r="P324" s="124" t="str">
        <f t="shared" si="29"/>
        <v/>
      </c>
      <c r="Q324" s="125"/>
    </row>
    <row r="325" ht="16" spans="2:17">
      <c r="B325" s="106"/>
      <c r="C325" s="107" t="str">
        <f ca="1" t="shared" ref="C325:C388" si="32">IF(B325="","",IF(B325&gt;OFFSET(B325,-1,0,1,1),IF(OFFSET(C325,-1,0,1,1)="","1",OFFSET(C325,-1,0,1,1))&amp;REPT(".1",B325-MAX(OFFSET(B325,-1,0,1,1),1)),IF(ISERROR(FIND(".",OFFSET(C325,-1,0,1,1))),REPT("1.",B325-1)&amp;IFERROR(VALUE(OFFSET(C325,-1,0,1,1))+1,"1"),IF(B325=1,"",IFERROR(LEFT(OFFSET(C325,-1,0,1,1),FIND("^",SUBSTITUTE(OFFSET(C325,-1,0,1,1),".","^",B325-1))),""))&amp;VALUE(TRIM(MID(SUBSTITUTE(OFFSET(C325,-1,0,1,1),".",REPT(" ",LEN(OFFSET(C325,-1,0,1,1)))),(B325-1)*LEN(OFFSET(C325,-1,0,1,1))+1,LEN(OFFSET(C325,-1,0,1,1)))))+1)))</f>
        <v/>
      </c>
      <c r="D325" s="108"/>
      <c r="E325" s="113" t="str">
        <f ca="1" t="shared" si="28"/>
        <v/>
      </c>
      <c r="F325" s="114"/>
      <c r="G325" s="115"/>
      <c r="H325" s="116" t="str">
        <f t="shared" ref="H325:H388" si="33">IF(IF($B325="",TRUE,IF($B326="",FALSE,IF($B325&lt;$B326,TRUE))),"",IF(F325&lt;&gt;"",VLOOKUP($F325,估算标准,2,FALSE),""))</f>
        <v/>
      </c>
      <c r="I325" s="121" t="str">
        <f t="shared" si="30"/>
        <v/>
      </c>
      <c r="J325" s="122"/>
      <c r="K325" s="121" t="str">
        <f t="shared" si="31"/>
        <v/>
      </c>
      <c r="L325" s="122"/>
      <c r="M325" s="123"/>
      <c r="N325" s="123"/>
      <c r="O325" s="123"/>
      <c r="P325" s="124" t="str">
        <f t="shared" si="29"/>
        <v/>
      </c>
      <c r="Q325" s="125"/>
    </row>
    <row r="326" ht="16" spans="2:17">
      <c r="B326" s="106"/>
      <c r="C326" s="107" t="str">
        <f ca="1" t="shared" si="32"/>
        <v/>
      </c>
      <c r="D326" s="108"/>
      <c r="E326" s="113" t="str">
        <f ca="1" t="shared" ref="E326:E389" si="34">IF(C326&lt;&gt;"",IF($L$2&lt;&gt;"",$L$2&amp;"-"&amp;C326,C326),"")</f>
        <v/>
      </c>
      <c r="F326" s="114"/>
      <c r="G326" s="115"/>
      <c r="H326" s="116" t="str">
        <f t="shared" si="33"/>
        <v/>
      </c>
      <c r="I326" s="121" t="str">
        <f t="shared" si="30"/>
        <v/>
      </c>
      <c r="J326" s="122"/>
      <c r="K326" s="121" t="str">
        <f t="shared" si="31"/>
        <v/>
      </c>
      <c r="L326" s="122"/>
      <c r="M326" s="123"/>
      <c r="N326" s="123"/>
      <c r="O326" s="123"/>
      <c r="P326" s="124" t="str">
        <f t="shared" ref="P326:P389" si="35">IF(IF($B326="",TRUE,IF($B327="",FALSE,IF($B326&lt;$B327,TRUE))),"",M326+N326*1.5+O326*1.5)</f>
        <v/>
      </c>
      <c r="Q326" s="125"/>
    </row>
    <row r="327" ht="16" spans="2:17">
      <c r="B327" s="106"/>
      <c r="C327" s="107" t="str">
        <f ca="1" t="shared" si="32"/>
        <v/>
      </c>
      <c r="D327" s="108"/>
      <c r="E327" s="113" t="str">
        <f ca="1" t="shared" si="34"/>
        <v/>
      </c>
      <c r="F327" s="114"/>
      <c r="G327" s="115"/>
      <c r="H327" s="116" t="str">
        <f t="shared" si="33"/>
        <v/>
      </c>
      <c r="I327" s="121" t="str">
        <f t="shared" si="30"/>
        <v/>
      </c>
      <c r="J327" s="122"/>
      <c r="K327" s="121" t="str">
        <f t="shared" si="31"/>
        <v/>
      </c>
      <c r="L327" s="122"/>
      <c r="M327" s="123"/>
      <c r="N327" s="123"/>
      <c r="O327" s="123"/>
      <c r="P327" s="124" t="str">
        <f t="shared" si="35"/>
        <v/>
      </c>
      <c r="Q327" s="125"/>
    </row>
    <row r="328" ht="16" spans="2:17">
      <c r="B328" s="106"/>
      <c r="C328" s="107" t="str">
        <f ca="1" t="shared" si="32"/>
        <v/>
      </c>
      <c r="D328" s="108"/>
      <c r="E328" s="113" t="str">
        <f ca="1" t="shared" si="34"/>
        <v/>
      </c>
      <c r="F328" s="114"/>
      <c r="G328" s="115"/>
      <c r="H328" s="116" t="str">
        <f t="shared" si="33"/>
        <v/>
      </c>
      <c r="I328" s="121" t="str">
        <f t="shared" si="30"/>
        <v/>
      </c>
      <c r="J328" s="122"/>
      <c r="K328" s="121" t="str">
        <f t="shared" si="31"/>
        <v/>
      </c>
      <c r="L328" s="122"/>
      <c r="M328" s="123"/>
      <c r="N328" s="123"/>
      <c r="O328" s="123"/>
      <c r="P328" s="124" t="str">
        <f t="shared" si="35"/>
        <v/>
      </c>
      <c r="Q328" s="125"/>
    </row>
    <row r="329" ht="16" spans="2:17">
      <c r="B329" s="106"/>
      <c r="C329" s="107" t="str">
        <f ca="1" t="shared" si="32"/>
        <v/>
      </c>
      <c r="D329" s="108"/>
      <c r="E329" s="113" t="str">
        <f ca="1" t="shared" si="34"/>
        <v/>
      </c>
      <c r="F329" s="114"/>
      <c r="G329" s="115"/>
      <c r="H329" s="116" t="str">
        <f t="shared" si="33"/>
        <v/>
      </c>
      <c r="I329" s="121" t="str">
        <f t="shared" si="30"/>
        <v/>
      </c>
      <c r="J329" s="122"/>
      <c r="K329" s="121" t="str">
        <f t="shared" si="31"/>
        <v/>
      </c>
      <c r="L329" s="122"/>
      <c r="M329" s="123"/>
      <c r="N329" s="123"/>
      <c r="O329" s="123"/>
      <c r="P329" s="124" t="str">
        <f t="shared" si="35"/>
        <v/>
      </c>
      <c r="Q329" s="125"/>
    </row>
    <row r="330" ht="16" spans="2:17">
      <c r="B330" s="106"/>
      <c r="C330" s="107" t="str">
        <f ca="1" t="shared" si="32"/>
        <v/>
      </c>
      <c r="D330" s="108"/>
      <c r="E330" s="113" t="str">
        <f ca="1" t="shared" si="34"/>
        <v/>
      </c>
      <c r="F330" s="114"/>
      <c r="G330" s="115"/>
      <c r="H330" s="116" t="str">
        <f t="shared" si="33"/>
        <v/>
      </c>
      <c r="I330" s="121" t="str">
        <f t="shared" si="30"/>
        <v/>
      </c>
      <c r="J330" s="122"/>
      <c r="K330" s="121" t="str">
        <f t="shared" si="31"/>
        <v/>
      </c>
      <c r="L330" s="122"/>
      <c r="M330" s="123"/>
      <c r="N330" s="123"/>
      <c r="O330" s="123"/>
      <c r="P330" s="124" t="str">
        <f t="shared" si="35"/>
        <v/>
      </c>
      <c r="Q330" s="125"/>
    </row>
    <row r="331" ht="16" spans="2:17">
      <c r="B331" s="106"/>
      <c r="C331" s="107" t="str">
        <f ca="1" t="shared" si="32"/>
        <v/>
      </c>
      <c r="D331" s="108"/>
      <c r="E331" s="113" t="str">
        <f ca="1" t="shared" si="34"/>
        <v/>
      </c>
      <c r="F331" s="114"/>
      <c r="G331" s="115"/>
      <c r="H331" s="116" t="str">
        <f t="shared" si="33"/>
        <v/>
      </c>
      <c r="I331" s="121" t="str">
        <f t="shared" si="30"/>
        <v/>
      </c>
      <c r="J331" s="122"/>
      <c r="K331" s="121" t="str">
        <f t="shared" si="31"/>
        <v/>
      </c>
      <c r="L331" s="122"/>
      <c r="M331" s="123"/>
      <c r="N331" s="123"/>
      <c r="O331" s="123"/>
      <c r="P331" s="124" t="str">
        <f t="shared" si="35"/>
        <v/>
      </c>
      <c r="Q331" s="125"/>
    </row>
    <row r="332" ht="16" spans="2:17">
      <c r="B332" s="106"/>
      <c r="C332" s="107" t="str">
        <f ca="1" t="shared" si="32"/>
        <v/>
      </c>
      <c r="D332" s="108"/>
      <c r="E332" s="113" t="str">
        <f ca="1" t="shared" si="34"/>
        <v/>
      </c>
      <c r="F332" s="114"/>
      <c r="G332" s="115"/>
      <c r="H332" s="116" t="str">
        <f t="shared" si="33"/>
        <v/>
      </c>
      <c r="I332" s="121" t="str">
        <f t="shared" si="30"/>
        <v/>
      </c>
      <c r="J332" s="122"/>
      <c r="K332" s="121" t="str">
        <f t="shared" si="31"/>
        <v/>
      </c>
      <c r="L332" s="122"/>
      <c r="M332" s="123"/>
      <c r="N332" s="123"/>
      <c r="O332" s="123"/>
      <c r="P332" s="124" t="str">
        <f t="shared" si="35"/>
        <v/>
      </c>
      <c r="Q332" s="125"/>
    </row>
    <row r="333" ht="16" spans="2:17">
      <c r="B333" s="106"/>
      <c r="C333" s="107" t="str">
        <f ca="1" t="shared" si="32"/>
        <v/>
      </c>
      <c r="D333" s="108"/>
      <c r="E333" s="113" t="str">
        <f ca="1" t="shared" si="34"/>
        <v/>
      </c>
      <c r="F333" s="114"/>
      <c r="G333" s="115"/>
      <c r="H333" s="116" t="str">
        <f t="shared" si="33"/>
        <v/>
      </c>
      <c r="I333" s="121" t="str">
        <f t="shared" si="30"/>
        <v/>
      </c>
      <c r="J333" s="122"/>
      <c r="K333" s="121" t="str">
        <f t="shared" si="31"/>
        <v/>
      </c>
      <c r="L333" s="122"/>
      <c r="M333" s="123"/>
      <c r="N333" s="123"/>
      <c r="O333" s="123"/>
      <c r="P333" s="124" t="str">
        <f t="shared" si="35"/>
        <v/>
      </c>
      <c r="Q333" s="125"/>
    </row>
    <row r="334" ht="16" spans="2:17">
      <c r="B334" s="106"/>
      <c r="C334" s="107" t="str">
        <f ca="1" t="shared" si="32"/>
        <v/>
      </c>
      <c r="D334" s="108"/>
      <c r="E334" s="113" t="str">
        <f ca="1" t="shared" si="34"/>
        <v/>
      </c>
      <c r="F334" s="114"/>
      <c r="G334" s="115"/>
      <c r="H334" s="116" t="str">
        <f t="shared" si="33"/>
        <v/>
      </c>
      <c r="I334" s="121" t="str">
        <f t="shared" si="30"/>
        <v/>
      </c>
      <c r="J334" s="122"/>
      <c r="K334" s="121" t="str">
        <f t="shared" si="31"/>
        <v/>
      </c>
      <c r="L334" s="122"/>
      <c r="M334" s="123"/>
      <c r="N334" s="123"/>
      <c r="O334" s="123"/>
      <c r="P334" s="124" t="str">
        <f t="shared" si="35"/>
        <v/>
      </c>
      <c r="Q334" s="125"/>
    </row>
    <row r="335" ht="16" spans="2:17">
      <c r="B335" s="106"/>
      <c r="C335" s="107" t="str">
        <f ca="1" t="shared" si="32"/>
        <v/>
      </c>
      <c r="D335" s="108"/>
      <c r="E335" s="113" t="str">
        <f ca="1" t="shared" si="34"/>
        <v/>
      </c>
      <c r="F335" s="114"/>
      <c r="G335" s="115"/>
      <c r="H335" s="116" t="str">
        <f t="shared" si="33"/>
        <v/>
      </c>
      <c r="I335" s="121" t="str">
        <f t="shared" si="30"/>
        <v/>
      </c>
      <c r="J335" s="122"/>
      <c r="K335" s="121" t="str">
        <f t="shared" si="31"/>
        <v/>
      </c>
      <c r="L335" s="122"/>
      <c r="M335" s="123"/>
      <c r="N335" s="123"/>
      <c r="O335" s="123"/>
      <c r="P335" s="124" t="str">
        <f t="shared" si="35"/>
        <v/>
      </c>
      <c r="Q335" s="125"/>
    </row>
    <row r="336" ht="16" spans="2:17">
      <c r="B336" s="106"/>
      <c r="C336" s="107" t="str">
        <f ca="1" t="shared" si="32"/>
        <v/>
      </c>
      <c r="D336" s="108"/>
      <c r="E336" s="113" t="str">
        <f ca="1" t="shared" si="34"/>
        <v/>
      </c>
      <c r="F336" s="114"/>
      <c r="G336" s="115"/>
      <c r="H336" s="116" t="str">
        <f t="shared" si="33"/>
        <v/>
      </c>
      <c r="I336" s="121" t="str">
        <f t="shared" si="30"/>
        <v/>
      </c>
      <c r="J336" s="122"/>
      <c r="K336" s="121" t="str">
        <f t="shared" si="31"/>
        <v/>
      </c>
      <c r="L336" s="122"/>
      <c r="M336" s="123"/>
      <c r="N336" s="123"/>
      <c r="O336" s="123"/>
      <c r="P336" s="124" t="str">
        <f t="shared" si="35"/>
        <v/>
      </c>
      <c r="Q336" s="125"/>
    </row>
    <row r="337" ht="16" spans="2:17">
      <c r="B337" s="106"/>
      <c r="C337" s="107" t="str">
        <f ca="1" t="shared" si="32"/>
        <v/>
      </c>
      <c r="D337" s="108"/>
      <c r="E337" s="113" t="str">
        <f ca="1" t="shared" si="34"/>
        <v/>
      </c>
      <c r="F337" s="114"/>
      <c r="G337" s="115"/>
      <c r="H337" s="116" t="str">
        <f t="shared" si="33"/>
        <v/>
      </c>
      <c r="I337" s="121" t="str">
        <f t="shared" si="30"/>
        <v/>
      </c>
      <c r="J337" s="122"/>
      <c r="K337" s="121" t="str">
        <f t="shared" si="31"/>
        <v/>
      </c>
      <c r="L337" s="122"/>
      <c r="M337" s="123"/>
      <c r="N337" s="123"/>
      <c r="O337" s="123"/>
      <c r="P337" s="124" t="str">
        <f t="shared" si="35"/>
        <v/>
      </c>
      <c r="Q337" s="125"/>
    </row>
    <row r="338" ht="16" spans="2:17">
      <c r="B338" s="106"/>
      <c r="C338" s="107" t="str">
        <f ca="1" t="shared" si="32"/>
        <v/>
      </c>
      <c r="D338" s="108"/>
      <c r="E338" s="113" t="str">
        <f ca="1" t="shared" si="34"/>
        <v/>
      </c>
      <c r="F338" s="114"/>
      <c r="G338" s="115"/>
      <c r="H338" s="116" t="str">
        <f t="shared" si="33"/>
        <v/>
      </c>
      <c r="I338" s="121" t="str">
        <f t="shared" si="30"/>
        <v/>
      </c>
      <c r="J338" s="122"/>
      <c r="K338" s="121" t="str">
        <f t="shared" si="31"/>
        <v/>
      </c>
      <c r="L338" s="122"/>
      <c r="M338" s="123"/>
      <c r="N338" s="123"/>
      <c r="O338" s="123"/>
      <c r="P338" s="124" t="str">
        <f t="shared" si="35"/>
        <v/>
      </c>
      <c r="Q338" s="125"/>
    </row>
    <row r="339" ht="16" spans="2:17">
      <c r="B339" s="106"/>
      <c r="C339" s="107" t="str">
        <f ca="1" t="shared" si="32"/>
        <v/>
      </c>
      <c r="D339" s="108"/>
      <c r="E339" s="113" t="str">
        <f ca="1" t="shared" si="34"/>
        <v/>
      </c>
      <c r="F339" s="114"/>
      <c r="G339" s="115"/>
      <c r="H339" s="116" t="str">
        <f t="shared" si="33"/>
        <v/>
      </c>
      <c r="I339" s="121" t="str">
        <f t="shared" si="30"/>
        <v/>
      </c>
      <c r="J339" s="122"/>
      <c r="K339" s="121" t="str">
        <f t="shared" si="31"/>
        <v/>
      </c>
      <c r="L339" s="122"/>
      <c r="M339" s="123"/>
      <c r="N339" s="123"/>
      <c r="O339" s="123"/>
      <c r="P339" s="124" t="str">
        <f t="shared" si="35"/>
        <v/>
      </c>
      <c r="Q339" s="125"/>
    </row>
    <row r="340" ht="16" spans="2:17">
      <c r="B340" s="106"/>
      <c r="C340" s="107" t="str">
        <f ca="1" t="shared" si="32"/>
        <v/>
      </c>
      <c r="D340" s="108"/>
      <c r="E340" s="113" t="str">
        <f ca="1" t="shared" si="34"/>
        <v/>
      </c>
      <c r="F340" s="114"/>
      <c r="G340" s="115"/>
      <c r="H340" s="116" t="str">
        <f t="shared" si="33"/>
        <v/>
      </c>
      <c r="I340" s="121" t="str">
        <f t="shared" si="30"/>
        <v/>
      </c>
      <c r="J340" s="122"/>
      <c r="K340" s="121" t="str">
        <f t="shared" si="31"/>
        <v/>
      </c>
      <c r="L340" s="122"/>
      <c r="M340" s="123"/>
      <c r="N340" s="123"/>
      <c r="O340" s="123"/>
      <c r="P340" s="124" t="str">
        <f t="shared" si="35"/>
        <v/>
      </c>
      <c r="Q340" s="125"/>
    </row>
    <row r="341" ht="16" spans="2:17">
      <c r="B341" s="106"/>
      <c r="C341" s="107" t="str">
        <f ca="1" t="shared" si="32"/>
        <v/>
      </c>
      <c r="D341" s="108"/>
      <c r="E341" s="113" t="str">
        <f ca="1" t="shared" si="34"/>
        <v/>
      </c>
      <c r="F341" s="114"/>
      <c r="G341" s="115"/>
      <c r="H341" s="116" t="str">
        <f t="shared" si="33"/>
        <v/>
      </c>
      <c r="I341" s="121" t="str">
        <f t="shared" si="30"/>
        <v/>
      </c>
      <c r="J341" s="122"/>
      <c r="K341" s="121" t="str">
        <f t="shared" si="31"/>
        <v/>
      </c>
      <c r="L341" s="122"/>
      <c r="M341" s="123"/>
      <c r="N341" s="123"/>
      <c r="O341" s="123"/>
      <c r="P341" s="124" t="str">
        <f t="shared" si="35"/>
        <v/>
      </c>
      <c r="Q341" s="125"/>
    </row>
    <row r="342" ht="16" spans="2:17">
      <c r="B342" s="106"/>
      <c r="C342" s="107" t="str">
        <f ca="1" t="shared" si="32"/>
        <v/>
      </c>
      <c r="D342" s="108"/>
      <c r="E342" s="113" t="str">
        <f ca="1" t="shared" si="34"/>
        <v/>
      </c>
      <c r="F342" s="114"/>
      <c r="G342" s="115"/>
      <c r="H342" s="116" t="str">
        <f t="shared" si="33"/>
        <v/>
      </c>
      <c r="I342" s="121" t="str">
        <f t="shared" si="30"/>
        <v/>
      </c>
      <c r="J342" s="122"/>
      <c r="K342" s="121" t="str">
        <f t="shared" si="31"/>
        <v/>
      </c>
      <c r="L342" s="122"/>
      <c r="M342" s="123"/>
      <c r="N342" s="123"/>
      <c r="O342" s="123"/>
      <c r="P342" s="124" t="str">
        <f t="shared" si="35"/>
        <v/>
      </c>
      <c r="Q342" s="125"/>
    </row>
    <row r="343" ht="16" spans="2:17">
      <c r="B343" s="106"/>
      <c r="C343" s="107" t="str">
        <f ca="1" t="shared" si="32"/>
        <v/>
      </c>
      <c r="D343" s="108"/>
      <c r="E343" s="113" t="str">
        <f ca="1" t="shared" si="34"/>
        <v/>
      </c>
      <c r="F343" s="114"/>
      <c r="G343" s="115"/>
      <c r="H343" s="116" t="str">
        <f t="shared" si="33"/>
        <v/>
      </c>
      <c r="I343" s="121" t="str">
        <f t="shared" si="30"/>
        <v/>
      </c>
      <c r="J343" s="122"/>
      <c r="K343" s="121" t="str">
        <f t="shared" si="31"/>
        <v/>
      </c>
      <c r="L343" s="122"/>
      <c r="M343" s="123"/>
      <c r="N343" s="123"/>
      <c r="O343" s="123"/>
      <c r="P343" s="124" t="str">
        <f t="shared" si="35"/>
        <v/>
      </c>
      <c r="Q343" s="125"/>
    </row>
    <row r="344" ht="16" spans="2:17">
      <c r="B344" s="106"/>
      <c r="C344" s="107" t="str">
        <f ca="1" t="shared" si="32"/>
        <v/>
      </c>
      <c r="D344" s="108"/>
      <c r="E344" s="113" t="str">
        <f ca="1" t="shared" si="34"/>
        <v/>
      </c>
      <c r="F344" s="114"/>
      <c r="G344" s="115"/>
      <c r="H344" s="116" t="str">
        <f t="shared" si="33"/>
        <v/>
      </c>
      <c r="I344" s="121" t="str">
        <f t="shared" ref="I344:I407" si="36">IF(IF($B344="",TRUE,IF($B345="",FALSE,IF($B344&lt;$B345,TRUE))),"",IF(J344="高",H344*1.2,IF(J344="中",H344,IF(J344="低",H344*0.8,"0.00"))))</f>
        <v/>
      </c>
      <c r="J344" s="122"/>
      <c r="K344" s="121" t="str">
        <f t="shared" ref="K344:K407" si="37">IF(IF($B344="",TRUE,IF($B345="",FALSE,IF($B344&lt;$B345,TRUE))),"",IF(L344="高",I344*1.2,IF(L344="中",I344,IF(L344="低",I344*0.8,"0.00"))))</f>
        <v/>
      </c>
      <c r="L344" s="122"/>
      <c r="M344" s="123"/>
      <c r="N344" s="123"/>
      <c r="O344" s="123"/>
      <c r="P344" s="124" t="str">
        <f t="shared" si="35"/>
        <v/>
      </c>
      <c r="Q344" s="125"/>
    </row>
    <row r="345" ht="16" spans="2:17">
      <c r="B345" s="106"/>
      <c r="C345" s="107" t="str">
        <f ca="1" t="shared" si="32"/>
        <v/>
      </c>
      <c r="D345" s="108"/>
      <c r="E345" s="113" t="str">
        <f ca="1" t="shared" si="34"/>
        <v/>
      </c>
      <c r="F345" s="114"/>
      <c r="G345" s="115"/>
      <c r="H345" s="116" t="str">
        <f t="shared" si="33"/>
        <v/>
      </c>
      <c r="I345" s="121" t="str">
        <f t="shared" si="36"/>
        <v/>
      </c>
      <c r="J345" s="122"/>
      <c r="K345" s="121" t="str">
        <f t="shared" si="37"/>
        <v/>
      </c>
      <c r="L345" s="122"/>
      <c r="M345" s="123"/>
      <c r="N345" s="123"/>
      <c r="O345" s="123"/>
      <c r="P345" s="124" t="str">
        <f t="shared" si="35"/>
        <v/>
      </c>
      <c r="Q345" s="125"/>
    </row>
    <row r="346" ht="16" spans="2:17">
      <c r="B346" s="106"/>
      <c r="C346" s="107" t="str">
        <f ca="1" t="shared" si="32"/>
        <v/>
      </c>
      <c r="D346" s="108"/>
      <c r="E346" s="113" t="str">
        <f ca="1" t="shared" si="34"/>
        <v/>
      </c>
      <c r="F346" s="114"/>
      <c r="G346" s="115"/>
      <c r="H346" s="116" t="str">
        <f t="shared" si="33"/>
        <v/>
      </c>
      <c r="I346" s="121" t="str">
        <f t="shared" si="36"/>
        <v/>
      </c>
      <c r="J346" s="122"/>
      <c r="K346" s="121" t="str">
        <f t="shared" si="37"/>
        <v/>
      </c>
      <c r="L346" s="122"/>
      <c r="M346" s="123"/>
      <c r="N346" s="123"/>
      <c r="O346" s="123"/>
      <c r="P346" s="124" t="str">
        <f t="shared" si="35"/>
        <v/>
      </c>
      <c r="Q346" s="125"/>
    </row>
    <row r="347" ht="16" spans="2:17">
      <c r="B347" s="106"/>
      <c r="C347" s="107" t="str">
        <f ca="1" t="shared" si="32"/>
        <v/>
      </c>
      <c r="D347" s="108"/>
      <c r="E347" s="113" t="str">
        <f ca="1" t="shared" si="34"/>
        <v/>
      </c>
      <c r="F347" s="114"/>
      <c r="G347" s="115"/>
      <c r="H347" s="116" t="str">
        <f t="shared" si="33"/>
        <v/>
      </c>
      <c r="I347" s="121" t="str">
        <f t="shared" si="36"/>
        <v/>
      </c>
      <c r="J347" s="122"/>
      <c r="K347" s="121" t="str">
        <f t="shared" si="37"/>
        <v/>
      </c>
      <c r="L347" s="122"/>
      <c r="M347" s="123"/>
      <c r="N347" s="123"/>
      <c r="O347" s="123"/>
      <c r="P347" s="124" t="str">
        <f t="shared" si="35"/>
        <v/>
      </c>
      <c r="Q347" s="125"/>
    </row>
    <row r="348" ht="16" spans="2:17">
      <c r="B348" s="106"/>
      <c r="C348" s="107" t="str">
        <f ca="1" t="shared" si="32"/>
        <v/>
      </c>
      <c r="D348" s="108"/>
      <c r="E348" s="113" t="str">
        <f ca="1" t="shared" si="34"/>
        <v/>
      </c>
      <c r="F348" s="114"/>
      <c r="G348" s="115"/>
      <c r="H348" s="116" t="str">
        <f t="shared" si="33"/>
        <v/>
      </c>
      <c r="I348" s="121" t="str">
        <f t="shared" si="36"/>
        <v/>
      </c>
      <c r="J348" s="122"/>
      <c r="K348" s="121" t="str">
        <f t="shared" si="37"/>
        <v/>
      </c>
      <c r="L348" s="122"/>
      <c r="M348" s="123"/>
      <c r="N348" s="123"/>
      <c r="O348" s="123"/>
      <c r="P348" s="124" t="str">
        <f t="shared" si="35"/>
        <v/>
      </c>
      <c r="Q348" s="125"/>
    </row>
    <row r="349" ht="16" spans="2:17">
      <c r="B349" s="106"/>
      <c r="C349" s="107" t="str">
        <f ca="1" t="shared" si="32"/>
        <v/>
      </c>
      <c r="D349" s="108"/>
      <c r="E349" s="113" t="str">
        <f ca="1" t="shared" si="34"/>
        <v/>
      </c>
      <c r="F349" s="114"/>
      <c r="G349" s="115"/>
      <c r="H349" s="116" t="str">
        <f t="shared" si="33"/>
        <v/>
      </c>
      <c r="I349" s="121" t="str">
        <f t="shared" si="36"/>
        <v/>
      </c>
      <c r="J349" s="122"/>
      <c r="K349" s="121" t="str">
        <f t="shared" si="37"/>
        <v/>
      </c>
      <c r="L349" s="122"/>
      <c r="M349" s="123"/>
      <c r="N349" s="123"/>
      <c r="O349" s="123"/>
      <c r="P349" s="124" t="str">
        <f t="shared" si="35"/>
        <v/>
      </c>
      <c r="Q349" s="125"/>
    </row>
    <row r="350" ht="16" spans="2:17">
      <c r="B350" s="106"/>
      <c r="C350" s="107" t="str">
        <f ca="1" t="shared" si="32"/>
        <v/>
      </c>
      <c r="D350" s="108"/>
      <c r="E350" s="113" t="str">
        <f ca="1" t="shared" si="34"/>
        <v/>
      </c>
      <c r="F350" s="114"/>
      <c r="G350" s="115"/>
      <c r="H350" s="116" t="str">
        <f t="shared" si="33"/>
        <v/>
      </c>
      <c r="I350" s="121" t="str">
        <f t="shared" si="36"/>
        <v/>
      </c>
      <c r="J350" s="122"/>
      <c r="K350" s="121" t="str">
        <f t="shared" si="37"/>
        <v/>
      </c>
      <c r="L350" s="122"/>
      <c r="M350" s="123"/>
      <c r="N350" s="123"/>
      <c r="O350" s="123"/>
      <c r="P350" s="124" t="str">
        <f t="shared" si="35"/>
        <v/>
      </c>
      <c r="Q350" s="125"/>
    </row>
    <row r="351" ht="16" spans="2:17">
      <c r="B351" s="106"/>
      <c r="C351" s="107" t="str">
        <f ca="1" t="shared" si="32"/>
        <v/>
      </c>
      <c r="D351" s="108"/>
      <c r="E351" s="113" t="str">
        <f ca="1" t="shared" si="34"/>
        <v/>
      </c>
      <c r="F351" s="114"/>
      <c r="G351" s="115"/>
      <c r="H351" s="116" t="str">
        <f t="shared" si="33"/>
        <v/>
      </c>
      <c r="I351" s="121" t="str">
        <f t="shared" si="36"/>
        <v/>
      </c>
      <c r="J351" s="122"/>
      <c r="K351" s="121" t="str">
        <f t="shared" si="37"/>
        <v/>
      </c>
      <c r="L351" s="122"/>
      <c r="M351" s="123"/>
      <c r="N351" s="123"/>
      <c r="O351" s="123"/>
      <c r="P351" s="124" t="str">
        <f t="shared" si="35"/>
        <v/>
      </c>
      <c r="Q351" s="125"/>
    </row>
    <row r="352" ht="16" spans="2:17">
      <c r="B352" s="106"/>
      <c r="C352" s="107" t="str">
        <f ca="1" t="shared" si="32"/>
        <v/>
      </c>
      <c r="D352" s="108"/>
      <c r="E352" s="113" t="str">
        <f ca="1" t="shared" si="34"/>
        <v/>
      </c>
      <c r="F352" s="114"/>
      <c r="G352" s="115"/>
      <c r="H352" s="116" t="str">
        <f t="shared" si="33"/>
        <v/>
      </c>
      <c r="I352" s="121" t="str">
        <f t="shared" si="36"/>
        <v/>
      </c>
      <c r="J352" s="122"/>
      <c r="K352" s="121" t="str">
        <f t="shared" si="37"/>
        <v/>
      </c>
      <c r="L352" s="122"/>
      <c r="M352" s="123"/>
      <c r="N352" s="123"/>
      <c r="O352" s="123"/>
      <c r="P352" s="124" t="str">
        <f t="shared" si="35"/>
        <v/>
      </c>
      <c r="Q352" s="125"/>
    </row>
    <row r="353" ht="16" spans="2:17">
      <c r="B353" s="106"/>
      <c r="C353" s="107" t="str">
        <f ca="1" t="shared" si="32"/>
        <v/>
      </c>
      <c r="D353" s="108"/>
      <c r="E353" s="113" t="str">
        <f ca="1" t="shared" si="34"/>
        <v/>
      </c>
      <c r="F353" s="114"/>
      <c r="G353" s="115"/>
      <c r="H353" s="116" t="str">
        <f t="shared" si="33"/>
        <v/>
      </c>
      <c r="I353" s="121" t="str">
        <f t="shared" si="36"/>
        <v/>
      </c>
      <c r="J353" s="122"/>
      <c r="K353" s="121" t="str">
        <f t="shared" si="37"/>
        <v/>
      </c>
      <c r="L353" s="122"/>
      <c r="M353" s="123"/>
      <c r="N353" s="123"/>
      <c r="O353" s="123"/>
      <c r="P353" s="124" t="str">
        <f t="shared" si="35"/>
        <v/>
      </c>
      <c r="Q353" s="125"/>
    </row>
    <row r="354" ht="16" spans="2:17">
      <c r="B354" s="106"/>
      <c r="C354" s="107" t="str">
        <f ca="1" t="shared" si="32"/>
        <v/>
      </c>
      <c r="D354" s="108"/>
      <c r="E354" s="113" t="str">
        <f ca="1" t="shared" si="34"/>
        <v/>
      </c>
      <c r="F354" s="114"/>
      <c r="G354" s="115"/>
      <c r="H354" s="116" t="str">
        <f t="shared" si="33"/>
        <v/>
      </c>
      <c r="I354" s="121" t="str">
        <f t="shared" si="36"/>
        <v/>
      </c>
      <c r="J354" s="122"/>
      <c r="K354" s="121" t="str">
        <f t="shared" si="37"/>
        <v/>
      </c>
      <c r="L354" s="122"/>
      <c r="M354" s="123"/>
      <c r="N354" s="123"/>
      <c r="O354" s="123"/>
      <c r="P354" s="124" t="str">
        <f t="shared" si="35"/>
        <v/>
      </c>
      <c r="Q354" s="125"/>
    </row>
    <row r="355" ht="16" spans="2:17">
      <c r="B355" s="106"/>
      <c r="C355" s="107" t="str">
        <f ca="1" t="shared" si="32"/>
        <v/>
      </c>
      <c r="D355" s="108"/>
      <c r="E355" s="113" t="str">
        <f ca="1" t="shared" si="34"/>
        <v/>
      </c>
      <c r="F355" s="114"/>
      <c r="G355" s="115"/>
      <c r="H355" s="116" t="str">
        <f t="shared" si="33"/>
        <v/>
      </c>
      <c r="I355" s="121" t="str">
        <f t="shared" si="36"/>
        <v/>
      </c>
      <c r="J355" s="122"/>
      <c r="K355" s="121" t="str">
        <f t="shared" si="37"/>
        <v/>
      </c>
      <c r="L355" s="122"/>
      <c r="M355" s="123"/>
      <c r="N355" s="123"/>
      <c r="O355" s="123"/>
      <c r="P355" s="124" t="str">
        <f t="shared" si="35"/>
        <v/>
      </c>
      <c r="Q355" s="125"/>
    </row>
    <row r="356" ht="16" spans="2:17">
      <c r="B356" s="106"/>
      <c r="C356" s="107" t="str">
        <f ca="1" t="shared" si="32"/>
        <v/>
      </c>
      <c r="D356" s="108"/>
      <c r="E356" s="113" t="str">
        <f ca="1" t="shared" si="34"/>
        <v/>
      </c>
      <c r="F356" s="114"/>
      <c r="G356" s="115"/>
      <c r="H356" s="116" t="str">
        <f t="shared" si="33"/>
        <v/>
      </c>
      <c r="I356" s="121" t="str">
        <f t="shared" si="36"/>
        <v/>
      </c>
      <c r="J356" s="122"/>
      <c r="K356" s="121" t="str">
        <f t="shared" si="37"/>
        <v/>
      </c>
      <c r="L356" s="122"/>
      <c r="M356" s="123"/>
      <c r="N356" s="123"/>
      <c r="O356" s="123"/>
      <c r="P356" s="124" t="str">
        <f t="shared" si="35"/>
        <v/>
      </c>
      <c r="Q356" s="125"/>
    </row>
    <row r="357" ht="16" spans="2:17">
      <c r="B357" s="106"/>
      <c r="C357" s="107" t="str">
        <f ca="1" t="shared" si="32"/>
        <v/>
      </c>
      <c r="D357" s="108"/>
      <c r="E357" s="113" t="str">
        <f ca="1" t="shared" si="34"/>
        <v/>
      </c>
      <c r="F357" s="114"/>
      <c r="G357" s="115"/>
      <c r="H357" s="116" t="str">
        <f t="shared" si="33"/>
        <v/>
      </c>
      <c r="I357" s="121" t="str">
        <f t="shared" si="36"/>
        <v/>
      </c>
      <c r="J357" s="122"/>
      <c r="K357" s="121" t="str">
        <f t="shared" si="37"/>
        <v/>
      </c>
      <c r="L357" s="122"/>
      <c r="M357" s="123"/>
      <c r="N357" s="123"/>
      <c r="O357" s="123"/>
      <c r="P357" s="124" t="str">
        <f t="shared" si="35"/>
        <v/>
      </c>
      <c r="Q357" s="125"/>
    </row>
    <row r="358" ht="16" spans="2:17">
      <c r="B358" s="106"/>
      <c r="C358" s="107" t="str">
        <f ca="1" t="shared" si="32"/>
        <v/>
      </c>
      <c r="D358" s="108"/>
      <c r="E358" s="113" t="str">
        <f ca="1" t="shared" si="34"/>
        <v/>
      </c>
      <c r="F358" s="114"/>
      <c r="G358" s="115"/>
      <c r="H358" s="116" t="str">
        <f t="shared" si="33"/>
        <v/>
      </c>
      <c r="I358" s="121" t="str">
        <f t="shared" si="36"/>
        <v/>
      </c>
      <c r="J358" s="122"/>
      <c r="K358" s="121" t="str">
        <f t="shared" si="37"/>
        <v/>
      </c>
      <c r="L358" s="122"/>
      <c r="M358" s="123"/>
      <c r="N358" s="123"/>
      <c r="O358" s="123"/>
      <c r="P358" s="124" t="str">
        <f t="shared" si="35"/>
        <v/>
      </c>
      <c r="Q358" s="125"/>
    </row>
    <row r="359" ht="16" spans="2:17">
      <c r="B359" s="106"/>
      <c r="C359" s="107" t="str">
        <f ca="1" t="shared" si="32"/>
        <v/>
      </c>
      <c r="D359" s="108"/>
      <c r="E359" s="113" t="str">
        <f ca="1" t="shared" si="34"/>
        <v/>
      </c>
      <c r="F359" s="114"/>
      <c r="G359" s="115"/>
      <c r="H359" s="116" t="str">
        <f t="shared" si="33"/>
        <v/>
      </c>
      <c r="I359" s="121" t="str">
        <f t="shared" si="36"/>
        <v/>
      </c>
      <c r="J359" s="122"/>
      <c r="K359" s="121" t="str">
        <f t="shared" si="37"/>
        <v/>
      </c>
      <c r="L359" s="122"/>
      <c r="M359" s="123"/>
      <c r="N359" s="123"/>
      <c r="O359" s="123"/>
      <c r="P359" s="124" t="str">
        <f t="shared" si="35"/>
        <v/>
      </c>
      <c r="Q359" s="125"/>
    </row>
    <row r="360" ht="16" spans="2:17">
      <c r="B360" s="106"/>
      <c r="C360" s="107" t="str">
        <f ca="1" t="shared" si="32"/>
        <v/>
      </c>
      <c r="D360" s="108"/>
      <c r="E360" s="113" t="str">
        <f ca="1" t="shared" si="34"/>
        <v/>
      </c>
      <c r="F360" s="114"/>
      <c r="G360" s="115"/>
      <c r="H360" s="116" t="str">
        <f t="shared" si="33"/>
        <v/>
      </c>
      <c r="I360" s="121" t="str">
        <f t="shared" si="36"/>
        <v/>
      </c>
      <c r="J360" s="122"/>
      <c r="K360" s="121" t="str">
        <f t="shared" si="37"/>
        <v/>
      </c>
      <c r="L360" s="122"/>
      <c r="M360" s="123"/>
      <c r="N360" s="123"/>
      <c r="O360" s="123"/>
      <c r="P360" s="124" t="str">
        <f t="shared" si="35"/>
        <v/>
      </c>
      <c r="Q360" s="125"/>
    </row>
    <row r="361" ht="16" spans="2:17">
      <c r="B361" s="106"/>
      <c r="C361" s="107" t="str">
        <f ca="1" t="shared" si="32"/>
        <v/>
      </c>
      <c r="D361" s="108"/>
      <c r="E361" s="113" t="str">
        <f ca="1" t="shared" si="34"/>
        <v/>
      </c>
      <c r="F361" s="114"/>
      <c r="G361" s="115"/>
      <c r="H361" s="116" t="str">
        <f t="shared" si="33"/>
        <v/>
      </c>
      <c r="I361" s="121" t="str">
        <f t="shared" si="36"/>
        <v/>
      </c>
      <c r="J361" s="122"/>
      <c r="K361" s="121" t="str">
        <f t="shared" si="37"/>
        <v/>
      </c>
      <c r="L361" s="122"/>
      <c r="M361" s="123"/>
      <c r="N361" s="123"/>
      <c r="O361" s="123"/>
      <c r="P361" s="124" t="str">
        <f t="shared" si="35"/>
        <v/>
      </c>
      <c r="Q361" s="125"/>
    </row>
    <row r="362" ht="16" spans="2:17">
      <c r="B362" s="106"/>
      <c r="C362" s="107" t="str">
        <f ca="1" t="shared" si="32"/>
        <v/>
      </c>
      <c r="D362" s="108"/>
      <c r="E362" s="113" t="str">
        <f ca="1" t="shared" si="34"/>
        <v/>
      </c>
      <c r="F362" s="114"/>
      <c r="G362" s="115"/>
      <c r="H362" s="116" t="str">
        <f t="shared" si="33"/>
        <v/>
      </c>
      <c r="I362" s="121" t="str">
        <f t="shared" si="36"/>
        <v/>
      </c>
      <c r="J362" s="122"/>
      <c r="K362" s="121" t="str">
        <f t="shared" si="37"/>
        <v/>
      </c>
      <c r="L362" s="122"/>
      <c r="M362" s="123"/>
      <c r="N362" s="123"/>
      <c r="O362" s="123"/>
      <c r="P362" s="124" t="str">
        <f t="shared" si="35"/>
        <v/>
      </c>
      <c r="Q362" s="125"/>
    </row>
    <row r="363" ht="16" spans="2:17">
      <c r="B363" s="106"/>
      <c r="C363" s="107" t="str">
        <f ca="1" t="shared" si="32"/>
        <v/>
      </c>
      <c r="D363" s="108"/>
      <c r="E363" s="113" t="str">
        <f ca="1" t="shared" si="34"/>
        <v/>
      </c>
      <c r="F363" s="114"/>
      <c r="G363" s="115"/>
      <c r="H363" s="116" t="str">
        <f t="shared" si="33"/>
        <v/>
      </c>
      <c r="I363" s="121" t="str">
        <f t="shared" si="36"/>
        <v/>
      </c>
      <c r="J363" s="122"/>
      <c r="K363" s="121" t="str">
        <f t="shared" si="37"/>
        <v/>
      </c>
      <c r="L363" s="122"/>
      <c r="M363" s="123"/>
      <c r="N363" s="123"/>
      <c r="O363" s="123"/>
      <c r="P363" s="124" t="str">
        <f t="shared" si="35"/>
        <v/>
      </c>
      <c r="Q363" s="125"/>
    </row>
    <row r="364" ht="16" spans="2:17">
      <c r="B364" s="106"/>
      <c r="C364" s="107" t="str">
        <f ca="1" t="shared" si="32"/>
        <v/>
      </c>
      <c r="D364" s="108"/>
      <c r="E364" s="113" t="str">
        <f ca="1" t="shared" si="34"/>
        <v/>
      </c>
      <c r="F364" s="114"/>
      <c r="G364" s="115"/>
      <c r="H364" s="116" t="str">
        <f t="shared" si="33"/>
        <v/>
      </c>
      <c r="I364" s="121" t="str">
        <f t="shared" si="36"/>
        <v/>
      </c>
      <c r="J364" s="122"/>
      <c r="K364" s="121" t="str">
        <f t="shared" si="37"/>
        <v/>
      </c>
      <c r="L364" s="122"/>
      <c r="M364" s="123"/>
      <c r="N364" s="123"/>
      <c r="O364" s="123"/>
      <c r="P364" s="124" t="str">
        <f t="shared" si="35"/>
        <v/>
      </c>
      <c r="Q364" s="125"/>
    </row>
    <row r="365" ht="16" spans="2:17">
      <c r="B365" s="106"/>
      <c r="C365" s="107" t="str">
        <f ca="1" t="shared" si="32"/>
        <v/>
      </c>
      <c r="D365" s="108"/>
      <c r="E365" s="113" t="str">
        <f ca="1" t="shared" si="34"/>
        <v/>
      </c>
      <c r="F365" s="114"/>
      <c r="G365" s="115"/>
      <c r="H365" s="116" t="str">
        <f t="shared" si="33"/>
        <v/>
      </c>
      <c r="I365" s="121" t="str">
        <f t="shared" si="36"/>
        <v/>
      </c>
      <c r="J365" s="122"/>
      <c r="K365" s="121" t="str">
        <f t="shared" si="37"/>
        <v/>
      </c>
      <c r="L365" s="122"/>
      <c r="M365" s="123"/>
      <c r="N365" s="123"/>
      <c r="O365" s="123"/>
      <c r="P365" s="124" t="str">
        <f t="shared" si="35"/>
        <v/>
      </c>
      <c r="Q365" s="125"/>
    </row>
    <row r="366" ht="16" spans="2:17">
      <c r="B366" s="106"/>
      <c r="C366" s="107" t="str">
        <f ca="1" t="shared" si="32"/>
        <v/>
      </c>
      <c r="D366" s="108"/>
      <c r="E366" s="113" t="str">
        <f ca="1" t="shared" si="34"/>
        <v/>
      </c>
      <c r="F366" s="114"/>
      <c r="G366" s="115"/>
      <c r="H366" s="116" t="str">
        <f t="shared" si="33"/>
        <v/>
      </c>
      <c r="I366" s="121" t="str">
        <f t="shared" si="36"/>
        <v/>
      </c>
      <c r="J366" s="122"/>
      <c r="K366" s="121" t="str">
        <f t="shared" si="37"/>
        <v/>
      </c>
      <c r="L366" s="122"/>
      <c r="M366" s="123"/>
      <c r="N366" s="123"/>
      <c r="O366" s="123"/>
      <c r="P366" s="124" t="str">
        <f t="shared" si="35"/>
        <v/>
      </c>
      <c r="Q366" s="125"/>
    </row>
    <row r="367" ht="16" spans="2:17">
      <c r="B367" s="106"/>
      <c r="C367" s="107" t="str">
        <f ca="1" t="shared" si="32"/>
        <v/>
      </c>
      <c r="D367" s="108"/>
      <c r="E367" s="113" t="str">
        <f ca="1" t="shared" si="34"/>
        <v/>
      </c>
      <c r="F367" s="114"/>
      <c r="G367" s="115"/>
      <c r="H367" s="116" t="str">
        <f t="shared" si="33"/>
        <v/>
      </c>
      <c r="I367" s="121" t="str">
        <f t="shared" si="36"/>
        <v/>
      </c>
      <c r="J367" s="122"/>
      <c r="K367" s="121" t="str">
        <f t="shared" si="37"/>
        <v/>
      </c>
      <c r="L367" s="122"/>
      <c r="M367" s="123"/>
      <c r="N367" s="123"/>
      <c r="O367" s="123"/>
      <c r="P367" s="124" t="str">
        <f t="shared" si="35"/>
        <v/>
      </c>
      <c r="Q367" s="125"/>
    </row>
    <row r="368" ht="16" spans="2:17">
      <c r="B368" s="106"/>
      <c r="C368" s="107" t="str">
        <f ca="1" t="shared" si="32"/>
        <v/>
      </c>
      <c r="D368" s="108"/>
      <c r="E368" s="113" t="str">
        <f ca="1" t="shared" si="34"/>
        <v/>
      </c>
      <c r="F368" s="114"/>
      <c r="G368" s="115"/>
      <c r="H368" s="116" t="str">
        <f t="shared" si="33"/>
        <v/>
      </c>
      <c r="I368" s="121" t="str">
        <f t="shared" si="36"/>
        <v/>
      </c>
      <c r="J368" s="122"/>
      <c r="K368" s="121" t="str">
        <f t="shared" si="37"/>
        <v/>
      </c>
      <c r="L368" s="122"/>
      <c r="M368" s="123"/>
      <c r="N368" s="123"/>
      <c r="O368" s="123"/>
      <c r="P368" s="124" t="str">
        <f t="shared" si="35"/>
        <v/>
      </c>
      <c r="Q368" s="125"/>
    </row>
    <row r="369" ht="16" spans="2:17">
      <c r="B369" s="106"/>
      <c r="C369" s="107" t="str">
        <f ca="1" t="shared" si="32"/>
        <v/>
      </c>
      <c r="D369" s="108"/>
      <c r="E369" s="113" t="str">
        <f ca="1" t="shared" si="34"/>
        <v/>
      </c>
      <c r="F369" s="114"/>
      <c r="G369" s="115"/>
      <c r="H369" s="116" t="str">
        <f t="shared" si="33"/>
        <v/>
      </c>
      <c r="I369" s="121" t="str">
        <f t="shared" si="36"/>
        <v/>
      </c>
      <c r="J369" s="122"/>
      <c r="K369" s="121" t="str">
        <f t="shared" si="37"/>
        <v/>
      </c>
      <c r="L369" s="122"/>
      <c r="M369" s="123"/>
      <c r="N369" s="123"/>
      <c r="O369" s="123"/>
      <c r="P369" s="124" t="str">
        <f t="shared" si="35"/>
        <v/>
      </c>
      <c r="Q369" s="125"/>
    </row>
    <row r="370" ht="16" spans="2:17">
      <c r="B370" s="106"/>
      <c r="C370" s="107" t="str">
        <f ca="1" t="shared" si="32"/>
        <v/>
      </c>
      <c r="D370" s="108"/>
      <c r="E370" s="113" t="str">
        <f ca="1" t="shared" si="34"/>
        <v/>
      </c>
      <c r="F370" s="114"/>
      <c r="G370" s="115"/>
      <c r="H370" s="116" t="str">
        <f t="shared" si="33"/>
        <v/>
      </c>
      <c r="I370" s="121" t="str">
        <f t="shared" si="36"/>
        <v/>
      </c>
      <c r="J370" s="122"/>
      <c r="K370" s="121" t="str">
        <f t="shared" si="37"/>
        <v/>
      </c>
      <c r="L370" s="122"/>
      <c r="M370" s="123"/>
      <c r="N370" s="123"/>
      <c r="O370" s="123"/>
      <c r="P370" s="124" t="str">
        <f t="shared" si="35"/>
        <v/>
      </c>
      <c r="Q370" s="125"/>
    </row>
    <row r="371" ht="16" spans="2:17">
      <c r="B371" s="106"/>
      <c r="C371" s="107" t="str">
        <f ca="1" t="shared" si="32"/>
        <v/>
      </c>
      <c r="D371" s="108"/>
      <c r="E371" s="113" t="str">
        <f ca="1" t="shared" si="34"/>
        <v/>
      </c>
      <c r="F371" s="114"/>
      <c r="G371" s="115"/>
      <c r="H371" s="116" t="str">
        <f t="shared" si="33"/>
        <v/>
      </c>
      <c r="I371" s="121" t="str">
        <f t="shared" si="36"/>
        <v/>
      </c>
      <c r="J371" s="122"/>
      <c r="K371" s="121" t="str">
        <f t="shared" si="37"/>
        <v/>
      </c>
      <c r="L371" s="122"/>
      <c r="M371" s="123"/>
      <c r="N371" s="123"/>
      <c r="O371" s="123"/>
      <c r="P371" s="124" t="str">
        <f t="shared" si="35"/>
        <v/>
      </c>
      <c r="Q371" s="125"/>
    </row>
    <row r="372" ht="16" spans="2:17">
      <c r="B372" s="106"/>
      <c r="C372" s="107" t="str">
        <f ca="1" t="shared" si="32"/>
        <v/>
      </c>
      <c r="D372" s="108"/>
      <c r="E372" s="113" t="str">
        <f ca="1" t="shared" si="34"/>
        <v/>
      </c>
      <c r="F372" s="114"/>
      <c r="G372" s="115"/>
      <c r="H372" s="116" t="str">
        <f t="shared" si="33"/>
        <v/>
      </c>
      <c r="I372" s="121" t="str">
        <f t="shared" si="36"/>
        <v/>
      </c>
      <c r="J372" s="122"/>
      <c r="K372" s="121" t="str">
        <f t="shared" si="37"/>
        <v/>
      </c>
      <c r="L372" s="122"/>
      <c r="M372" s="123"/>
      <c r="N372" s="123"/>
      <c r="O372" s="123"/>
      <c r="P372" s="124" t="str">
        <f t="shared" si="35"/>
        <v/>
      </c>
      <c r="Q372" s="125"/>
    </row>
    <row r="373" ht="16" spans="2:17">
      <c r="B373" s="106"/>
      <c r="C373" s="107" t="str">
        <f ca="1" t="shared" si="32"/>
        <v/>
      </c>
      <c r="D373" s="108"/>
      <c r="E373" s="113" t="str">
        <f ca="1" t="shared" si="34"/>
        <v/>
      </c>
      <c r="F373" s="114"/>
      <c r="G373" s="115"/>
      <c r="H373" s="116" t="str">
        <f t="shared" si="33"/>
        <v/>
      </c>
      <c r="I373" s="121" t="str">
        <f t="shared" si="36"/>
        <v/>
      </c>
      <c r="J373" s="122"/>
      <c r="K373" s="121" t="str">
        <f t="shared" si="37"/>
        <v/>
      </c>
      <c r="L373" s="122"/>
      <c r="M373" s="123"/>
      <c r="N373" s="123"/>
      <c r="O373" s="123"/>
      <c r="P373" s="124" t="str">
        <f t="shared" si="35"/>
        <v/>
      </c>
      <c r="Q373" s="125"/>
    </row>
    <row r="374" ht="16" spans="2:17">
      <c r="B374" s="106"/>
      <c r="C374" s="107" t="str">
        <f ca="1" t="shared" si="32"/>
        <v/>
      </c>
      <c r="D374" s="108"/>
      <c r="E374" s="113" t="str">
        <f ca="1" t="shared" si="34"/>
        <v/>
      </c>
      <c r="F374" s="114"/>
      <c r="G374" s="115"/>
      <c r="H374" s="116" t="str">
        <f t="shared" si="33"/>
        <v/>
      </c>
      <c r="I374" s="121" t="str">
        <f t="shared" si="36"/>
        <v/>
      </c>
      <c r="J374" s="122"/>
      <c r="K374" s="121" t="str">
        <f t="shared" si="37"/>
        <v/>
      </c>
      <c r="L374" s="122"/>
      <c r="M374" s="123"/>
      <c r="N374" s="123"/>
      <c r="O374" s="123"/>
      <c r="P374" s="124" t="str">
        <f t="shared" si="35"/>
        <v/>
      </c>
      <c r="Q374" s="125"/>
    </row>
    <row r="375" ht="16" spans="2:17">
      <c r="B375" s="106"/>
      <c r="C375" s="107" t="str">
        <f ca="1" t="shared" si="32"/>
        <v/>
      </c>
      <c r="D375" s="108"/>
      <c r="E375" s="113" t="str">
        <f ca="1" t="shared" si="34"/>
        <v/>
      </c>
      <c r="F375" s="114"/>
      <c r="G375" s="115"/>
      <c r="H375" s="116" t="str">
        <f t="shared" si="33"/>
        <v/>
      </c>
      <c r="I375" s="121" t="str">
        <f t="shared" si="36"/>
        <v/>
      </c>
      <c r="J375" s="122"/>
      <c r="K375" s="121" t="str">
        <f t="shared" si="37"/>
        <v/>
      </c>
      <c r="L375" s="122"/>
      <c r="M375" s="123"/>
      <c r="N375" s="123"/>
      <c r="O375" s="123"/>
      <c r="P375" s="124" t="str">
        <f t="shared" si="35"/>
        <v/>
      </c>
      <c r="Q375" s="125"/>
    </row>
    <row r="376" ht="16" spans="2:17">
      <c r="B376" s="106"/>
      <c r="C376" s="107" t="str">
        <f ca="1" t="shared" si="32"/>
        <v/>
      </c>
      <c r="D376" s="108"/>
      <c r="E376" s="113" t="str">
        <f ca="1" t="shared" si="34"/>
        <v/>
      </c>
      <c r="F376" s="114"/>
      <c r="G376" s="115"/>
      <c r="H376" s="116" t="str">
        <f t="shared" si="33"/>
        <v/>
      </c>
      <c r="I376" s="121" t="str">
        <f t="shared" si="36"/>
        <v/>
      </c>
      <c r="J376" s="122"/>
      <c r="K376" s="121" t="str">
        <f t="shared" si="37"/>
        <v/>
      </c>
      <c r="L376" s="122"/>
      <c r="M376" s="123"/>
      <c r="N376" s="123"/>
      <c r="O376" s="123"/>
      <c r="P376" s="124" t="str">
        <f t="shared" si="35"/>
        <v/>
      </c>
      <c r="Q376" s="125"/>
    </row>
    <row r="377" ht="16" spans="2:17">
      <c r="B377" s="106"/>
      <c r="C377" s="107" t="str">
        <f ca="1" t="shared" si="32"/>
        <v/>
      </c>
      <c r="D377" s="108"/>
      <c r="E377" s="113" t="str">
        <f ca="1" t="shared" si="34"/>
        <v/>
      </c>
      <c r="F377" s="114"/>
      <c r="G377" s="115"/>
      <c r="H377" s="116" t="str">
        <f t="shared" si="33"/>
        <v/>
      </c>
      <c r="I377" s="121" t="str">
        <f t="shared" si="36"/>
        <v/>
      </c>
      <c r="J377" s="122"/>
      <c r="K377" s="121" t="str">
        <f t="shared" si="37"/>
        <v/>
      </c>
      <c r="L377" s="122"/>
      <c r="M377" s="123"/>
      <c r="N377" s="123"/>
      <c r="O377" s="123"/>
      <c r="P377" s="124" t="str">
        <f t="shared" si="35"/>
        <v/>
      </c>
      <c r="Q377" s="125"/>
    </row>
    <row r="378" ht="16" spans="2:17">
      <c r="B378" s="106"/>
      <c r="C378" s="107" t="str">
        <f ca="1" t="shared" si="32"/>
        <v/>
      </c>
      <c r="D378" s="108"/>
      <c r="E378" s="113" t="str">
        <f ca="1" t="shared" si="34"/>
        <v/>
      </c>
      <c r="F378" s="114"/>
      <c r="G378" s="115"/>
      <c r="H378" s="116" t="str">
        <f t="shared" si="33"/>
        <v/>
      </c>
      <c r="I378" s="121" t="str">
        <f t="shared" si="36"/>
        <v/>
      </c>
      <c r="J378" s="122"/>
      <c r="K378" s="121" t="str">
        <f t="shared" si="37"/>
        <v/>
      </c>
      <c r="L378" s="122"/>
      <c r="M378" s="123"/>
      <c r="N378" s="123"/>
      <c r="O378" s="123"/>
      <c r="P378" s="124" t="str">
        <f t="shared" si="35"/>
        <v/>
      </c>
      <c r="Q378" s="125"/>
    </row>
    <row r="379" ht="16" spans="2:17">
      <c r="B379" s="106"/>
      <c r="C379" s="107" t="str">
        <f ca="1" t="shared" si="32"/>
        <v/>
      </c>
      <c r="D379" s="108"/>
      <c r="E379" s="113" t="str">
        <f ca="1" t="shared" si="34"/>
        <v/>
      </c>
      <c r="F379" s="114"/>
      <c r="G379" s="115"/>
      <c r="H379" s="116" t="str">
        <f t="shared" si="33"/>
        <v/>
      </c>
      <c r="I379" s="121" t="str">
        <f t="shared" si="36"/>
        <v/>
      </c>
      <c r="J379" s="122"/>
      <c r="K379" s="121" t="str">
        <f t="shared" si="37"/>
        <v/>
      </c>
      <c r="L379" s="122"/>
      <c r="M379" s="123"/>
      <c r="N379" s="123"/>
      <c r="O379" s="123"/>
      <c r="P379" s="124" t="str">
        <f t="shared" si="35"/>
        <v/>
      </c>
      <c r="Q379" s="125"/>
    </row>
    <row r="380" ht="16" spans="2:17">
      <c r="B380" s="106"/>
      <c r="C380" s="107" t="str">
        <f ca="1" t="shared" si="32"/>
        <v/>
      </c>
      <c r="D380" s="108"/>
      <c r="E380" s="113" t="str">
        <f ca="1" t="shared" si="34"/>
        <v/>
      </c>
      <c r="F380" s="114"/>
      <c r="G380" s="115"/>
      <c r="H380" s="116" t="str">
        <f t="shared" si="33"/>
        <v/>
      </c>
      <c r="I380" s="121" t="str">
        <f t="shared" si="36"/>
        <v/>
      </c>
      <c r="J380" s="122"/>
      <c r="K380" s="121" t="str">
        <f t="shared" si="37"/>
        <v/>
      </c>
      <c r="L380" s="122"/>
      <c r="M380" s="123"/>
      <c r="N380" s="123"/>
      <c r="O380" s="123"/>
      <c r="P380" s="124" t="str">
        <f t="shared" si="35"/>
        <v/>
      </c>
      <c r="Q380" s="125"/>
    </row>
    <row r="381" ht="16" spans="2:17">
      <c r="B381" s="106"/>
      <c r="C381" s="107" t="str">
        <f ca="1" t="shared" si="32"/>
        <v/>
      </c>
      <c r="D381" s="108"/>
      <c r="E381" s="113" t="str">
        <f ca="1" t="shared" si="34"/>
        <v/>
      </c>
      <c r="F381" s="114"/>
      <c r="G381" s="115"/>
      <c r="H381" s="116" t="str">
        <f t="shared" si="33"/>
        <v/>
      </c>
      <c r="I381" s="121" t="str">
        <f t="shared" si="36"/>
        <v/>
      </c>
      <c r="J381" s="122"/>
      <c r="K381" s="121" t="str">
        <f t="shared" si="37"/>
        <v/>
      </c>
      <c r="L381" s="122"/>
      <c r="M381" s="123"/>
      <c r="N381" s="123"/>
      <c r="O381" s="123"/>
      <c r="P381" s="124" t="str">
        <f t="shared" si="35"/>
        <v/>
      </c>
      <c r="Q381" s="125"/>
    </row>
    <row r="382" ht="16" spans="2:17">
      <c r="B382" s="106"/>
      <c r="C382" s="107" t="str">
        <f ca="1" t="shared" si="32"/>
        <v/>
      </c>
      <c r="D382" s="108"/>
      <c r="E382" s="113" t="str">
        <f ca="1" t="shared" si="34"/>
        <v/>
      </c>
      <c r="F382" s="114"/>
      <c r="G382" s="115"/>
      <c r="H382" s="116" t="str">
        <f t="shared" si="33"/>
        <v/>
      </c>
      <c r="I382" s="121" t="str">
        <f t="shared" si="36"/>
        <v/>
      </c>
      <c r="J382" s="122"/>
      <c r="K382" s="121" t="str">
        <f t="shared" si="37"/>
        <v/>
      </c>
      <c r="L382" s="122"/>
      <c r="M382" s="123"/>
      <c r="N382" s="123"/>
      <c r="O382" s="123"/>
      <c r="P382" s="124" t="str">
        <f t="shared" si="35"/>
        <v/>
      </c>
      <c r="Q382" s="125"/>
    </row>
    <row r="383" ht="16" spans="2:17">
      <c r="B383" s="106"/>
      <c r="C383" s="107" t="str">
        <f ca="1" t="shared" si="32"/>
        <v/>
      </c>
      <c r="D383" s="108"/>
      <c r="E383" s="113" t="str">
        <f ca="1" t="shared" si="34"/>
        <v/>
      </c>
      <c r="F383" s="114"/>
      <c r="G383" s="115"/>
      <c r="H383" s="116" t="str">
        <f t="shared" si="33"/>
        <v/>
      </c>
      <c r="I383" s="121" t="str">
        <f t="shared" si="36"/>
        <v/>
      </c>
      <c r="J383" s="122"/>
      <c r="K383" s="121" t="str">
        <f t="shared" si="37"/>
        <v/>
      </c>
      <c r="L383" s="122"/>
      <c r="M383" s="123"/>
      <c r="N383" s="123"/>
      <c r="O383" s="123"/>
      <c r="P383" s="124" t="str">
        <f t="shared" si="35"/>
        <v/>
      </c>
      <c r="Q383" s="125"/>
    </row>
    <row r="384" ht="16" spans="2:17">
      <c r="B384" s="106"/>
      <c r="C384" s="107" t="str">
        <f ca="1" t="shared" si="32"/>
        <v/>
      </c>
      <c r="D384" s="108"/>
      <c r="E384" s="113" t="str">
        <f ca="1" t="shared" si="34"/>
        <v/>
      </c>
      <c r="F384" s="114"/>
      <c r="G384" s="115"/>
      <c r="H384" s="116" t="str">
        <f t="shared" si="33"/>
        <v/>
      </c>
      <c r="I384" s="121" t="str">
        <f t="shared" si="36"/>
        <v/>
      </c>
      <c r="J384" s="122"/>
      <c r="K384" s="121" t="str">
        <f t="shared" si="37"/>
        <v/>
      </c>
      <c r="L384" s="122"/>
      <c r="M384" s="123"/>
      <c r="N384" s="123"/>
      <c r="O384" s="123"/>
      <c r="P384" s="124" t="str">
        <f t="shared" si="35"/>
        <v/>
      </c>
      <c r="Q384" s="125"/>
    </row>
    <row r="385" ht="16" spans="2:17">
      <c r="B385" s="106"/>
      <c r="C385" s="107" t="str">
        <f ca="1" t="shared" si="32"/>
        <v/>
      </c>
      <c r="D385" s="108"/>
      <c r="E385" s="113" t="str">
        <f ca="1" t="shared" si="34"/>
        <v/>
      </c>
      <c r="F385" s="114"/>
      <c r="G385" s="115"/>
      <c r="H385" s="116" t="str">
        <f t="shared" si="33"/>
        <v/>
      </c>
      <c r="I385" s="121" t="str">
        <f t="shared" si="36"/>
        <v/>
      </c>
      <c r="J385" s="122"/>
      <c r="K385" s="121" t="str">
        <f t="shared" si="37"/>
        <v/>
      </c>
      <c r="L385" s="122"/>
      <c r="M385" s="123"/>
      <c r="N385" s="123"/>
      <c r="O385" s="123"/>
      <c r="P385" s="124" t="str">
        <f t="shared" si="35"/>
        <v/>
      </c>
      <c r="Q385" s="125"/>
    </row>
    <row r="386" ht="16" spans="2:17">
      <c r="B386" s="106"/>
      <c r="C386" s="107" t="str">
        <f ca="1" t="shared" si="32"/>
        <v/>
      </c>
      <c r="D386" s="108"/>
      <c r="E386" s="113" t="str">
        <f ca="1" t="shared" si="34"/>
        <v/>
      </c>
      <c r="F386" s="114"/>
      <c r="G386" s="115"/>
      <c r="H386" s="116" t="str">
        <f t="shared" si="33"/>
        <v/>
      </c>
      <c r="I386" s="121" t="str">
        <f t="shared" si="36"/>
        <v/>
      </c>
      <c r="J386" s="122"/>
      <c r="K386" s="121" t="str">
        <f t="shared" si="37"/>
        <v/>
      </c>
      <c r="L386" s="122"/>
      <c r="M386" s="123"/>
      <c r="N386" s="123"/>
      <c r="O386" s="123"/>
      <c r="P386" s="124" t="str">
        <f t="shared" si="35"/>
        <v/>
      </c>
      <c r="Q386" s="125"/>
    </row>
    <row r="387" ht="16" spans="2:17">
      <c r="B387" s="106"/>
      <c r="C387" s="107" t="str">
        <f ca="1" t="shared" si="32"/>
        <v/>
      </c>
      <c r="D387" s="108"/>
      <c r="E387" s="113" t="str">
        <f ca="1" t="shared" si="34"/>
        <v/>
      </c>
      <c r="F387" s="114"/>
      <c r="G387" s="115"/>
      <c r="H387" s="116" t="str">
        <f t="shared" si="33"/>
        <v/>
      </c>
      <c r="I387" s="121" t="str">
        <f t="shared" si="36"/>
        <v/>
      </c>
      <c r="J387" s="122"/>
      <c r="K387" s="121" t="str">
        <f t="shared" si="37"/>
        <v/>
      </c>
      <c r="L387" s="122"/>
      <c r="M387" s="123"/>
      <c r="N387" s="123"/>
      <c r="O387" s="123"/>
      <c r="P387" s="124" t="str">
        <f t="shared" si="35"/>
        <v/>
      </c>
      <c r="Q387" s="125"/>
    </row>
    <row r="388" ht="16" spans="2:17">
      <c r="B388" s="106"/>
      <c r="C388" s="107" t="str">
        <f ca="1" t="shared" si="32"/>
        <v/>
      </c>
      <c r="D388" s="108"/>
      <c r="E388" s="113" t="str">
        <f ca="1" t="shared" si="34"/>
        <v/>
      </c>
      <c r="F388" s="114"/>
      <c r="G388" s="115"/>
      <c r="H388" s="116" t="str">
        <f t="shared" si="33"/>
        <v/>
      </c>
      <c r="I388" s="121" t="str">
        <f t="shared" si="36"/>
        <v/>
      </c>
      <c r="J388" s="122"/>
      <c r="K388" s="121" t="str">
        <f t="shared" si="37"/>
        <v/>
      </c>
      <c r="L388" s="122"/>
      <c r="M388" s="123"/>
      <c r="N388" s="123"/>
      <c r="O388" s="123"/>
      <c r="P388" s="124" t="str">
        <f t="shared" si="35"/>
        <v/>
      </c>
      <c r="Q388" s="125"/>
    </row>
    <row r="389" ht="16" spans="2:17">
      <c r="B389" s="106"/>
      <c r="C389" s="107" t="str">
        <f ca="1" t="shared" ref="C389:C452" si="38">IF(B389="","",IF(B389&gt;OFFSET(B389,-1,0,1,1),IF(OFFSET(C389,-1,0,1,1)="","1",OFFSET(C389,-1,0,1,1))&amp;REPT(".1",B389-MAX(OFFSET(B389,-1,0,1,1),1)),IF(ISERROR(FIND(".",OFFSET(C389,-1,0,1,1))),REPT("1.",B389-1)&amp;IFERROR(VALUE(OFFSET(C389,-1,0,1,1))+1,"1"),IF(B389=1,"",IFERROR(LEFT(OFFSET(C389,-1,0,1,1),FIND("^",SUBSTITUTE(OFFSET(C389,-1,0,1,1),".","^",B389-1))),""))&amp;VALUE(TRIM(MID(SUBSTITUTE(OFFSET(C389,-1,0,1,1),".",REPT(" ",LEN(OFFSET(C389,-1,0,1,1)))),(B389-1)*LEN(OFFSET(C389,-1,0,1,1))+1,LEN(OFFSET(C389,-1,0,1,1)))))+1)))</f>
        <v/>
      </c>
      <c r="D389" s="108"/>
      <c r="E389" s="113" t="str">
        <f ca="1" t="shared" si="34"/>
        <v/>
      </c>
      <c r="F389" s="114"/>
      <c r="G389" s="115"/>
      <c r="H389" s="116" t="str">
        <f t="shared" ref="H389:H452" si="39">IF(IF($B389="",TRUE,IF($B390="",FALSE,IF($B389&lt;$B390,TRUE))),"",IF(F389&lt;&gt;"",VLOOKUP($F389,估算标准,2,FALSE),""))</f>
        <v/>
      </c>
      <c r="I389" s="121" t="str">
        <f t="shared" si="36"/>
        <v/>
      </c>
      <c r="J389" s="122"/>
      <c r="K389" s="121" t="str">
        <f t="shared" si="37"/>
        <v/>
      </c>
      <c r="L389" s="122"/>
      <c r="M389" s="123"/>
      <c r="N389" s="123"/>
      <c r="O389" s="123"/>
      <c r="P389" s="124" t="str">
        <f t="shared" si="35"/>
        <v/>
      </c>
      <c r="Q389" s="125"/>
    </row>
    <row r="390" ht="16" spans="2:17">
      <c r="B390" s="106"/>
      <c r="C390" s="107" t="str">
        <f ca="1" t="shared" si="38"/>
        <v/>
      </c>
      <c r="D390" s="108"/>
      <c r="E390" s="113" t="str">
        <f ca="1" t="shared" ref="E390:E453" si="40">IF(C390&lt;&gt;"",IF($L$2&lt;&gt;"",$L$2&amp;"-"&amp;C390,C390),"")</f>
        <v/>
      </c>
      <c r="F390" s="114"/>
      <c r="G390" s="115"/>
      <c r="H390" s="116" t="str">
        <f t="shared" si="39"/>
        <v/>
      </c>
      <c r="I390" s="121" t="str">
        <f t="shared" si="36"/>
        <v/>
      </c>
      <c r="J390" s="122"/>
      <c r="K390" s="121" t="str">
        <f t="shared" si="37"/>
        <v/>
      </c>
      <c r="L390" s="122"/>
      <c r="M390" s="123"/>
      <c r="N390" s="123"/>
      <c r="O390" s="123"/>
      <c r="P390" s="124" t="str">
        <f t="shared" ref="P390:P453" si="41">IF(IF($B390="",TRUE,IF($B391="",FALSE,IF($B390&lt;$B391,TRUE))),"",M390+N390*1.5+O390*1.5)</f>
        <v/>
      </c>
      <c r="Q390" s="125"/>
    </row>
    <row r="391" ht="16" spans="2:17">
      <c r="B391" s="106"/>
      <c r="C391" s="107" t="str">
        <f ca="1" t="shared" si="38"/>
        <v/>
      </c>
      <c r="D391" s="108"/>
      <c r="E391" s="113" t="str">
        <f ca="1" t="shared" si="40"/>
        <v/>
      </c>
      <c r="F391" s="114"/>
      <c r="G391" s="115"/>
      <c r="H391" s="116" t="str">
        <f t="shared" si="39"/>
        <v/>
      </c>
      <c r="I391" s="121" t="str">
        <f t="shared" si="36"/>
        <v/>
      </c>
      <c r="J391" s="122"/>
      <c r="K391" s="121" t="str">
        <f t="shared" si="37"/>
        <v/>
      </c>
      <c r="L391" s="122"/>
      <c r="M391" s="123"/>
      <c r="N391" s="123"/>
      <c r="O391" s="123"/>
      <c r="P391" s="124" t="str">
        <f t="shared" si="41"/>
        <v/>
      </c>
      <c r="Q391" s="125"/>
    </row>
    <row r="392" ht="16" spans="2:17">
      <c r="B392" s="106"/>
      <c r="C392" s="107" t="str">
        <f ca="1" t="shared" si="38"/>
        <v/>
      </c>
      <c r="D392" s="108"/>
      <c r="E392" s="113" t="str">
        <f ca="1" t="shared" si="40"/>
        <v/>
      </c>
      <c r="F392" s="114"/>
      <c r="G392" s="115"/>
      <c r="H392" s="116" t="str">
        <f t="shared" si="39"/>
        <v/>
      </c>
      <c r="I392" s="121" t="str">
        <f t="shared" si="36"/>
        <v/>
      </c>
      <c r="J392" s="122"/>
      <c r="K392" s="121" t="str">
        <f t="shared" si="37"/>
        <v/>
      </c>
      <c r="L392" s="122"/>
      <c r="M392" s="123"/>
      <c r="N392" s="123"/>
      <c r="O392" s="123"/>
      <c r="P392" s="124" t="str">
        <f t="shared" si="41"/>
        <v/>
      </c>
      <c r="Q392" s="125"/>
    </row>
    <row r="393" ht="16" spans="2:17">
      <c r="B393" s="106"/>
      <c r="C393" s="107" t="str">
        <f ca="1" t="shared" si="38"/>
        <v/>
      </c>
      <c r="D393" s="108"/>
      <c r="E393" s="113" t="str">
        <f ca="1" t="shared" si="40"/>
        <v/>
      </c>
      <c r="F393" s="114"/>
      <c r="G393" s="115"/>
      <c r="H393" s="116" t="str">
        <f t="shared" si="39"/>
        <v/>
      </c>
      <c r="I393" s="121" t="str">
        <f t="shared" si="36"/>
        <v/>
      </c>
      <c r="J393" s="122"/>
      <c r="K393" s="121" t="str">
        <f t="shared" si="37"/>
        <v/>
      </c>
      <c r="L393" s="122"/>
      <c r="M393" s="123"/>
      <c r="N393" s="123"/>
      <c r="O393" s="123"/>
      <c r="P393" s="124" t="str">
        <f t="shared" si="41"/>
        <v/>
      </c>
      <c r="Q393" s="125"/>
    </row>
    <row r="394" ht="16" spans="2:17">
      <c r="B394" s="106"/>
      <c r="C394" s="107" t="str">
        <f ca="1" t="shared" si="38"/>
        <v/>
      </c>
      <c r="D394" s="108"/>
      <c r="E394" s="113" t="str">
        <f ca="1" t="shared" si="40"/>
        <v/>
      </c>
      <c r="F394" s="114"/>
      <c r="G394" s="115"/>
      <c r="H394" s="116" t="str">
        <f t="shared" si="39"/>
        <v/>
      </c>
      <c r="I394" s="121" t="str">
        <f t="shared" si="36"/>
        <v/>
      </c>
      <c r="J394" s="122"/>
      <c r="K394" s="121" t="str">
        <f t="shared" si="37"/>
        <v/>
      </c>
      <c r="L394" s="122"/>
      <c r="M394" s="123"/>
      <c r="N394" s="123"/>
      <c r="O394" s="123"/>
      <c r="P394" s="124" t="str">
        <f t="shared" si="41"/>
        <v/>
      </c>
      <c r="Q394" s="125"/>
    </row>
    <row r="395" ht="16" spans="2:17">
      <c r="B395" s="106"/>
      <c r="C395" s="107" t="str">
        <f ca="1" t="shared" si="38"/>
        <v/>
      </c>
      <c r="D395" s="108"/>
      <c r="E395" s="113" t="str">
        <f ca="1" t="shared" si="40"/>
        <v/>
      </c>
      <c r="F395" s="114"/>
      <c r="G395" s="115"/>
      <c r="H395" s="116" t="str">
        <f t="shared" si="39"/>
        <v/>
      </c>
      <c r="I395" s="121" t="str">
        <f t="shared" si="36"/>
        <v/>
      </c>
      <c r="J395" s="122"/>
      <c r="K395" s="121" t="str">
        <f t="shared" si="37"/>
        <v/>
      </c>
      <c r="L395" s="122"/>
      <c r="M395" s="123"/>
      <c r="N395" s="123"/>
      <c r="O395" s="123"/>
      <c r="P395" s="124" t="str">
        <f t="shared" si="41"/>
        <v/>
      </c>
      <c r="Q395" s="125"/>
    </row>
    <row r="396" ht="16" spans="2:17">
      <c r="B396" s="106"/>
      <c r="C396" s="107" t="str">
        <f ca="1" t="shared" si="38"/>
        <v/>
      </c>
      <c r="D396" s="108"/>
      <c r="E396" s="113" t="str">
        <f ca="1" t="shared" si="40"/>
        <v/>
      </c>
      <c r="F396" s="114"/>
      <c r="G396" s="115"/>
      <c r="H396" s="116" t="str">
        <f t="shared" si="39"/>
        <v/>
      </c>
      <c r="I396" s="121" t="str">
        <f t="shared" si="36"/>
        <v/>
      </c>
      <c r="J396" s="122"/>
      <c r="K396" s="121" t="str">
        <f t="shared" si="37"/>
        <v/>
      </c>
      <c r="L396" s="122"/>
      <c r="M396" s="123"/>
      <c r="N396" s="123"/>
      <c r="O396" s="123"/>
      <c r="P396" s="124" t="str">
        <f t="shared" si="41"/>
        <v/>
      </c>
      <c r="Q396" s="125"/>
    </row>
    <row r="397" ht="16" spans="2:17">
      <c r="B397" s="106"/>
      <c r="C397" s="107" t="str">
        <f ca="1" t="shared" si="38"/>
        <v/>
      </c>
      <c r="D397" s="108"/>
      <c r="E397" s="113" t="str">
        <f ca="1" t="shared" si="40"/>
        <v/>
      </c>
      <c r="F397" s="114"/>
      <c r="G397" s="115"/>
      <c r="H397" s="116" t="str">
        <f t="shared" si="39"/>
        <v/>
      </c>
      <c r="I397" s="121" t="str">
        <f t="shared" si="36"/>
        <v/>
      </c>
      <c r="J397" s="122"/>
      <c r="K397" s="121" t="str">
        <f t="shared" si="37"/>
        <v/>
      </c>
      <c r="L397" s="122"/>
      <c r="M397" s="123"/>
      <c r="N397" s="123"/>
      <c r="O397" s="123"/>
      <c r="P397" s="124" t="str">
        <f t="shared" si="41"/>
        <v/>
      </c>
      <c r="Q397" s="125"/>
    </row>
    <row r="398" ht="16" spans="2:17">
      <c r="B398" s="106"/>
      <c r="C398" s="107" t="str">
        <f ca="1" t="shared" si="38"/>
        <v/>
      </c>
      <c r="D398" s="108"/>
      <c r="E398" s="113" t="str">
        <f ca="1" t="shared" si="40"/>
        <v/>
      </c>
      <c r="F398" s="114"/>
      <c r="G398" s="115"/>
      <c r="H398" s="116" t="str">
        <f t="shared" si="39"/>
        <v/>
      </c>
      <c r="I398" s="121" t="str">
        <f t="shared" si="36"/>
        <v/>
      </c>
      <c r="J398" s="122"/>
      <c r="K398" s="121" t="str">
        <f t="shared" si="37"/>
        <v/>
      </c>
      <c r="L398" s="122"/>
      <c r="M398" s="123"/>
      <c r="N398" s="123"/>
      <c r="O398" s="123"/>
      <c r="P398" s="124" t="str">
        <f t="shared" si="41"/>
        <v/>
      </c>
      <c r="Q398" s="125"/>
    </row>
    <row r="399" ht="16" spans="2:17">
      <c r="B399" s="106"/>
      <c r="C399" s="107" t="str">
        <f ca="1" t="shared" si="38"/>
        <v/>
      </c>
      <c r="D399" s="108"/>
      <c r="E399" s="113" t="str">
        <f ca="1" t="shared" si="40"/>
        <v/>
      </c>
      <c r="F399" s="114"/>
      <c r="G399" s="115"/>
      <c r="H399" s="116" t="str">
        <f t="shared" si="39"/>
        <v/>
      </c>
      <c r="I399" s="121" t="str">
        <f t="shared" si="36"/>
        <v/>
      </c>
      <c r="J399" s="122"/>
      <c r="K399" s="121" t="str">
        <f t="shared" si="37"/>
        <v/>
      </c>
      <c r="L399" s="122"/>
      <c r="M399" s="123"/>
      <c r="N399" s="123"/>
      <c r="O399" s="123"/>
      <c r="P399" s="124" t="str">
        <f t="shared" si="41"/>
        <v/>
      </c>
      <c r="Q399" s="125"/>
    </row>
    <row r="400" ht="16" spans="2:17">
      <c r="B400" s="106"/>
      <c r="C400" s="107" t="str">
        <f ca="1" t="shared" si="38"/>
        <v/>
      </c>
      <c r="D400" s="108"/>
      <c r="E400" s="113" t="str">
        <f ca="1" t="shared" si="40"/>
        <v/>
      </c>
      <c r="F400" s="114"/>
      <c r="G400" s="115"/>
      <c r="H400" s="116" t="str">
        <f t="shared" si="39"/>
        <v/>
      </c>
      <c r="I400" s="121" t="str">
        <f t="shared" si="36"/>
        <v/>
      </c>
      <c r="J400" s="122"/>
      <c r="K400" s="121" t="str">
        <f t="shared" si="37"/>
        <v/>
      </c>
      <c r="L400" s="122"/>
      <c r="M400" s="123"/>
      <c r="N400" s="123"/>
      <c r="O400" s="123"/>
      <c r="P400" s="124" t="str">
        <f t="shared" si="41"/>
        <v/>
      </c>
      <c r="Q400" s="125"/>
    </row>
    <row r="401" ht="16" spans="2:17">
      <c r="B401" s="106"/>
      <c r="C401" s="107" t="str">
        <f ca="1" t="shared" si="38"/>
        <v/>
      </c>
      <c r="D401" s="108"/>
      <c r="E401" s="113" t="str">
        <f ca="1" t="shared" si="40"/>
        <v/>
      </c>
      <c r="F401" s="114"/>
      <c r="G401" s="115"/>
      <c r="H401" s="116" t="str">
        <f t="shared" si="39"/>
        <v/>
      </c>
      <c r="I401" s="121" t="str">
        <f t="shared" si="36"/>
        <v/>
      </c>
      <c r="J401" s="122"/>
      <c r="K401" s="121" t="str">
        <f t="shared" si="37"/>
        <v/>
      </c>
      <c r="L401" s="122"/>
      <c r="M401" s="123"/>
      <c r="N401" s="123"/>
      <c r="O401" s="123"/>
      <c r="P401" s="124" t="str">
        <f t="shared" si="41"/>
        <v/>
      </c>
      <c r="Q401" s="125"/>
    </row>
    <row r="402" ht="16" spans="2:17">
      <c r="B402" s="106"/>
      <c r="C402" s="107" t="str">
        <f ca="1" t="shared" si="38"/>
        <v/>
      </c>
      <c r="D402" s="108"/>
      <c r="E402" s="113" t="str">
        <f ca="1" t="shared" si="40"/>
        <v/>
      </c>
      <c r="F402" s="114"/>
      <c r="G402" s="115"/>
      <c r="H402" s="116" t="str">
        <f t="shared" si="39"/>
        <v/>
      </c>
      <c r="I402" s="121" t="str">
        <f t="shared" si="36"/>
        <v/>
      </c>
      <c r="J402" s="122"/>
      <c r="K402" s="121" t="str">
        <f t="shared" si="37"/>
        <v/>
      </c>
      <c r="L402" s="122"/>
      <c r="M402" s="123"/>
      <c r="N402" s="123"/>
      <c r="O402" s="123"/>
      <c r="P402" s="124" t="str">
        <f t="shared" si="41"/>
        <v/>
      </c>
      <c r="Q402" s="125"/>
    </row>
    <row r="403" ht="16" spans="2:17">
      <c r="B403" s="106"/>
      <c r="C403" s="107" t="str">
        <f ca="1" t="shared" si="38"/>
        <v/>
      </c>
      <c r="D403" s="108"/>
      <c r="E403" s="113" t="str">
        <f ca="1" t="shared" si="40"/>
        <v/>
      </c>
      <c r="F403" s="114"/>
      <c r="G403" s="115"/>
      <c r="H403" s="116" t="str">
        <f t="shared" si="39"/>
        <v/>
      </c>
      <c r="I403" s="121" t="str">
        <f t="shared" si="36"/>
        <v/>
      </c>
      <c r="J403" s="122"/>
      <c r="K403" s="121" t="str">
        <f t="shared" si="37"/>
        <v/>
      </c>
      <c r="L403" s="122"/>
      <c r="M403" s="123"/>
      <c r="N403" s="123"/>
      <c r="O403" s="123"/>
      <c r="P403" s="124" t="str">
        <f t="shared" si="41"/>
        <v/>
      </c>
      <c r="Q403" s="125"/>
    </row>
    <row r="404" ht="16" spans="2:17">
      <c r="B404" s="106"/>
      <c r="C404" s="107" t="str">
        <f ca="1" t="shared" si="38"/>
        <v/>
      </c>
      <c r="D404" s="108"/>
      <c r="E404" s="113" t="str">
        <f ca="1" t="shared" si="40"/>
        <v/>
      </c>
      <c r="F404" s="114"/>
      <c r="G404" s="115"/>
      <c r="H404" s="116" t="str">
        <f t="shared" si="39"/>
        <v/>
      </c>
      <c r="I404" s="121" t="str">
        <f t="shared" si="36"/>
        <v/>
      </c>
      <c r="J404" s="122"/>
      <c r="K404" s="121" t="str">
        <f t="shared" si="37"/>
        <v/>
      </c>
      <c r="L404" s="122"/>
      <c r="M404" s="123"/>
      <c r="N404" s="123"/>
      <c r="O404" s="123"/>
      <c r="P404" s="124" t="str">
        <f t="shared" si="41"/>
        <v/>
      </c>
      <c r="Q404" s="125"/>
    </row>
    <row r="405" ht="16" spans="2:17">
      <c r="B405" s="106"/>
      <c r="C405" s="107" t="str">
        <f ca="1" t="shared" si="38"/>
        <v/>
      </c>
      <c r="D405" s="108"/>
      <c r="E405" s="113" t="str">
        <f ca="1" t="shared" si="40"/>
        <v/>
      </c>
      <c r="F405" s="114"/>
      <c r="G405" s="115"/>
      <c r="H405" s="116" t="str">
        <f t="shared" si="39"/>
        <v/>
      </c>
      <c r="I405" s="121" t="str">
        <f t="shared" si="36"/>
        <v/>
      </c>
      <c r="J405" s="122"/>
      <c r="K405" s="121" t="str">
        <f t="shared" si="37"/>
        <v/>
      </c>
      <c r="L405" s="122"/>
      <c r="M405" s="123"/>
      <c r="N405" s="123"/>
      <c r="O405" s="123"/>
      <c r="P405" s="124" t="str">
        <f t="shared" si="41"/>
        <v/>
      </c>
      <c r="Q405" s="125"/>
    </row>
    <row r="406" ht="16" spans="2:17">
      <c r="B406" s="106"/>
      <c r="C406" s="107" t="str">
        <f ca="1" t="shared" si="38"/>
        <v/>
      </c>
      <c r="D406" s="108"/>
      <c r="E406" s="113" t="str">
        <f ca="1" t="shared" si="40"/>
        <v/>
      </c>
      <c r="F406" s="114"/>
      <c r="G406" s="115"/>
      <c r="H406" s="116" t="str">
        <f t="shared" si="39"/>
        <v/>
      </c>
      <c r="I406" s="121" t="str">
        <f t="shared" si="36"/>
        <v/>
      </c>
      <c r="J406" s="122"/>
      <c r="K406" s="121" t="str">
        <f t="shared" si="37"/>
        <v/>
      </c>
      <c r="L406" s="122"/>
      <c r="M406" s="123"/>
      <c r="N406" s="123"/>
      <c r="O406" s="123"/>
      <c r="P406" s="124" t="str">
        <f t="shared" si="41"/>
        <v/>
      </c>
      <c r="Q406" s="125"/>
    </row>
    <row r="407" ht="16" spans="2:17">
      <c r="B407" s="106"/>
      <c r="C407" s="107" t="str">
        <f ca="1" t="shared" si="38"/>
        <v/>
      </c>
      <c r="D407" s="108"/>
      <c r="E407" s="113" t="str">
        <f ca="1" t="shared" si="40"/>
        <v/>
      </c>
      <c r="F407" s="114"/>
      <c r="G407" s="115"/>
      <c r="H407" s="116" t="str">
        <f t="shared" si="39"/>
        <v/>
      </c>
      <c r="I407" s="121" t="str">
        <f t="shared" si="36"/>
        <v/>
      </c>
      <c r="J407" s="122"/>
      <c r="K407" s="121" t="str">
        <f t="shared" si="37"/>
        <v/>
      </c>
      <c r="L407" s="122"/>
      <c r="M407" s="123"/>
      <c r="N407" s="123"/>
      <c r="O407" s="123"/>
      <c r="P407" s="124" t="str">
        <f t="shared" si="41"/>
        <v/>
      </c>
      <c r="Q407" s="125"/>
    </row>
    <row r="408" ht="16" spans="2:17">
      <c r="B408" s="106"/>
      <c r="C408" s="107" t="str">
        <f ca="1" t="shared" si="38"/>
        <v/>
      </c>
      <c r="D408" s="108"/>
      <c r="E408" s="113" t="str">
        <f ca="1" t="shared" si="40"/>
        <v/>
      </c>
      <c r="F408" s="114"/>
      <c r="G408" s="115"/>
      <c r="H408" s="116" t="str">
        <f t="shared" si="39"/>
        <v/>
      </c>
      <c r="I408" s="121" t="str">
        <f t="shared" ref="I408:I471" si="42">IF(IF($B408="",TRUE,IF($B409="",FALSE,IF($B408&lt;$B409,TRUE))),"",IF(J408="高",H408*1.2,IF(J408="中",H408,IF(J408="低",H408*0.8,"0.00"))))</f>
        <v/>
      </c>
      <c r="J408" s="122"/>
      <c r="K408" s="121" t="str">
        <f t="shared" ref="K408:K471" si="43">IF(IF($B408="",TRUE,IF($B409="",FALSE,IF($B408&lt;$B409,TRUE))),"",IF(L408="高",I408*1.2,IF(L408="中",I408,IF(L408="低",I408*0.8,"0.00"))))</f>
        <v/>
      </c>
      <c r="L408" s="122"/>
      <c r="M408" s="123"/>
      <c r="N408" s="123"/>
      <c r="O408" s="123"/>
      <c r="P408" s="124" t="str">
        <f t="shared" si="41"/>
        <v/>
      </c>
      <c r="Q408" s="125"/>
    </row>
    <row r="409" ht="16" spans="2:17">
      <c r="B409" s="106"/>
      <c r="C409" s="107" t="str">
        <f ca="1" t="shared" si="38"/>
        <v/>
      </c>
      <c r="D409" s="108"/>
      <c r="E409" s="113" t="str">
        <f ca="1" t="shared" si="40"/>
        <v/>
      </c>
      <c r="F409" s="114"/>
      <c r="G409" s="115"/>
      <c r="H409" s="116" t="str">
        <f t="shared" si="39"/>
        <v/>
      </c>
      <c r="I409" s="121" t="str">
        <f t="shared" si="42"/>
        <v/>
      </c>
      <c r="J409" s="122"/>
      <c r="K409" s="121" t="str">
        <f t="shared" si="43"/>
        <v/>
      </c>
      <c r="L409" s="122"/>
      <c r="M409" s="123"/>
      <c r="N409" s="123"/>
      <c r="O409" s="123"/>
      <c r="P409" s="124" t="str">
        <f t="shared" si="41"/>
        <v/>
      </c>
      <c r="Q409" s="125"/>
    </row>
    <row r="410" ht="16" spans="2:17">
      <c r="B410" s="106"/>
      <c r="C410" s="107" t="str">
        <f ca="1" t="shared" si="38"/>
        <v/>
      </c>
      <c r="D410" s="108"/>
      <c r="E410" s="113" t="str">
        <f ca="1" t="shared" si="40"/>
        <v/>
      </c>
      <c r="F410" s="114"/>
      <c r="G410" s="115"/>
      <c r="H410" s="116" t="str">
        <f t="shared" si="39"/>
        <v/>
      </c>
      <c r="I410" s="121" t="str">
        <f t="shared" si="42"/>
        <v/>
      </c>
      <c r="J410" s="122"/>
      <c r="K410" s="121" t="str">
        <f t="shared" si="43"/>
        <v/>
      </c>
      <c r="L410" s="122"/>
      <c r="M410" s="123"/>
      <c r="N410" s="123"/>
      <c r="O410" s="123"/>
      <c r="P410" s="124" t="str">
        <f t="shared" si="41"/>
        <v/>
      </c>
      <c r="Q410" s="125"/>
    </row>
    <row r="411" ht="16" spans="2:17">
      <c r="B411" s="106"/>
      <c r="C411" s="107" t="str">
        <f ca="1" t="shared" si="38"/>
        <v/>
      </c>
      <c r="D411" s="108"/>
      <c r="E411" s="113" t="str">
        <f ca="1" t="shared" si="40"/>
        <v/>
      </c>
      <c r="F411" s="114"/>
      <c r="G411" s="115"/>
      <c r="H411" s="116" t="str">
        <f t="shared" si="39"/>
        <v/>
      </c>
      <c r="I411" s="121" t="str">
        <f t="shared" si="42"/>
        <v/>
      </c>
      <c r="J411" s="122"/>
      <c r="K411" s="121" t="str">
        <f t="shared" si="43"/>
        <v/>
      </c>
      <c r="L411" s="122"/>
      <c r="M411" s="123"/>
      <c r="N411" s="123"/>
      <c r="O411" s="123"/>
      <c r="P411" s="124" t="str">
        <f t="shared" si="41"/>
        <v/>
      </c>
      <c r="Q411" s="125"/>
    </row>
    <row r="412" ht="16" spans="2:17">
      <c r="B412" s="106"/>
      <c r="C412" s="107" t="str">
        <f ca="1" t="shared" si="38"/>
        <v/>
      </c>
      <c r="D412" s="108"/>
      <c r="E412" s="113" t="str">
        <f ca="1" t="shared" si="40"/>
        <v/>
      </c>
      <c r="F412" s="114"/>
      <c r="G412" s="115"/>
      <c r="H412" s="116" t="str">
        <f t="shared" si="39"/>
        <v/>
      </c>
      <c r="I412" s="121" t="str">
        <f t="shared" si="42"/>
        <v/>
      </c>
      <c r="J412" s="122"/>
      <c r="K412" s="121" t="str">
        <f t="shared" si="43"/>
        <v/>
      </c>
      <c r="L412" s="122"/>
      <c r="M412" s="123"/>
      <c r="N412" s="123"/>
      <c r="O412" s="123"/>
      <c r="P412" s="124" t="str">
        <f t="shared" si="41"/>
        <v/>
      </c>
      <c r="Q412" s="125"/>
    </row>
    <row r="413" ht="16" spans="2:17">
      <c r="B413" s="106"/>
      <c r="C413" s="107" t="str">
        <f ca="1" t="shared" si="38"/>
        <v/>
      </c>
      <c r="D413" s="108"/>
      <c r="E413" s="113" t="str">
        <f ca="1" t="shared" si="40"/>
        <v/>
      </c>
      <c r="F413" s="114"/>
      <c r="G413" s="115"/>
      <c r="H413" s="116" t="str">
        <f t="shared" si="39"/>
        <v/>
      </c>
      <c r="I413" s="121" t="str">
        <f t="shared" si="42"/>
        <v/>
      </c>
      <c r="J413" s="122"/>
      <c r="K413" s="121" t="str">
        <f t="shared" si="43"/>
        <v/>
      </c>
      <c r="L413" s="122"/>
      <c r="M413" s="123"/>
      <c r="N413" s="123"/>
      <c r="O413" s="123"/>
      <c r="P413" s="124" t="str">
        <f t="shared" si="41"/>
        <v/>
      </c>
      <c r="Q413" s="125"/>
    </row>
    <row r="414" ht="16" spans="2:17">
      <c r="B414" s="106"/>
      <c r="C414" s="107" t="str">
        <f ca="1" t="shared" si="38"/>
        <v/>
      </c>
      <c r="D414" s="108"/>
      <c r="E414" s="113" t="str">
        <f ca="1" t="shared" si="40"/>
        <v/>
      </c>
      <c r="F414" s="114"/>
      <c r="G414" s="115"/>
      <c r="H414" s="116" t="str">
        <f t="shared" si="39"/>
        <v/>
      </c>
      <c r="I414" s="121" t="str">
        <f t="shared" si="42"/>
        <v/>
      </c>
      <c r="J414" s="122"/>
      <c r="K414" s="121" t="str">
        <f t="shared" si="43"/>
        <v/>
      </c>
      <c r="L414" s="122"/>
      <c r="M414" s="123"/>
      <c r="N414" s="123"/>
      <c r="O414" s="123"/>
      <c r="P414" s="124" t="str">
        <f t="shared" si="41"/>
        <v/>
      </c>
      <c r="Q414" s="125"/>
    </row>
    <row r="415" ht="16" spans="2:17">
      <c r="B415" s="106"/>
      <c r="C415" s="107" t="str">
        <f ca="1" t="shared" si="38"/>
        <v/>
      </c>
      <c r="D415" s="108"/>
      <c r="E415" s="113" t="str">
        <f ca="1" t="shared" si="40"/>
        <v/>
      </c>
      <c r="F415" s="114"/>
      <c r="G415" s="115"/>
      <c r="H415" s="116" t="str">
        <f t="shared" si="39"/>
        <v/>
      </c>
      <c r="I415" s="121" t="str">
        <f t="shared" si="42"/>
        <v/>
      </c>
      <c r="J415" s="122"/>
      <c r="K415" s="121" t="str">
        <f t="shared" si="43"/>
        <v/>
      </c>
      <c r="L415" s="122"/>
      <c r="M415" s="123"/>
      <c r="N415" s="123"/>
      <c r="O415" s="123"/>
      <c r="P415" s="124" t="str">
        <f t="shared" si="41"/>
        <v/>
      </c>
      <c r="Q415" s="125"/>
    </row>
    <row r="416" ht="16" spans="2:17">
      <c r="B416" s="106"/>
      <c r="C416" s="107" t="str">
        <f ca="1" t="shared" si="38"/>
        <v/>
      </c>
      <c r="D416" s="108"/>
      <c r="E416" s="113" t="str">
        <f ca="1" t="shared" si="40"/>
        <v/>
      </c>
      <c r="F416" s="114"/>
      <c r="G416" s="115"/>
      <c r="H416" s="116" t="str">
        <f t="shared" si="39"/>
        <v/>
      </c>
      <c r="I416" s="121" t="str">
        <f t="shared" si="42"/>
        <v/>
      </c>
      <c r="J416" s="122"/>
      <c r="K416" s="121" t="str">
        <f t="shared" si="43"/>
        <v/>
      </c>
      <c r="L416" s="122"/>
      <c r="M416" s="123"/>
      <c r="N416" s="123"/>
      <c r="O416" s="123"/>
      <c r="P416" s="124" t="str">
        <f t="shared" si="41"/>
        <v/>
      </c>
      <c r="Q416" s="125"/>
    </row>
    <row r="417" ht="16" spans="2:17">
      <c r="B417" s="106"/>
      <c r="C417" s="107" t="str">
        <f ca="1" t="shared" si="38"/>
        <v/>
      </c>
      <c r="D417" s="108"/>
      <c r="E417" s="113" t="str">
        <f ca="1" t="shared" si="40"/>
        <v/>
      </c>
      <c r="F417" s="114"/>
      <c r="G417" s="115"/>
      <c r="H417" s="116" t="str">
        <f t="shared" si="39"/>
        <v/>
      </c>
      <c r="I417" s="121" t="str">
        <f t="shared" si="42"/>
        <v/>
      </c>
      <c r="J417" s="122"/>
      <c r="K417" s="121" t="str">
        <f t="shared" si="43"/>
        <v/>
      </c>
      <c r="L417" s="122"/>
      <c r="M417" s="123"/>
      <c r="N417" s="123"/>
      <c r="O417" s="123"/>
      <c r="P417" s="124" t="str">
        <f t="shared" si="41"/>
        <v/>
      </c>
      <c r="Q417" s="125"/>
    </row>
    <row r="418" ht="16" spans="2:17">
      <c r="B418" s="106"/>
      <c r="C418" s="107" t="str">
        <f ca="1" t="shared" si="38"/>
        <v/>
      </c>
      <c r="D418" s="108"/>
      <c r="E418" s="113" t="str">
        <f ca="1" t="shared" si="40"/>
        <v/>
      </c>
      <c r="F418" s="114"/>
      <c r="G418" s="115"/>
      <c r="H418" s="116" t="str">
        <f t="shared" si="39"/>
        <v/>
      </c>
      <c r="I418" s="121" t="str">
        <f t="shared" si="42"/>
        <v/>
      </c>
      <c r="J418" s="122"/>
      <c r="K418" s="121" t="str">
        <f t="shared" si="43"/>
        <v/>
      </c>
      <c r="L418" s="122"/>
      <c r="M418" s="123"/>
      <c r="N418" s="123"/>
      <c r="O418" s="123"/>
      <c r="P418" s="124" t="str">
        <f t="shared" si="41"/>
        <v/>
      </c>
      <c r="Q418" s="125"/>
    </row>
    <row r="419" ht="16" spans="2:17">
      <c r="B419" s="106"/>
      <c r="C419" s="107" t="str">
        <f ca="1" t="shared" si="38"/>
        <v/>
      </c>
      <c r="D419" s="108"/>
      <c r="E419" s="113" t="str">
        <f ca="1" t="shared" si="40"/>
        <v/>
      </c>
      <c r="F419" s="114"/>
      <c r="G419" s="115"/>
      <c r="H419" s="116" t="str">
        <f t="shared" si="39"/>
        <v/>
      </c>
      <c r="I419" s="121" t="str">
        <f t="shared" si="42"/>
        <v/>
      </c>
      <c r="J419" s="122"/>
      <c r="K419" s="121" t="str">
        <f t="shared" si="43"/>
        <v/>
      </c>
      <c r="L419" s="122"/>
      <c r="M419" s="123"/>
      <c r="N419" s="123"/>
      <c r="O419" s="123"/>
      <c r="P419" s="124" t="str">
        <f t="shared" si="41"/>
        <v/>
      </c>
      <c r="Q419" s="125"/>
    </row>
    <row r="420" ht="16" spans="2:17">
      <c r="B420" s="106"/>
      <c r="C420" s="107" t="str">
        <f ca="1" t="shared" si="38"/>
        <v/>
      </c>
      <c r="D420" s="108"/>
      <c r="E420" s="113" t="str">
        <f ca="1" t="shared" si="40"/>
        <v/>
      </c>
      <c r="F420" s="114"/>
      <c r="G420" s="115"/>
      <c r="H420" s="116" t="str">
        <f t="shared" si="39"/>
        <v/>
      </c>
      <c r="I420" s="121" t="str">
        <f t="shared" si="42"/>
        <v/>
      </c>
      <c r="J420" s="122"/>
      <c r="K420" s="121" t="str">
        <f t="shared" si="43"/>
        <v/>
      </c>
      <c r="L420" s="122"/>
      <c r="M420" s="123"/>
      <c r="N420" s="123"/>
      <c r="O420" s="123"/>
      <c r="P420" s="124" t="str">
        <f t="shared" si="41"/>
        <v/>
      </c>
      <c r="Q420" s="125"/>
    </row>
    <row r="421" ht="16" spans="2:17">
      <c r="B421" s="106"/>
      <c r="C421" s="107" t="str">
        <f ca="1" t="shared" si="38"/>
        <v/>
      </c>
      <c r="D421" s="108"/>
      <c r="E421" s="113" t="str">
        <f ca="1" t="shared" si="40"/>
        <v/>
      </c>
      <c r="F421" s="114"/>
      <c r="G421" s="115"/>
      <c r="H421" s="116" t="str">
        <f t="shared" si="39"/>
        <v/>
      </c>
      <c r="I421" s="121" t="str">
        <f t="shared" si="42"/>
        <v/>
      </c>
      <c r="J421" s="122"/>
      <c r="K421" s="121" t="str">
        <f t="shared" si="43"/>
        <v/>
      </c>
      <c r="L421" s="122"/>
      <c r="M421" s="123"/>
      <c r="N421" s="123"/>
      <c r="O421" s="123"/>
      <c r="P421" s="124" t="str">
        <f t="shared" si="41"/>
        <v/>
      </c>
      <c r="Q421" s="125"/>
    </row>
    <row r="422" ht="16" spans="2:17">
      <c r="B422" s="106"/>
      <c r="C422" s="107" t="str">
        <f ca="1" t="shared" si="38"/>
        <v/>
      </c>
      <c r="D422" s="108"/>
      <c r="E422" s="113" t="str">
        <f ca="1" t="shared" si="40"/>
        <v/>
      </c>
      <c r="F422" s="114"/>
      <c r="G422" s="115"/>
      <c r="H422" s="116" t="str">
        <f t="shared" si="39"/>
        <v/>
      </c>
      <c r="I422" s="121" t="str">
        <f t="shared" si="42"/>
        <v/>
      </c>
      <c r="J422" s="122"/>
      <c r="K422" s="121" t="str">
        <f t="shared" si="43"/>
        <v/>
      </c>
      <c r="L422" s="122"/>
      <c r="M422" s="123"/>
      <c r="N422" s="123"/>
      <c r="O422" s="123"/>
      <c r="P422" s="124" t="str">
        <f t="shared" si="41"/>
        <v/>
      </c>
      <c r="Q422" s="125"/>
    </row>
    <row r="423" ht="16" spans="2:17">
      <c r="B423" s="106"/>
      <c r="C423" s="107" t="str">
        <f ca="1" t="shared" si="38"/>
        <v/>
      </c>
      <c r="D423" s="108"/>
      <c r="E423" s="113" t="str">
        <f ca="1" t="shared" si="40"/>
        <v/>
      </c>
      <c r="F423" s="114"/>
      <c r="G423" s="115"/>
      <c r="H423" s="116" t="str">
        <f t="shared" si="39"/>
        <v/>
      </c>
      <c r="I423" s="121" t="str">
        <f t="shared" si="42"/>
        <v/>
      </c>
      <c r="J423" s="122"/>
      <c r="K423" s="121" t="str">
        <f t="shared" si="43"/>
        <v/>
      </c>
      <c r="L423" s="122"/>
      <c r="M423" s="123"/>
      <c r="N423" s="123"/>
      <c r="O423" s="123"/>
      <c r="P423" s="124" t="str">
        <f t="shared" si="41"/>
        <v/>
      </c>
      <c r="Q423" s="125"/>
    </row>
    <row r="424" ht="16" spans="2:17">
      <c r="B424" s="106"/>
      <c r="C424" s="107" t="str">
        <f ca="1" t="shared" si="38"/>
        <v/>
      </c>
      <c r="D424" s="108"/>
      <c r="E424" s="113" t="str">
        <f ca="1" t="shared" si="40"/>
        <v/>
      </c>
      <c r="F424" s="114"/>
      <c r="G424" s="115"/>
      <c r="H424" s="116" t="str">
        <f t="shared" si="39"/>
        <v/>
      </c>
      <c r="I424" s="121" t="str">
        <f t="shared" si="42"/>
        <v/>
      </c>
      <c r="J424" s="122"/>
      <c r="K424" s="121" t="str">
        <f t="shared" si="43"/>
        <v/>
      </c>
      <c r="L424" s="122"/>
      <c r="M424" s="123"/>
      <c r="N424" s="123"/>
      <c r="O424" s="123"/>
      <c r="P424" s="124" t="str">
        <f t="shared" si="41"/>
        <v/>
      </c>
      <c r="Q424" s="125"/>
    </row>
    <row r="425" ht="16" spans="2:17">
      <c r="B425" s="106"/>
      <c r="C425" s="107" t="str">
        <f ca="1" t="shared" si="38"/>
        <v/>
      </c>
      <c r="D425" s="108"/>
      <c r="E425" s="113" t="str">
        <f ca="1" t="shared" si="40"/>
        <v/>
      </c>
      <c r="F425" s="114"/>
      <c r="G425" s="115"/>
      <c r="H425" s="116" t="str">
        <f t="shared" si="39"/>
        <v/>
      </c>
      <c r="I425" s="121" t="str">
        <f t="shared" si="42"/>
        <v/>
      </c>
      <c r="J425" s="122"/>
      <c r="K425" s="121" t="str">
        <f t="shared" si="43"/>
        <v/>
      </c>
      <c r="L425" s="122"/>
      <c r="M425" s="123"/>
      <c r="N425" s="123"/>
      <c r="O425" s="123"/>
      <c r="P425" s="124" t="str">
        <f t="shared" si="41"/>
        <v/>
      </c>
      <c r="Q425" s="125"/>
    </row>
    <row r="426" ht="16" spans="2:17">
      <c r="B426" s="106"/>
      <c r="C426" s="107" t="str">
        <f ca="1" t="shared" si="38"/>
        <v/>
      </c>
      <c r="D426" s="108"/>
      <c r="E426" s="113" t="str">
        <f ca="1" t="shared" si="40"/>
        <v/>
      </c>
      <c r="F426" s="114"/>
      <c r="G426" s="115"/>
      <c r="H426" s="116" t="str">
        <f t="shared" si="39"/>
        <v/>
      </c>
      <c r="I426" s="121" t="str">
        <f t="shared" si="42"/>
        <v/>
      </c>
      <c r="J426" s="122"/>
      <c r="K426" s="121" t="str">
        <f t="shared" si="43"/>
        <v/>
      </c>
      <c r="L426" s="122"/>
      <c r="M426" s="123"/>
      <c r="N426" s="123"/>
      <c r="O426" s="123"/>
      <c r="P426" s="124" t="str">
        <f t="shared" si="41"/>
        <v/>
      </c>
      <c r="Q426" s="125"/>
    </row>
    <row r="427" ht="16" spans="2:17">
      <c r="B427" s="106"/>
      <c r="C427" s="107" t="str">
        <f ca="1" t="shared" si="38"/>
        <v/>
      </c>
      <c r="D427" s="108"/>
      <c r="E427" s="113" t="str">
        <f ca="1" t="shared" si="40"/>
        <v/>
      </c>
      <c r="F427" s="114"/>
      <c r="G427" s="115"/>
      <c r="H427" s="116" t="str">
        <f t="shared" si="39"/>
        <v/>
      </c>
      <c r="I427" s="121" t="str">
        <f t="shared" si="42"/>
        <v/>
      </c>
      <c r="J427" s="122"/>
      <c r="K427" s="121" t="str">
        <f t="shared" si="43"/>
        <v/>
      </c>
      <c r="L427" s="122"/>
      <c r="M427" s="123"/>
      <c r="N427" s="123"/>
      <c r="O427" s="123"/>
      <c r="P427" s="124" t="str">
        <f t="shared" si="41"/>
        <v/>
      </c>
      <c r="Q427" s="125"/>
    </row>
    <row r="428" ht="16" spans="2:17">
      <c r="B428" s="106"/>
      <c r="C428" s="107" t="str">
        <f ca="1" t="shared" si="38"/>
        <v/>
      </c>
      <c r="D428" s="108"/>
      <c r="E428" s="113" t="str">
        <f ca="1" t="shared" si="40"/>
        <v/>
      </c>
      <c r="F428" s="114"/>
      <c r="G428" s="115"/>
      <c r="H428" s="116" t="str">
        <f t="shared" si="39"/>
        <v/>
      </c>
      <c r="I428" s="121" t="str">
        <f t="shared" si="42"/>
        <v/>
      </c>
      <c r="J428" s="122"/>
      <c r="K428" s="121" t="str">
        <f t="shared" si="43"/>
        <v/>
      </c>
      <c r="L428" s="122"/>
      <c r="M428" s="123"/>
      <c r="N428" s="123"/>
      <c r="O428" s="123"/>
      <c r="P428" s="124" t="str">
        <f t="shared" si="41"/>
        <v/>
      </c>
      <c r="Q428" s="125"/>
    </row>
    <row r="429" ht="16" spans="2:17">
      <c r="B429" s="106"/>
      <c r="C429" s="107" t="str">
        <f ca="1" t="shared" si="38"/>
        <v/>
      </c>
      <c r="D429" s="108"/>
      <c r="E429" s="113" t="str">
        <f ca="1" t="shared" si="40"/>
        <v/>
      </c>
      <c r="F429" s="114"/>
      <c r="G429" s="115"/>
      <c r="H429" s="116" t="str">
        <f t="shared" si="39"/>
        <v/>
      </c>
      <c r="I429" s="121" t="str">
        <f t="shared" si="42"/>
        <v/>
      </c>
      <c r="J429" s="122"/>
      <c r="K429" s="121" t="str">
        <f t="shared" si="43"/>
        <v/>
      </c>
      <c r="L429" s="122"/>
      <c r="M429" s="123"/>
      <c r="N429" s="123"/>
      <c r="O429" s="123"/>
      <c r="P429" s="124" t="str">
        <f t="shared" si="41"/>
        <v/>
      </c>
      <c r="Q429" s="125"/>
    </row>
    <row r="430" ht="16" spans="2:17">
      <c r="B430" s="106"/>
      <c r="C430" s="107" t="str">
        <f ca="1" t="shared" si="38"/>
        <v/>
      </c>
      <c r="D430" s="108"/>
      <c r="E430" s="113" t="str">
        <f ca="1" t="shared" si="40"/>
        <v/>
      </c>
      <c r="F430" s="114"/>
      <c r="G430" s="115"/>
      <c r="H430" s="116" t="str">
        <f t="shared" si="39"/>
        <v/>
      </c>
      <c r="I430" s="121" t="str">
        <f t="shared" si="42"/>
        <v/>
      </c>
      <c r="J430" s="122"/>
      <c r="K430" s="121" t="str">
        <f t="shared" si="43"/>
        <v/>
      </c>
      <c r="L430" s="122"/>
      <c r="M430" s="123"/>
      <c r="N430" s="123"/>
      <c r="O430" s="123"/>
      <c r="P430" s="124" t="str">
        <f t="shared" si="41"/>
        <v/>
      </c>
      <c r="Q430" s="125"/>
    </row>
    <row r="431" ht="16" spans="2:17">
      <c r="B431" s="106"/>
      <c r="C431" s="107" t="str">
        <f ca="1" t="shared" si="38"/>
        <v/>
      </c>
      <c r="D431" s="108"/>
      <c r="E431" s="113" t="str">
        <f ca="1" t="shared" si="40"/>
        <v/>
      </c>
      <c r="F431" s="114"/>
      <c r="G431" s="115"/>
      <c r="H431" s="116" t="str">
        <f t="shared" si="39"/>
        <v/>
      </c>
      <c r="I431" s="121" t="str">
        <f t="shared" si="42"/>
        <v/>
      </c>
      <c r="J431" s="122"/>
      <c r="K431" s="121" t="str">
        <f t="shared" si="43"/>
        <v/>
      </c>
      <c r="L431" s="122"/>
      <c r="M431" s="123"/>
      <c r="N431" s="123"/>
      <c r="O431" s="123"/>
      <c r="P431" s="124" t="str">
        <f t="shared" si="41"/>
        <v/>
      </c>
      <c r="Q431" s="125"/>
    </row>
    <row r="432" ht="16" spans="2:17">
      <c r="B432" s="106"/>
      <c r="C432" s="107" t="str">
        <f ca="1" t="shared" si="38"/>
        <v/>
      </c>
      <c r="D432" s="108"/>
      <c r="E432" s="113" t="str">
        <f ca="1" t="shared" si="40"/>
        <v/>
      </c>
      <c r="F432" s="114"/>
      <c r="G432" s="115"/>
      <c r="H432" s="116" t="str">
        <f t="shared" si="39"/>
        <v/>
      </c>
      <c r="I432" s="121" t="str">
        <f t="shared" si="42"/>
        <v/>
      </c>
      <c r="J432" s="122"/>
      <c r="K432" s="121" t="str">
        <f t="shared" si="43"/>
        <v/>
      </c>
      <c r="L432" s="122"/>
      <c r="M432" s="123"/>
      <c r="N432" s="123"/>
      <c r="O432" s="123"/>
      <c r="P432" s="124" t="str">
        <f t="shared" si="41"/>
        <v/>
      </c>
      <c r="Q432" s="125"/>
    </row>
    <row r="433" ht="16" spans="2:17">
      <c r="B433" s="106"/>
      <c r="C433" s="107" t="str">
        <f ca="1" t="shared" si="38"/>
        <v/>
      </c>
      <c r="D433" s="108"/>
      <c r="E433" s="113" t="str">
        <f ca="1" t="shared" si="40"/>
        <v/>
      </c>
      <c r="F433" s="114"/>
      <c r="G433" s="115"/>
      <c r="H433" s="116" t="str">
        <f t="shared" si="39"/>
        <v/>
      </c>
      <c r="I433" s="121" t="str">
        <f t="shared" si="42"/>
        <v/>
      </c>
      <c r="J433" s="122"/>
      <c r="K433" s="121" t="str">
        <f t="shared" si="43"/>
        <v/>
      </c>
      <c r="L433" s="122"/>
      <c r="M433" s="123"/>
      <c r="N433" s="123"/>
      <c r="O433" s="123"/>
      <c r="P433" s="124" t="str">
        <f t="shared" si="41"/>
        <v/>
      </c>
      <c r="Q433" s="125"/>
    </row>
    <row r="434" ht="16" spans="2:17">
      <c r="B434" s="106"/>
      <c r="C434" s="107" t="str">
        <f ca="1" t="shared" si="38"/>
        <v/>
      </c>
      <c r="D434" s="108"/>
      <c r="E434" s="113" t="str">
        <f ca="1" t="shared" si="40"/>
        <v/>
      </c>
      <c r="F434" s="114"/>
      <c r="G434" s="115"/>
      <c r="H434" s="116" t="str">
        <f t="shared" si="39"/>
        <v/>
      </c>
      <c r="I434" s="121" t="str">
        <f t="shared" si="42"/>
        <v/>
      </c>
      <c r="J434" s="122"/>
      <c r="K434" s="121" t="str">
        <f t="shared" si="43"/>
        <v/>
      </c>
      <c r="L434" s="122"/>
      <c r="M434" s="123"/>
      <c r="N434" s="123"/>
      <c r="O434" s="123"/>
      <c r="P434" s="124" t="str">
        <f t="shared" si="41"/>
        <v/>
      </c>
      <c r="Q434" s="125"/>
    </row>
    <row r="435" ht="16" spans="2:17">
      <c r="B435" s="106"/>
      <c r="C435" s="107" t="str">
        <f ca="1" t="shared" si="38"/>
        <v/>
      </c>
      <c r="D435" s="108"/>
      <c r="E435" s="113" t="str">
        <f ca="1" t="shared" si="40"/>
        <v/>
      </c>
      <c r="F435" s="114"/>
      <c r="G435" s="115"/>
      <c r="H435" s="116" t="str">
        <f t="shared" si="39"/>
        <v/>
      </c>
      <c r="I435" s="121" t="str">
        <f t="shared" si="42"/>
        <v/>
      </c>
      <c r="J435" s="122"/>
      <c r="K435" s="121" t="str">
        <f t="shared" si="43"/>
        <v/>
      </c>
      <c r="L435" s="122"/>
      <c r="M435" s="123"/>
      <c r="N435" s="123"/>
      <c r="O435" s="123"/>
      <c r="P435" s="124" t="str">
        <f t="shared" si="41"/>
        <v/>
      </c>
      <c r="Q435" s="125"/>
    </row>
    <row r="436" ht="16" spans="2:17">
      <c r="B436" s="106"/>
      <c r="C436" s="107" t="str">
        <f ca="1" t="shared" si="38"/>
        <v/>
      </c>
      <c r="D436" s="108"/>
      <c r="E436" s="113" t="str">
        <f ca="1" t="shared" si="40"/>
        <v/>
      </c>
      <c r="F436" s="114"/>
      <c r="G436" s="115"/>
      <c r="H436" s="116" t="str">
        <f t="shared" si="39"/>
        <v/>
      </c>
      <c r="I436" s="121" t="str">
        <f t="shared" si="42"/>
        <v/>
      </c>
      <c r="J436" s="122"/>
      <c r="K436" s="121" t="str">
        <f t="shared" si="43"/>
        <v/>
      </c>
      <c r="L436" s="122"/>
      <c r="M436" s="123"/>
      <c r="N436" s="123"/>
      <c r="O436" s="123"/>
      <c r="P436" s="124" t="str">
        <f t="shared" si="41"/>
        <v/>
      </c>
      <c r="Q436" s="125"/>
    </row>
    <row r="437" ht="16" spans="2:17">
      <c r="B437" s="106"/>
      <c r="C437" s="107" t="str">
        <f ca="1" t="shared" si="38"/>
        <v/>
      </c>
      <c r="D437" s="108"/>
      <c r="E437" s="113" t="str">
        <f ca="1" t="shared" si="40"/>
        <v/>
      </c>
      <c r="F437" s="114"/>
      <c r="G437" s="115"/>
      <c r="H437" s="116" t="str">
        <f t="shared" si="39"/>
        <v/>
      </c>
      <c r="I437" s="121" t="str">
        <f t="shared" si="42"/>
        <v/>
      </c>
      <c r="J437" s="122"/>
      <c r="K437" s="121" t="str">
        <f t="shared" si="43"/>
        <v/>
      </c>
      <c r="L437" s="122"/>
      <c r="M437" s="123"/>
      <c r="N437" s="123"/>
      <c r="O437" s="123"/>
      <c r="P437" s="124" t="str">
        <f t="shared" si="41"/>
        <v/>
      </c>
      <c r="Q437" s="125"/>
    </row>
    <row r="438" ht="16" spans="2:17">
      <c r="B438" s="106"/>
      <c r="C438" s="107" t="str">
        <f ca="1" t="shared" si="38"/>
        <v/>
      </c>
      <c r="D438" s="108"/>
      <c r="E438" s="113" t="str">
        <f ca="1" t="shared" si="40"/>
        <v/>
      </c>
      <c r="F438" s="114"/>
      <c r="G438" s="115"/>
      <c r="H438" s="116" t="str">
        <f t="shared" si="39"/>
        <v/>
      </c>
      <c r="I438" s="121" t="str">
        <f t="shared" si="42"/>
        <v/>
      </c>
      <c r="J438" s="122"/>
      <c r="K438" s="121" t="str">
        <f t="shared" si="43"/>
        <v/>
      </c>
      <c r="L438" s="122"/>
      <c r="M438" s="123"/>
      <c r="N438" s="123"/>
      <c r="O438" s="123"/>
      <c r="P438" s="124" t="str">
        <f t="shared" si="41"/>
        <v/>
      </c>
      <c r="Q438" s="125"/>
    </row>
    <row r="439" ht="16" spans="2:17">
      <c r="B439" s="106"/>
      <c r="C439" s="107" t="str">
        <f ca="1" t="shared" si="38"/>
        <v/>
      </c>
      <c r="D439" s="108"/>
      <c r="E439" s="113" t="str">
        <f ca="1" t="shared" si="40"/>
        <v/>
      </c>
      <c r="F439" s="114"/>
      <c r="G439" s="115"/>
      <c r="H439" s="116" t="str">
        <f t="shared" si="39"/>
        <v/>
      </c>
      <c r="I439" s="121" t="str">
        <f t="shared" si="42"/>
        <v/>
      </c>
      <c r="J439" s="122"/>
      <c r="K439" s="121" t="str">
        <f t="shared" si="43"/>
        <v/>
      </c>
      <c r="L439" s="122"/>
      <c r="M439" s="123"/>
      <c r="N439" s="123"/>
      <c r="O439" s="123"/>
      <c r="P439" s="124" t="str">
        <f t="shared" si="41"/>
        <v/>
      </c>
      <c r="Q439" s="125"/>
    </row>
    <row r="440" ht="16" spans="2:17">
      <c r="B440" s="106"/>
      <c r="C440" s="107" t="str">
        <f ca="1" t="shared" si="38"/>
        <v/>
      </c>
      <c r="D440" s="108"/>
      <c r="E440" s="113" t="str">
        <f ca="1" t="shared" si="40"/>
        <v/>
      </c>
      <c r="F440" s="114"/>
      <c r="G440" s="115"/>
      <c r="H440" s="116" t="str">
        <f t="shared" si="39"/>
        <v/>
      </c>
      <c r="I440" s="121" t="str">
        <f t="shared" si="42"/>
        <v/>
      </c>
      <c r="J440" s="122"/>
      <c r="K440" s="121" t="str">
        <f t="shared" si="43"/>
        <v/>
      </c>
      <c r="L440" s="122"/>
      <c r="M440" s="123"/>
      <c r="N440" s="123"/>
      <c r="O440" s="123"/>
      <c r="P440" s="124" t="str">
        <f t="shared" si="41"/>
        <v/>
      </c>
      <c r="Q440" s="125"/>
    </row>
    <row r="441" ht="16" spans="2:17">
      <c r="B441" s="106"/>
      <c r="C441" s="107" t="str">
        <f ca="1" t="shared" si="38"/>
        <v/>
      </c>
      <c r="D441" s="108"/>
      <c r="E441" s="113" t="str">
        <f ca="1" t="shared" si="40"/>
        <v/>
      </c>
      <c r="F441" s="114"/>
      <c r="G441" s="115"/>
      <c r="H441" s="116" t="str">
        <f t="shared" si="39"/>
        <v/>
      </c>
      <c r="I441" s="121" t="str">
        <f t="shared" si="42"/>
        <v/>
      </c>
      <c r="J441" s="122"/>
      <c r="K441" s="121" t="str">
        <f t="shared" si="43"/>
        <v/>
      </c>
      <c r="L441" s="122"/>
      <c r="M441" s="123"/>
      <c r="N441" s="123"/>
      <c r="O441" s="123"/>
      <c r="P441" s="124" t="str">
        <f t="shared" si="41"/>
        <v/>
      </c>
      <c r="Q441" s="125"/>
    </row>
    <row r="442" ht="16" spans="2:17">
      <c r="B442" s="106"/>
      <c r="C442" s="107" t="str">
        <f ca="1" t="shared" si="38"/>
        <v/>
      </c>
      <c r="D442" s="108"/>
      <c r="E442" s="113" t="str">
        <f ca="1" t="shared" si="40"/>
        <v/>
      </c>
      <c r="F442" s="114"/>
      <c r="G442" s="115"/>
      <c r="H442" s="116" t="str">
        <f t="shared" si="39"/>
        <v/>
      </c>
      <c r="I442" s="121" t="str">
        <f t="shared" si="42"/>
        <v/>
      </c>
      <c r="J442" s="122"/>
      <c r="K442" s="121" t="str">
        <f t="shared" si="43"/>
        <v/>
      </c>
      <c r="L442" s="122"/>
      <c r="M442" s="123"/>
      <c r="N442" s="123"/>
      <c r="O442" s="123"/>
      <c r="P442" s="124" t="str">
        <f t="shared" si="41"/>
        <v/>
      </c>
      <c r="Q442" s="125"/>
    </row>
    <row r="443" ht="16" spans="2:17">
      <c r="B443" s="106"/>
      <c r="C443" s="107" t="str">
        <f ca="1" t="shared" si="38"/>
        <v/>
      </c>
      <c r="D443" s="108"/>
      <c r="E443" s="113" t="str">
        <f ca="1" t="shared" si="40"/>
        <v/>
      </c>
      <c r="F443" s="114"/>
      <c r="G443" s="115"/>
      <c r="H443" s="116" t="str">
        <f t="shared" si="39"/>
        <v/>
      </c>
      <c r="I443" s="121" t="str">
        <f t="shared" si="42"/>
        <v/>
      </c>
      <c r="J443" s="122"/>
      <c r="K443" s="121" t="str">
        <f t="shared" si="43"/>
        <v/>
      </c>
      <c r="L443" s="122"/>
      <c r="M443" s="123"/>
      <c r="N443" s="123"/>
      <c r="O443" s="123"/>
      <c r="P443" s="124" t="str">
        <f t="shared" si="41"/>
        <v/>
      </c>
      <c r="Q443" s="125"/>
    </row>
    <row r="444" ht="16" spans="2:17">
      <c r="B444" s="106"/>
      <c r="C444" s="107" t="str">
        <f ca="1" t="shared" si="38"/>
        <v/>
      </c>
      <c r="D444" s="108"/>
      <c r="E444" s="113" t="str">
        <f ca="1" t="shared" si="40"/>
        <v/>
      </c>
      <c r="F444" s="114"/>
      <c r="G444" s="115"/>
      <c r="H444" s="116" t="str">
        <f t="shared" si="39"/>
        <v/>
      </c>
      <c r="I444" s="121" t="str">
        <f t="shared" si="42"/>
        <v/>
      </c>
      <c r="J444" s="122"/>
      <c r="K444" s="121" t="str">
        <f t="shared" si="43"/>
        <v/>
      </c>
      <c r="L444" s="122"/>
      <c r="M444" s="123"/>
      <c r="N444" s="123"/>
      <c r="O444" s="123"/>
      <c r="P444" s="124" t="str">
        <f t="shared" si="41"/>
        <v/>
      </c>
      <c r="Q444" s="125"/>
    </row>
    <row r="445" ht="16" spans="2:17">
      <c r="B445" s="106"/>
      <c r="C445" s="107" t="str">
        <f ca="1" t="shared" si="38"/>
        <v/>
      </c>
      <c r="D445" s="108"/>
      <c r="E445" s="113" t="str">
        <f ca="1" t="shared" si="40"/>
        <v/>
      </c>
      <c r="F445" s="114"/>
      <c r="G445" s="115"/>
      <c r="H445" s="116" t="str">
        <f t="shared" si="39"/>
        <v/>
      </c>
      <c r="I445" s="121" t="str">
        <f t="shared" si="42"/>
        <v/>
      </c>
      <c r="J445" s="122"/>
      <c r="K445" s="121" t="str">
        <f t="shared" si="43"/>
        <v/>
      </c>
      <c r="L445" s="122"/>
      <c r="M445" s="123"/>
      <c r="N445" s="123"/>
      <c r="O445" s="123"/>
      <c r="P445" s="124" t="str">
        <f t="shared" si="41"/>
        <v/>
      </c>
      <c r="Q445" s="125"/>
    </row>
    <row r="446" ht="16" spans="2:17">
      <c r="B446" s="106"/>
      <c r="C446" s="107" t="str">
        <f ca="1" t="shared" si="38"/>
        <v/>
      </c>
      <c r="D446" s="108"/>
      <c r="E446" s="113" t="str">
        <f ca="1" t="shared" si="40"/>
        <v/>
      </c>
      <c r="F446" s="114"/>
      <c r="G446" s="115"/>
      <c r="H446" s="116" t="str">
        <f t="shared" si="39"/>
        <v/>
      </c>
      <c r="I446" s="121" t="str">
        <f t="shared" si="42"/>
        <v/>
      </c>
      <c r="J446" s="122"/>
      <c r="K446" s="121" t="str">
        <f t="shared" si="43"/>
        <v/>
      </c>
      <c r="L446" s="122"/>
      <c r="M446" s="123"/>
      <c r="N446" s="123"/>
      <c r="O446" s="123"/>
      <c r="P446" s="124" t="str">
        <f t="shared" si="41"/>
        <v/>
      </c>
      <c r="Q446" s="125"/>
    </row>
    <row r="447" ht="16" spans="2:17">
      <c r="B447" s="106"/>
      <c r="C447" s="107" t="str">
        <f ca="1" t="shared" si="38"/>
        <v/>
      </c>
      <c r="D447" s="108"/>
      <c r="E447" s="113" t="str">
        <f ca="1" t="shared" si="40"/>
        <v/>
      </c>
      <c r="F447" s="114"/>
      <c r="G447" s="115"/>
      <c r="H447" s="116" t="str">
        <f t="shared" si="39"/>
        <v/>
      </c>
      <c r="I447" s="121" t="str">
        <f t="shared" si="42"/>
        <v/>
      </c>
      <c r="J447" s="122"/>
      <c r="K447" s="121" t="str">
        <f t="shared" si="43"/>
        <v/>
      </c>
      <c r="L447" s="122"/>
      <c r="M447" s="123"/>
      <c r="N447" s="123"/>
      <c r="O447" s="123"/>
      <c r="P447" s="124" t="str">
        <f t="shared" si="41"/>
        <v/>
      </c>
      <c r="Q447" s="125"/>
    </row>
    <row r="448" ht="16" spans="2:17">
      <c r="B448" s="106"/>
      <c r="C448" s="107" t="str">
        <f ca="1" t="shared" si="38"/>
        <v/>
      </c>
      <c r="D448" s="108"/>
      <c r="E448" s="113" t="str">
        <f ca="1" t="shared" si="40"/>
        <v/>
      </c>
      <c r="F448" s="114"/>
      <c r="G448" s="115"/>
      <c r="H448" s="116" t="str">
        <f t="shared" si="39"/>
        <v/>
      </c>
      <c r="I448" s="121" t="str">
        <f t="shared" si="42"/>
        <v/>
      </c>
      <c r="J448" s="122"/>
      <c r="K448" s="121" t="str">
        <f t="shared" si="43"/>
        <v/>
      </c>
      <c r="L448" s="122"/>
      <c r="M448" s="123"/>
      <c r="N448" s="123"/>
      <c r="O448" s="123"/>
      <c r="P448" s="124" t="str">
        <f t="shared" si="41"/>
        <v/>
      </c>
      <c r="Q448" s="125"/>
    </row>
    <row r="449" ht="16" spans="2:17">
      <c r="B449" s="106"/>
      <c r="C449" s="107" t="str">
        <f ca="1" t="shared" si="38"/>
        <v/>
      </c>
      <c r="D449" s="108"/>
      <c r="E449" s="113" t="str">
        <f ca="1" t="shared" si="40"/>
        <v/>
      </c>
      <c r="F449" s="114"/>
      <c r="G449" s="115"/>
      <c r="H449" s="116" t="str">
        <f t="shared" si="39"/>
        <v/>
      </c>
      <c r="I449" s="121" t="str">
        <f t="shared" si="42"/>
        <v/>
      </c>
      <c r="J449" s="122"/>
      <c r="K449" s="121" t="str">
        <f t="shared" si="43"/>
        <v/>
      </c>
      <c r="L449" s="122"/>
      <c r="M449" s="123"/>
      <c r="N449" s="123"/>
      <c r="O449" s="123"/>
      <c r="P449" s="124" t="str">
        <f t="shared" si="41"/>
        <v/>
      </c>
      <c r="Q449" s="125"/>
    </row>
    <row r="450" ht="16" spans="2:17">
      <c r="B450" s="106"/>
      <c r="C450" s="107" t="str">
        <f ca="1" t="shared" si="38"/>
        <v/>
      </c>
      <c r="D450" s="108"/>
      <c r="E450" s="113" t="str">
        <f ca="1" t="shared" si="40"/>
        <v/>
      </c>
      <c r="F450" s="114"/>
      <c r="G450" s="115"/>
      <c r="H450" s="116" t="str">
        <f t="shared" si="39"/>
        <v/>
      </c>
      <c r="I450" s="121" t="str">
        <f t="shared" si="42"/>
        <v/>
      </c>
      <c r="J450" s="122"/>
      <c r="K450" s="121" t="str">
        <f t="shared" si="43"/>
        <v/>
      </c>
      <c r="L450" s="122"/>
      <c r="M450" s="123"/>
      <c r="N450" s="123"/>
      <c r="O450" s="123"/>
      <c r="P450" s="124" t="str">
        <f t="shared" si="41"/>
        <v/>
      </c>
      <c r="Q450" s="125"/>
    </row>
    <row r="451" ht="16" spans="2:17">
      <c r="B451" s="106"/>
      <c r="C451" s="107" t="str">
        <f ca="1" t="shared" si="38"/>
        <v/>
      </c>
      <c r="D451" s="108"/>
      <c r="E451" s="113" t="str">
        <f ca="1" t="shared" si="40"/>
        <v/>
      </c>
      <c r="F451" s="114"/>
      <c r="G451" s="115"/>
      <c r="H451" s="116" t="str">
        <f t="shared" si="39"/>
        <v/>
      </c>
      <c r="I451" s="121" t="str">
        <f t="shared" si="42"/>
        <v/>
      </c>
      <c r="J451" s="122"/>
      <c r="K451" s="121" t="str">
        <f t="shared" si="43"/>
        <v/>
      </c>
      <c r="L451" s="122"/>
      <c r="M451" s="123"/>
      <c r="N451" s="123"/>
      <c r="O451" s="123"/>
      <c r="P451" s="124" t="str">
        <f t="shared" si="41"/>
        <v/>
      </c>
      <c r="Q451" s="125"/>
    </row>
    <row r="452" ht="16" spans="2:17">
      <c r="B452" s="106"/>
      <c r="C452" s="107" t="str">
        <f ca="1" t="shared" si="38"/>
        <v/>
      </c>
      <c r="D452" s="108"/>
      <c r="E452" s="113" t="str">
        <f ca="1" t="shared" si="40"/>
        <v/>
      </c>
      <c r="F452" s="114"/>
      <c r="G452" s="115"/>
      <c r="H452" s="116" t="str">
        <f t="shared" si="39"/>
        <v/>
      </c>
      <c r="I452" s="121" t="str">
        <f t="shared" si="42"/>
        <v/>
      </c>
      <c r="J452" s="122"/>
      <c r="K452" s="121" t="str">
        <f t="shared" si="43"/>
        <v/>
      </c>
      <c r="L452" s="122"/>
      <c r="M452" s="123"/>
      <c r="N452" s="123"/>
      <c r="O452" s="123"/>
      <c r="P452" s="124" t="str">
        <f t="shared" si="41"/>
        <v/>
      </c>
      <c r="Q452" s="125"/>
    </row>
    <row r="453" ht="16" spans="2:17">
      <c r="B453" s="106"/>
      <c r="C453" s="107" t="str">
        <f ca="1" t="shared" ref="C453:C516" si="44">IF(B453="","",IF(B453&gt;OFFSET(B453,-1,0,1,1),IF(OFFSET(C453,-1,0,1,1)="","1",OFFSET(C453,-1,0,1,1))&amp;REPT(".1",B453-MAX(OFFSET(B453,-1,0,1,1),1)),IF(ISERROR(FIND(".",OFFSET(C453,-1,0,1,1))),REPT("1.",B453-1)&amp;IFERROR(VALUE(OFFSET(C453,-1,0,1,1))+1,"1"),IF(B453=1,"",IFERROR(LEFT(OFFSET(C453,-1,0,1,1),FIND("^",SUBSTITUTE(OFFSET(C453,-1,0,1,1),".","^",B453-1))),""))&amp;VALUE(TRIM(MID(SUBSTITUTE(OFFSET(C453,-1,0,1,1),".",REPT(" ",LEN(OFFSET(C453,-1,0,1,1)))),(B453-1)*LEN(OFFSET(C453,-1,0,1,1))+1,LEN(OFFSET(C453,-1,0,1,1)))))+1)))</f>
        <v/>
      </c>
      <c r="D453" s="108"/>
      <c r="E453" s="113" t="str">
        <f ca="1" t="shared" si="40"/>
        <v/>
      </c>
      <c r="F453" s="114"/>
      <c r="G453" s="115"/>
      <c r="H453" s="116" t="str">
        <f t="shared" ref="H453:H516" si="45">IF(IF($B453="",TRUE,IF($B454="",FALSE,IF($B453&lt;$B454,TRUE))),"",IF(F453&lt;&gt;"",VLOOKUP($F453,估算标准,2,FALSE),""))</f>
        <v/>
      </c>
      <c r="I453" s="121" t="str">
        <f t="shared" si="42"/>
        <v/>
      </c>
      <c r="J453" s="122"/>
      <c r="K453" s="121" t="str">
        <f t="shared" si="43"/>
        <v/>
      </c>
      <c r="L453" s="122"/>
      <c r="M453" s="123"/>
      <c r="N453" s="123"/>
      <c r="O453" s="123"/>
      <c r="P453" s="124" t="str">
        <f t="shared" si="41"/>
        <v/>
      </c>
      <c r="Q453" s="125"/>
    </row>
    <row r="454" ht="16" spans="2:17">
      <c r="B454" s="106"/>
      <c r="C454" s="107" t="str">
        <f ca="1" t="shared" si="44"/>
        <v/>
      </c>
      <c r="D454" s="108"/>
      <c r="E454" s="113" t="str">
        <f ca="1" t="shared" ref="E454:E517" si="46">IF(C454&lt;&gt;"",IF($L$2&lt;&gt;"",$L$2&amp;"-"&amp;C454,C454),"")</f>
        <v/>
      </c>
      <c r="F454" s="114"/>
      <c r="G454" s="115"/>
      <c r="H454" s="116" t="str">
        <f t="shared" si="45"/>
        <v/>
      </c>
      <c r="I454" s="121" t="str">
        <f t="shared" si="42"/>
        <v/>
      </c>
      <c r="J454" s="122"/>
      <c r="K454" s="121" t="str">
        <f t="shared" si="43"/>
        <v/>
      </c>
      <c r="L454" s="122"/>
      <c r="M454" s="123"/>
      <c r="N454" s="123"/>
      <c r="O454" s="123"/>
      <c r="P454" s="124" t="str">
        <f t="shared" ref="P454:P517" si="47">IF(IF($B454="",TRUE,IF($B455="",FALSE,IF($B454&lt;$B455,TRUE))),"",M454+N454*1.5+O454*1.5)</f>
        <v/>
      </c>
      <c r="Q454" s="125"/>
    </row>
    <row r="455" ht="16" spans="2:17">
      <c r="B455" s="106"/>
      <c r="C455" s="107" t="str">
        <f ca="1" t="shared" si="44"/>
        <v/>
      </c>
      <c r="D455" s="108"/>
      <c r="E455" s="113" t="str">
        <f ca="1" t="shared" si="46"/>
        <v/>
      </c>
      <c r="F455" s="114"/>
      <c r="G455" s="115"/>
      <c r="H455" s="116" t="str">
        <f t="shared" si="45"/>
        <v/>
      </c>
      <c r="I455" s="121" t="str">
        <f t="shared" si="42"/>
        <v/>
      </c>
      <c r="J455" s="122"/>
      <c r="K455" s="121" t="str">
        <f t="shared" si="43"/>
        <v/>
      </c>
      <c r="L455" s="122"/>
      <c r="M455" s="123"/>
      <c r="N455" s="123"/>
      <c r="O455" s="123"/>
      <c r="P455" s="124" t="str">
        <f t="shared" si="47"/>
        <v/>
      </c>
      <c r="Q455" s="125"/>
    </row>
    <row r="456" ht="16" spans="2:17">
      <c r="B456" s="106"/>
      <c r="C456" s="107" t="str">
        <f ca="1" t="shared" si="44"/>
        <v/>
      </c>
      <c r="D456" s="108"/>
      <c r="E456" s="113" t="str">
        <f ca="1" t="shared" si="46"/>
        <v/>
      </c>
      <c r="F456" s="114"/>
      <c r="G456" s="115"/>
      <c r="H456" s="116" t="str">
        <f t="shared" si="45"/>
        <v/>
      </c>
      <c r="I456" s="121" t="str">
        <f t="shared" si="42"/>
        <v/>
      </c>
      <c r="J456" s="122"/>
      <c r="K456" s="121" t="str">
        <f t="shared" si="43"/>
        <v/>
      </c>
      <c r="L456" s="122"/>
      <c r="M456" s="123"/>
      <c r="N456" s="123"/>
      <c r="O456" s="123"/>
      <c r="P456" s="124" t="str">
        <f t="shared" si="47"/>
        <v/>
      </c>
      <c r="Q456" s="125"/>
    </row>
    <row r="457" ht="16" spans="2:17">
      <c r="B457" s="106"/>
      <c r="C457" s="107" t="str">
        <f ca="1" t="shared" si="44"/>
        <v/>
      </c>
      <c r="D457" s="108"/>
      <c r="E457" s="113" t="str">
        <f ca="1" t="shared" si="46"/>
        <v/>
      </c>
      <c r="F457" s="114"/>
      <c r="G457" s="115"/>
      <c r="H457" s="116" t="str">
        <f t="shared" si="45"/>
        <v/>
      </c>
      <c r="I457" s="121" t="str">
        <f t="shared" si="42"/>
        <v/>
      </c>
      <c r="J457" s="122"/>
      <c r="K457" s="121" t="str">
        <f t="shared" si="43"/>
        <v/>
      </c>
      <c r="L457" s="122"/>
      <c r="M457" s="123"/>
      <c r="N457" s="123"/>
      <c r="O457" s="123"/>
      <c r="P457" s="124" t="str">
        <f t="shared" si="47"/>
        <v/>
      </c>
      <c r="Q457" s="125"/>
    </row>
    <row r="458" ht="16" spans="2:17">
      <c r="B458" s="106"/>
      <c r="C458" s="107" t="str">
        <f ca="1" t="shared" si="44"/>
        <v/>
      </c>
      <c r="D458" s="108"/>
      <c r="E458" s="113" t="str">
        <f ca="1" t="shared" si="46"/>
        <v/>
      </c>
      <c r="F458" s="114"/>
      <c r="G458" s="115"/>
      <c r="H458" s="116" t="str">
        <f t="shared" si="45"/>
        <v/>
      </c>
      <c r="I458" s="121" t="str">
        <f t="shared" si="42"/>
        <v/>
      </c>
      <c r="J458" s="122"/>
      <c r="K458" s="121" t="str">
        <f t="shared" si="43"/>
        <v/>
      </c>
      <c r="L458" s="122"/>
      <c r="M458" s="123"/>
      <c r="N458" s="123"/>
      <c r="O458" s="123"/>
      <c r="P458" s="124" t="str">
        <f t="shared" si="47"/>
        <v/>
      </c>
      <c r="Q458" s="125"/>
    </row>
    <row r="459" ht="16" spans="2:17">
      <c r="B459" s="106"/>
      <c r="C459" s="107" t="str">
        <f ca="1" t="shared" si="44"/>
        <v/>
      </c>
      <c r="D459" s="108"/>
      <c r="E459" s="113" t="str">
        <f ca="1" t="shared" si="46"/>
        <v/>
      </c>
      <c r="F459" s="114"/>
      <c r="G459" s="115"/>
      <c r="H459" s="116" t="str">
        <f t="shared" si="45"/>
        <v/>
      </c>
      <c r="I459" s="121" t="str">
        <f t="shared" si="42"/>
        <v/>
      </c>
      <c r="J459" s="122"/>
      <c r="K459" s="121" t="str">
        <f t="shared" si="43"/>
        <v/>
      </c>
      <c r="L459" s="122"/>
      <c r="M459" s="123"/>
      <c r="N459" s="123"/>
      <c r="O459" s="123"/>
      <c r="P459" s="124" t="str">
        <f t="shared" si="47"/>
        <v/>
      </c>
      <c r="Q459" s="125"/>
    </row>
    <row r="460" ht="16" spans="2:17">
      <c r="B460" s="106"/>
      <c r="C460" s="107" t="str">
        <f ca="1" t="shared" si="44"/>
        <v/>
      </c>
      <c r="D460" s="108"/>
      <c r="E460" s="113" t="str">
        <f ca="1" t="shared" si="46"/>
        <v/>
      </c>
      <c r="F460" s="114"/>
      <c r="G460" s="115"/>
      <c r="H460" s="116" t="str">
        <f t="shared" si="45"/>
        <v/>
      </c>
      <c r="I460" s="121" t="str">
        <f t="shared" si="42"/>
        <v/>
      </c>
      <c r="J460" s="122"/>
      <c r="K460" s="121" t="str">
        <f t="shared" si="43"/>
        <v/>
      </c>
      <c r="L460" s="122"/>
      <c r="M460" s="123"/>
      <c r="N460" s="123"/>
      <c r="O460" s="123"/>
      <c r="P460" s="124" t="str">
        <f t="shared" si="47"/>
        <v/>
      </c>
      <c r="Q460" s="125"/>
    </row>
    <row r="461" ht="16" spans="2:17">
      <c r="B461" s="106"/>
      <c r="C461" s="107" t="str">
        <f ca="1" t="shared" si="44"/>
        <v/>
      </c>
      <c r="D461" s="108"/>
      <c r="E461" s="113" t="str">
        <f ca="1" t="shared" si="46"/>
        <v/>
      </c>
      <c r="F461" s="114"/>
      <c r="G461" s="115"/>
      <c r="H461" s="116" t="str">
        <f t="shared" si="45"/>
        <v/>
      </c>
      <c r="I461" s="121" t="str">
        <f t="shared" si="42"/>
        <v/>
      </c>
      <c r="J461" s="122"/>
      <c r="K461" s="121" t="str">
        <f t="shared" si="43"/>
        <v/>
      </c>
      <c r="L461" s="122"/>
      <c r="M461" s="123"/>
      <c r="N461" s="123"/>
      <c r="O461" s="123"/>
      <c r="P461" s="124" t="str">
        <f t="shared" si="47"/>
        <v/>
      </c>
      <c r="Q461" s="125"/>
    </row>
    <row r="462" ht="16" spans="2:17">
      <c r="B462" s="106"/>
      <c r="C462" s="107" t="str">
        <f ca="1" t="shared" si="44"/>
        <v/>
      </c>
      <c r="D462" s="108"/>
      <c r="E462" s="113" t="str">
        <f ca="1" t="shared" si="46"/>
        <v/>
      </c>
      <c r="F462" s="114"/>
      <c r="G462" s="115"/>
      <c r="H462" s="116" t="str">
        <f t="shared" si="45"/>
        <v/>
      </c>
      <c r="I462" s="121" t="str">
        <f t="shared" si="42"/>
        <v/>
      </c>
      <c r="J462" s="122"/>
      <c r="K462" s="121" t="str">
        <f t="shared" si="43"/>
        <v/>
      </c>
      <c r="L462" s="122"/>
      <c r="M462" s="123"/>
      <c r="N462" s="123"/>
      <c r="O462" s="123"/>
      <c r="P462" s="124" t="str">
        <f t="shared" si="47"/>
        <v/>
      </c>
      <c r="Q462" s="125"/>
    </row>
    <row r="463" ht="16" spans="2:17">
      <c r="B463" s="106"/>
      <c r="C463" s="107" t="str">
        <f ca="1" t="shared" si="44"/>
        <v/>
      </c>
      <c r="D463" s="108"/>
      <c r="E463" s="113" t="str">
        <f ca="1" t="shared" si="46"/>
        <v/>
      </c>
      <c r="F463" s="114"/>
      <c r="G463" s="115"/>
      <c r="H463" s="116" t="str">
        <f t="shared" si="45"/>
        <v/>
      </c>
      <c r="I463" s="121" t="str">
        <f t="shared" si="42"/>
        <v/>
      </c>
      <c r="J463" s="122"/>
      <c r="K463" s="121" t="str">
        <f t="shared" si="43"/>
        <v/>
      </c>
      <c r="L463" s="122"/>
      <c r="M463" s="123"/>
      <c r="N463" s="123"/>
      <c r="O463" s="123"/>
      <c r="P463" s="124" t="str">
        <f t="shared" si="47"/>
        <v/>
      </c>
      <c r="Q463" s="125"/>
    </row>
    <row r="464" ht="16" spans="2:17">
      <c r="B464" s="106"/>
      <c r="C464" s="107" t="str">
        <f ca="1" t="shared" si="44"/>
        <v/>
      </c>
      <c r="D464" s="108"/>
      <c r="E464" s="113" t="str">
        <f ca="1" t="shared" si="46"/>
        <v/>
      </c>
      <c r="F464" s="114"/>
      <c r="G464" s="115"/>
      <c r="H464" s="116" t="str">
        <f t="shared" si="45"/>
        <v/>
      </c>
      <c r="I464" s="121" t="str">
        <f t="shared" si="42"/>
        <v/>
      </c>
      <c r="J464" s="122"/>
      <c r="K464" s="121" t="str">
        <f t="shared" si="43"/>
        <v/>
      </c>
      <c r="L464" s="122"/>
      <c r="M464" s="123"/>
      <c r="N464" s="123"/>
      <c r="O464" s="123"/>
      <c r="P464" s="124" t="str">
        <f t="shared" si="47"/>
        <v/>
      </c>
      <c r="Q464" s="125"/>
    </row>
    <row r="465" ht="16" spans="2:17">
      <c r="B465" s="106"/>
      <c r="C465" s="107" t="str">
        <f ca="1" t="shared" si="44"/>
        <v/>
      </c>
      <c r="D465" s="108"/>
      <c r="E465" s="113" t="str">
        <f ca="1" t="shared" si="46"/>
        <v/>
      </c>
      <c r="F465" s="114"/>
      <c r="G465" s="115"/>
      <c r="H465" s="116" t="str">
        <f t="shared" si="45"/>
        <v/>
      </c>
      <c r="I465" s="121" t="str">
        <f t="shared" si="42"/>
        <v/>
      </c>
      <c r="J465" s="122"/>
      <c r="K465" s="121" t="str">
        <f t="shared" si="43"/>
        <v/>
      </c>
      <c r="L465" s="122"/>
      <c r="M465" s="123"/>
      <c r="N465" s="123"/>
      <c r="O465" s="123"/>
      <c r="P465" s="124" t="str">
        <f t="shared" si="47"/>
        <v/>
      </c>
      <c r="Q465" s="125"/>
    </row>
    <row r="466" ht="16" spans="2:17">
      <c r="B466" s="106"/>
      <c r="C466" s="107" t="str">
        <f ca="1" t="shared" si="44"/>
        <v/>
      </c>
      <c r="D466" s="108"/>
      <c r="E466" s="113" t="str">
        <f ca="1" t="shared" si="46"/>
        <v/>
      </c>
      <c r="F466" s="114"/>
      <c r="G466" s="115"/>
      <c r="H466" s="116" t="str">
        <f t="shared" si="45"/>
        <v/>
      </c>
      <c r="I466" s="121" t="str">
        <f t="shared" si="42"/>
        <v/>
      </c>
      <c r="J466" s="122"/>
      <c r="K466" s="121" t="str">
        <f t="shared" si="43"/>
        <v/>
      </c>
      <c r="L466" s="122"/>
      <c r="M466" s="123"/>
      <c r="N466" s="123"/>
      <c r="O466" s="123"/>
      <c r="P466" s="124" t="str">
        <f t="shared" si="47"/>
        <v/>
      </c>
      <c r="Q466" s="125"/>
    </row>
    <row r="467" ht="16" spans="2:17">
      <c r="B467" s="106"/>
      <c r="C467" s="107" t="str">
        <f ca="1" t="shared" si="44"/>
        <v/>
      </c>
      <c r="D467" s="108"/>
      <c r="E467" s="113" t="str">
        <f ca="1" t="shared" si="46"/>
        <v/>
      </c>
      <c r="F467" s="114"/>
      <c r="G467" s="115"/>
      <c r="H467" s="116" t="str">
        <f t="shared" si="45"/>
        <v/>
      </c>
      <c r="I467" s="121" t="str">
        <f t="shared" si="42"/>
        <v/>
      </c>
      <c r="J467" s="122"/>
      <c r="K467" s="121" t="str">
        <f t="shared" si="43"/>
        <v/>
      </c>
      <c r="L467" s="122"/>
      <c r="M467" s="123"/>
      <c r="N467" s="123"/>
      <c r="O467" s="123"/>
      <c r="P467" s="124" t="str">
        <f t="shared" si="47"/>
        <v/>
      </c>
      <c r="Q467" s="125"/>
    </row>
    <row r="468" ht="16" spans="2:17">
      <c r="B468" s="106"/>
      <c r="C468" s="107" t="str">
        <f ca="1" t="shared" si="44"/>
        <v/>
      </c>
      <c r="D468" s="108"/>
      <c r="E468" s="113" t="str">
        <f ca="1" t="shared" si="46"/>
        <v/>
      </c>
      <c r="F468" s="114"/>
      <c r="G468" s="115"/>
      <c r="H468" s="116" t="str">
        <f t="shared" si="45"/>
        <v/>
      </c>
      <c r="I468" s="121" t="str">
        <f t="shared" si="42"/>
        <v/>
      </c>
      <c r="J468" s="122"/>
      <c r="K468" s="121" t="str">
        <f t="shared" si="43"/>
        <v/>
      </c>
      <c r="L468" s="122"/>
      <c r="M468" s="123"/>
      <c r="N468" s="123"/>
      <c r="O468" s="123"/>
      <c r="P468" s="124" t="str">
        <f t="shared" si="47"/>
        <v/>
      </c>
      <c r="Q468" s="125"/>
    </row>
    <row r="469" ht="16" spans="2:17">
      <c r="B469" s="106"/>
      <c r="C469" s="107" t="str">
        <f ca="1" t="shared" si="44"/>
        <v/>
      </c>
      <c r="D469" s="108"/>
      <c r="E469" s="113" t="str">
        <f ca="1" t="shared" si="46"/>
        <v/>
      </c>
      <c r="F469" s="114"/>
      <c r="G469" s="115"/>
      <c r="H469" s="116" t="str">
        <f t="shared" si="45"/>
        <v/>
      </c>
      <c r="I469" s="121" t="str">
        <f t="shared" si="42"/>
        <v/>
      </c>
      <c r="J469" s="122"/>
      <c r="K469" s="121" t="str">
        <f t="shared" si="43"/>
        <v/>
      </c>
      <c r="L469" s="122"/>
      <c r="M469" s="123"/>
      <c r="N469" s="123"/>
      <c r="O469" s="123"/>
      <c r="P469" s="124" t="str">
        <f t="shared" si="47"/>
        <v/>
      </c>
      <c r="Q469" s="125"/>
    </row>
    <row r="470" ht="16" spans="2:17">
      <c r="B470" s="106"/>
      <c r="C470" s="107" t="str">
        <f ca="1" t="shared" si="44"/>
        <v/>
      </c>
      <c r="D470" s="108"/>
      <c r="E470" s="113" t="str">
        <f ca="1" t="shared" si="46"/>
        <v/>
      </c>
      <c r="F470" s="114"/>
      <c r="G470" s="115"/>
      <c r="H470" s="116" t="str">
        <f t="shared" si="45"/>
        <v/>
      </c>
      <c r="I470" s="121" t="str">
        <f t="shared" si="42"/>
        <v/>
      </c>
      <c r="J470" s="122"/>
      <c r="K470" s="121" t="str">
        <f t="shared" si="43"/>
        <v/>
      </c>
      <c r="L470" s="122"/>
      <c r="M470" s="123"/>
      <c r="N470" s="123"/>
      <c r="O470" s="123"/>
      <c r="P470" s="124" t="str">
        <f t="shared" si="47"/>
        <v/>
      </c>
      <c r="Q470" s="125"/>
    </row>
    <row r="471" ht="16" spans="2:17">
      <c r="B471" s="106"/>
      <c r="C471" s="107" t="str">
        <f ca="1" t="shared" si="44"/>
        <v/>
      </c>
      <c r="D471" s="108"/>
      <c r="E471" s="113" t="str">
        <f ca="1" t="shared" si="46"/>
        <v/>
      </c>
      <c r="F471" s="114"/>
      <c r="G471" s="115"/>
      <c r="H471" s="116" t="str">
        <f t="shared" si="45"/>
        <v/>
      </c>
      <c r="I471" s="121" t="str">
        <f t="shared" si="42"/>
        <v/>
      </c>
      <c r="J471" s="122"/>
      <c r="K471" s="121" t="str">
        <f t="shared" si="43"/>
        <v/>
      </c>
      <c r="L471" s="122"/>
      <c r="M471" s="123"/>
      <c r="N471" s="123"/>
      <c r="O471" s="123"/>
      <c r="P471" s="124" t="str">
        <f t="shared" si="47"/>
        <v/>
      </c>
      <c r="Q471" s="125"/>
    </row>
    <row r="472" ht="16" spans="2:17">
      <c r="B472" s="106"/>
      <c r="C472" s="107" t="str">
        <f ca="1" t="shared" si="44"/>
        <v/>
      </c>
      <c r="D472" s="108"/>
      <c r="E472" s="113" t="str">
        <f ca="1" t="shared" si="46"/>
        <v/>
      </c>
      <c r="F472" s="114"/>
      <c r="G472" s="115"/>
      <c r="H472" s="116" t="str">
        <f t="shared" si="45"/>
        <v/>
      </c>
      <c r="I472" s="121" t="str">
        <f t="shared" ref="I472:I535" si="48">IF(IF($B472="",TRUE,IF($B473="",FALSE,IF($B472&lt;$B473,TRUE))),"",IF(J472="高",H472*1.2,IF(J472="中",H472,IF(J472="低",H472*0.8,"0.00"))))</f>
        <v/>
      </c>
      <c r="J472" s="122"/>
      <c r="K472" s="121" t="str">
        <f t="shared" ref="K472:K535" si="49">IF(IF($B472="",TRUE,IF($B473="",FALSE,IF($B472&lt;$B473,TRUE))),"",IF(L472="高",I472*1.2,IF(L472="中",I472,IF(L472="低",I472*0.8,"0.00"))))</f>
        <v/>
      </c>
      <c r="L472" s="122"/>
      <c r="M472" s="123"/>
      <c r="N472" s="123"/>
      <c r="O472" s="123"/>
      <c r="P472" s="124" t="str">
        <f t="shared" si="47"/>
        <v/>
      </c>
      <c r="Q472" s="125"/>
    </row>
    <row r="473" ht="16" spans="2:17">
      <c r="B473" s="106"/>
      <c r="C473" s="107" t="str">
        <f ca="1" t="shared" si="44"/>
        <v/>
      </c>
      <c r="D473" s="108"/>
      <c r="E473" s="113" t="str">
        <f ca="1" t="shared" si="46"/>
        <v/>
      </c>
      <c r="F473" s="114"/>
      <c r="G473" s="115"/>
      <c r="H473" s="116" t="str">
        <f t="shared" si="45"/>
        <v/>
      </c>
      <c r="I473" s="121" t="str">
        <f t="shared" si="48"/>
        <v/>
      </c>
      <c r="J473" s="122"/>
      <c r="K473" s="121" t="str">
        <f t="shared" si="49"/>
        <v/>
      </c>
      <c r="L473" s="122"/>
      <c r="M473" s="123"/>
      <c r="N473" s="123"/>
      <c r="O473" s="123"/>
      <c r="P473" s="124" t="str">
        <f t="shared" si="47"/>
        <v/>
      </c>
      <c r="Q473" s="125"/>
    </row>
    <row r="474" ht="16" spans="2:17">
      <c r="B474" s="106"/>
      <c r="C474" s="107" t="str">
        <f ca="1" t="shared" si="44"/>
        <v/>
      </c>
      <c r="D474" s="108"/>
      <c r="E474" s="113" t="str">
        <f ca="1" t="shared" si="46"/>
        <v/>
      </c>
      <c r="F474" s="114"/>
      <c r="G474" s="115"/>
      <c r="H474" s="116" t="str">
        <f t="shared" si="45"/>
        <v/>
      </c>
      <c r="I474" s="121" t="str">
        <f t="shared" si="48"/>
        <v/>
      </c>
      <c r="J474" s="122"/>
      <c r="K474" s="121" t="str">
        <f t="shared" si="49"/>
        <v/>
      </c>
      <c r="L474" s="122"/>
      <c r="M474" s="123"/>
      <c r="N474" s="123"/>
      <c r="O474" s="123"/>
      <c r="P474" s="124" t="str">
        <f t="shared" si="47"/>
        <v/>
      </c>
      <c r="Q474" s="125"/>
    </row>
    <row r="475" ht="16" spans="2:17">
      <c r="B475" s="106"/>
      <c r="C475" s="107" t="str">
        <f ca="1" t="shared" si="44"/>
        <v/>
      </c>
      <c r="D475" s="108"/>
      <c r="E475" s="113" t="str">
        <f ca="1" t="shared" si="46"/>
        <v/>
      </c>
      <c r="F475" s="114"/>
      <c r="G475" s="115"/>
      <c r="H475" s="116" t="str">
        <f t="shared" si="45"/>
        <v/>
      </c>
      <c r="I475" s="121" t="str">
        <f t="shared" si="48"/>
        <v/>
      </c>
      <c r="J475" s="122"/>
      <c r="K475" s="121" t="str">
        <f t="shared" si="49"/>
        <v/>
      </c>
      <c r="L475" s="122"/>
      <c r="M475" s="123"/>
      <c r="N475" s="123"/>
      <c r="O475" s="123"/>
      <c r="P475" s="124" t="str">
        <f t="shared" si="47"/>
        <v/>
      </c>
      <c r="Q475" s="125"/>
    </row>
    <row r="476" ht="16" spans="2:17">
      <c r="B476" s="106"/>
      <c r="C476" s="107" t="str">
        <f ca="1" t="shared" si="44"/>
        <v/>
      </c>
      <c r="D476" s="108"/>
      <c r="E476" s="113" t="str">
        <f ca="1" t="shared" si="46"/>
        <v/>
      </c>
      <c r="F476" s="114"/>
      <c r="G476" s="115"/>
      <c r="H476" s="116" t="str">
        <f t="shared" si="45"/>
        <v/>
      </c>
      <c r="I476" s="121" t="str">
        <f t="shared" si="48"/>
        <v/>
      </c>
      <c r="J476" s="122"/>
      <c r="K476" s="121" t="str">
        <f t="shared" si="49"/>
        <v/>
      </c>
      <c r="L476" s="122"/>
      <c r="M476" s="123"/>
      <c r="N476" s="123"/>
      <c r="O476" s="123"/>
      <c r="P476" s="124" t="str">
        <f t="shared" si="47"/>
        <v/>
      </c>
      <c r="Q476" s="125"/>
    </row>
    <row r="477" ht="16" spans="2:17">
      <c r="B477" s="106"/>
      <c r="C477" s="107" t="str">
        <f ca="1" t="shared" si="44"/>
        <v/>
      </c>
      <c r="D477" s="108"/>
      <c r="E477" s="113" t="str">
        <f ca="1" t="shared" si="46"/>
        <v/>
      </c>
      <c r="F477" s="114"/>
      <c r="G477" s="115"/>
      <c r="H477" s="116" t="str">
        <f t="shared" si="45"/>
        <v/>
      </c>
      <c r="I477" s="121" t="str">
        <f t="shared" si="48"/>
        <v/>
      </c>
      <c r="J477" s="122"/>
      <c r="K477" s="121" t="str">
        <f t="shared" si="49"/>
        <v/>
      </c>
      <c r="L477" s="122"/>
      <c r="M477" s="123"/>
      <c r="N477" s="123"/>
      <c r="O477" s="123"/>
      <c r="P477" s="124" t="str">
        <f t="shared" si="47"/>
        <v/>
      </c>
      <c r="Q477" s="125"/>
    </row>
    <row r="478" ht="16" spans="2:17">
      <c r="B478" s="106"/>
      <c r="C478" s="107" t="str">
        <f ca="1" t="shared" si="44"/>
        <v/>
      </c>
      <c r="D478" s="108"/>
      <c r="E478" s="113" t="str">
        <f ca="1" t="shared" si="46"/>
        <v/>
      </c>
      <c r="F478" s="114"/>
      <c r="G478" s="115"/>
      <c r="H478" s="116" t="str">
        <f t="shared" si="45"/>
        <v/>
      </c>
      <c r="I478" s="121" t="str">
        <f t="shared" si="48"/>
        <v/>
      </c>
      <c r="J478" s="122"/>
      <c r="K478" s="121" t="str">
        <f t="shared" si="49"/>
        <v/>
      </c>
      <c r="L478" s="122"/>
      <c r="M478" s="123"/>
      <c r="N478" s="123"/>
      <c r="O478" s="123"/>
      <c r="P478" s="124" t="str">
        <f t="shared" si="47"/>
        <v/>
      </c>
      <c r="Q478" s="125"/>
    </row>
    <row r="479" ht="16" spans="2:17">
      <c r="B479" s="106"/>
      <c r="C479" s="107" t="str">
        <f ca="1" t="shared" si="44"/>
        <v/>
      </c>
      <c r="D479" s="108"/>
      <c r="E479" s="113" t="str">
        <f ca="1" t="shared" si="46"/>
        <v/>
      </c>
      <c r="F479" s="114"/>
      <c r="G479" s="115"/>
      <c r="H479" s="116" t="str">
        <f t="shared" si="45"/>
        <v/>
      </c>
      <c r="I479" s="121" t="str">
        <f t="shared" si="48"/>
        <v/>
      </c>
      <c r="J479" s="122"/>
      <c r="K479" s="121" t="str">
        <f t="shared" si="49"/>
        <v/>
      </c>
      <c r="L479" s="122"/>
      <c r="M479" s="123"/>
      <c r="N479" s="123"/>
      <c r="O479" s="123"/>
      <c r="P479" s="124" t="str">
        <f t="shared" si="47"/>
        <v/>
      </c>
      <c r="Q479" s="125"/>
    </row>
    <row r="480" ht="16" spans="2:17">
      <c r="B480" s="106"/>
      <c r="C480" s="107" t="str">
        <f ca="1" t="shared" si="44"/>
        <v/>
      </c>
      <c r="D480" s="108"/>
      <c r="E480" s="113" t="str">
        <f ca="1" t="shared" si="46"/>
        <v/>
      </c>
      <c r="F480" s="114"/>
      <c r="G480" s="115"/>
      <c r="H480" s="116" t="str">
        <f t="shared" si="45"/>
        <v/>
      </c>
      <c r="I480" s="121" t="str">
        <f t="shared" si="48"/>
        <v/>
      </c>
      <c r="J480" s="122"/>
      <c r="K480" s="121" t="str">
        <f t="shared" si="49"/>
        <v/>
      </c>
      <c r="L480" s="122"/>
      <c r="M480" s="123"/>
      <c r="N480" s="123"/>
      <c r="O480" s="123"/>
      <c r="P480" s="124" t="str">
        <f t="shared" si="47"/>
        <v/>
      </c>
      <c r="Q480" s="125"/>
    </row>
    <row r="481" ht="16" spans="2:17">
      <c r="B481" s="106"/>
      <c r="C481" s="107" t="str">
        <f ca="1" t="shared" si="44"/>
        <v/>
      </c>
      <c r="D481" s="108"/>
      <c r="E481" s="113" t="str">
        <f ca="1" t="shared" si="46"/>
        <v/>
      </c>
      <c r="F481" s="114"/>
      <c r="G481" s="115"/>
      <c r="H481" s="116" t="str">
        <f t="shared" si="45"/>
        <v/>
      </c>
      <c r="I481" s="121" t="str">
        <f t="shared" si="48"/>
        <v/>
      </c>
      <c r="J481" s="122"/>
      <c r="K481" s="121" t="str">
        <f t="shared" si="49"/>
        <v/>
      </c>
      <c r="L481" s="122"/>
      <c r="M481" s="123"/>
      <c r="N481" s="123"/>
      <c r="O481" s="123"/>
      <c r="P481" s="124" t="str">
        <f t="shared" si="47"/>
        <v/>
      </c>
      <c r="Q481" s="125"/>
    </row>
    <row r="482" ht="16" spans="2:17">
      <c r="B482" s="106"/>
      <c r="C482" s="107" t="str">
        <f ca="1" t="shared" si="44"/>
        <v/>
      </c>
      <c r="D482" s="108"/>
      <c r="E482" s="113" t="str">
        <f ca="1" t="shared" si="46"/>
        <v/>
      </c>
      <c r="F482" s="114"/>
      <c r="G482" s="115"/>
      <c r="H482" s="116" t="str">
        <f t="shared" si="45"/>
        <v/>
      </c>
      <c r="I482" s="121" t="str">
        <f t="shared" si="48"/>
        <v/>
      </c>
      <c r="J482" s="122"/>
      <c r="K482" s="121" t="str">
        <f t="shared" si="49"/>
        <v/>
      </c>
      <c r="L482" s="122"/>
      <c r="M482" s="123"/>
      <c r="N482" s="123"/>
      <c r="O482" s="123"/>
      <c r="P482" s="124" t="str">
        <f t="shared" si="47"/>
        <v/>
      </c>
      <c r="Q482" s="125"/>
    </row>
    <row r="483" ht="16" spans="2:17">
      <c r="B483" s="106"/>
      <c r="C483" s="107" t="str">
        <f ca="1" t="shared" si="44"/>
        <v/>
      </c>
      <c r="D483" s="108"/>
      <c r="E483" s="113" t="str">
        <f ca="1" t="shared" si="46"/>
        <v/>
      </c>
      <c r="F483" s="114"/>
      <c r="G483" s="115"/>
      <c r="H483" s="116" t="str">
        <f t="shared" si="45"/>
        <v/>
      </c>
      <c r="I483" s="121" t="str">
        <f t="shared" si="48"/>
        <v/>
      </c>
      <c r="J483" s="122"/>
      <c r="K483" s="121" t="str">
        <f t="shared" si="49"/>
        <v/>
      </c>
      <c r="L483" s="122"/>
      <c r="M483" s="123"/>
      <c r="N483" s="123"/>
      <c r="O483" s="123"/>
      <c r="P483" s="124" t="str">
        <f t="shared" si="47"/>
        <v/>
      </c>
      <c r="Q483" s="125"/>
    </row>
    <row r="484" ht="16" spans="2:17">
      <c r="B484" s="106"/>
      <c r="C484" s="107" t="str">
        <f ca="1" t="shared" si="44"/>
        <v/>
      </c>
      <c r="D484" s="108"/>
      <c r="E484" s="113" t="str">
        <f ca="1" t="shared" si="46"/>
        <v/>
      </c>
      <c r="F484" s="114"/>
      <c r="G484" s="115"/>
      <c r="H484" s="116" t="str">
        <f t="shared" si="45"/>
        <v/>
      </c>
      <c r="I484" s="121" t="str">
        <f t="shared" si="48"/>
        <v/>
      </c>
      <c r="J484" s="122"/>
      <c r="K484" s="121" t="str">
        <f t="shared" si="49"/>
        <v/>
      </c>
      <c r="L484" s="122"/>
      <c r="M484" s="123"/>
      <c r="N484" s="123"/>
      <c r="O484" s="123"/>
      <c r="P484" s="124" t="str">
        <f t="shared" si="47"/>
        <v/>
      </c>
      <c r="Q484" s="125"/>
    </row>
    <row r="485" ht="16" spans="2:17">
      <c r="B485" s="106"/>
      <c r="C485" s="107" t="str">
        <f ca="1" t="shared" si="44"/>
        <v/>
      </c>
      <c r="D485" s="108"/>
      <c r="E485" s="113" t="str">
        <f ca="1" t="shared" si="46"/>
        <v/>
      </c>
      <c r="F485" s="114"/>
      <c r="G485" s="115"/>
      <c r="H485" s="116" t="str">
        <f t="shared" si="45"/>
        <v/>
      </c>
      <c r="I485" s="121" t="str">
        <f t="shared" si="48"/>
        <v/>
      </c>
      <c r="J485" s="122"/>
      <c r="K485" s="121" t="str">
        <f t="shared" si="49"/>
        <v/>
      </c>
      <c r="L485" s="122"/>
      <c r="M485" s="123"/>
      <c r="N485" s="123"/>
      <c r="O485" s="123"/>
      <c r="P485" s="124" t="str">
        <f t="shared" si="47"/>
        <v/>
      </c>
      <c r="Q485" s="125"/>
    </row>
    <row r="486" ht="16" spans="2:17">
      <c r="B486" s="106"/>
      <c r="C486" s="107" t="str">
        <f ca="1" t="shared" si="44"/>
        <v/>
      </c>
      <c r="D486" s="108"/>
      <c r="E486" s="113" t="str">
        <f ca="1" t="shared" si="46"/>
        <v/>
      </c>
      <c r="F486" s="114"/>
      <c r="G486" s="115"/>
      <c r="H486" s="116" t="str">
        <f t="shared" si="45"/>
        <v/>
      </c>
      <c r="I486" s="121" t="str">
        <f t="shared" si="48"/>
        <v/>
      </c>
      <c r="J486" s="122"/>
      <c r="K486" s="121" t="str">
        <f t="shared" si="49"/>
        <v/>
      </c>
      <c r="L486" s="122"/>
      <c r="M486" s="123"/>
      <c r="N486" s="123"/>
      <c r="O486" s="123"/>
      <c r="P486" s="124" t="str">
        <f t="shared" si="47"/>
        <v/>
      </c>
      <c r="Q486" s="125"/>
    </row>
    <row r="487" ht="16" spans="2:17">
      <c r="B487" s="106"/>
      <c r="C487" s="107" t="str">
        <f ca="1" t="shared" si="44"/>
        <v/>
      </c>
      <c r="D487" s="108"/>
      <c r="E487" s="113" t="str">
        <f ca="1" t="shared" si="46"/>
        <v/>
      </c>
      <c r="F487" s="114"/>
      <c r="G487" s="115"/>
      <c r="H487" s="116" t="str">
        <f t="shared" si="45"/>
        <v/>
      </c>
      <c r="I487" s="121" t="str">
        <f t="shared" si="48"/>
        <v/>
      </c>
      <c r="J487" s="122"/>
      <c r="K487" s="121" t="str">
        <f t="shared" si="49"/>
        <v/>
      </c>
      <c r="L487" s="122"/>
      <c r="M487" s="123"/>
      <c r="N487" s="123"/>
      <c r="O487" s="123"/>
      <c r="P487" s="124" t="str">
        <f t="shared" si="47"/>
        <v/>
      </c>
      <c r="Q487" s="125"/>
    </row>
    <row r="488" ht="16" spans="2:17">
      <c r="B488" s="106"/>
      <c r="C488" s="107" t="str">
        <f ca="1" t="shared" si="44"/>
        <v/>
      </c>
      <c r="D488" s="108"/>
      <c r="E488" s="113" t="str">
        <f ca="1" t="shared" si="46"/>
        <v/>
      </c>
      <c r="F488" s="114"/>
      <c r="G488" s="115"/>
      <c r="H488" s="116" t="str">
        <f t="shared" si="45"/>
        <v/>
      </c>
      <c r="I488" s="121" t="str">
        <f t="shared" si="48"/>
        <v/>
      </c>
      <c r="J488" s="122"/>
      <c r="K488" s="121" t="str">
        <f t="shared" si="49"/>
        <v/>
      </c>
      <c r="L488" s="122"/>
      <c r="M488" s="123"/>
      <c r="N488" s="123"/>
      <c r="O488" s="123"/>
      <c r="P488" s="124" t="str">
        <f t="shared" si="47"/>
        <v/>
      </c>
      <c r="Q488" s="125"/>
    </row>
    <row r="489" ht="16" spans="2:17">
      <c r="B489" s="106"/>
      <c r="C489" s="107" t="str">
        <f ca="1" t="shared" si="44"/>
        <v/>
      </c>
      <c r="D489" s="108"/>
      <c r="E489" s="113" t="str">
        <f ca="1" t="shared" si="46"/>
        <v/>
      </c>
      <c r="F489" s="114"/>
      <c r="G489" s="115"/>
      <c r="H489" s="116" t="str">
        <f t="shared" si="45"/>
        <v/>
      </c>
      <c r="I489" s="121" t="str">
        <f t="shared" si="48"/>
        <v/>
      </c>
      <c r="J489" s="122"/>
      <c r="K489" s="121" t="str">
        <f t="shared" si="49"/>
        <v/>
      </c>
      <c r="L489" s="122"/>
      <c r="M489" s="123"/>
      <c r="N489" s="123"/>
      <c r="O489" s="123"/>
      <c r="P489" s="124" t="str">
        <f t="shared" si="47"/>
        <v/>
      </c>
      <c r="Q489" s="125"/>
    </row>
    <row r="490" ht="16" spans="2:17">
      <c r="B490" s="106"/>
      <c r="C490" s="107" t="str">
        <f ca="1" t="shared" si="44"/>
        <v/>
      </c>
      <c r="D490" s="108"/>
      <c r="E490" s="113" t="str">
        <f ca="1" t="shared" si="46"/>
        <v/>
      </c>
      <c r="F490" s="114"/>
      <c r="G490" s="115"/>
      <c r="H490" s="116" t="str">
        <f t="shared" si="45"/>
        <v/>
      </c>
      <c r="I490" s="121" t="str">
        <f t="shared" si="48"/>
        <v/>
      </c>
      <c r="J490" s="122"/>
      <c r="K490" s="121" t="str">
        <f t="shared" si="49"/>
        <v/>
      </c>
      <c r="L490" s="122"/>
      <c r="M490" s="123"/>
      <c r="N490" s="123"/>
      <c r="O490" s="123"/>
      <c r="P490" s="124" t="str">
        <f t="shared" si="47"/>
        <v/>
      </c>
      <c r="Q490" s="125"/>
    </row>
    <row r="491" ht="16" spans="2:17">
      <c r="B491" s="106"/>
      <c r="C491" s="107" t="str">
        <f ca="1" t="shared" si="44"/>
        <v/>
      </c>
      <c r="D491" s="108"/>
      <c r="E491" s="113" t="str">
        <f ca="1" t="shared" si="46"/>
        <v/>
      </c>
      <c r="F491" s="114"/>
      <c r="G491" s="115"/>
      <c r="H491" s="116" t="str">
        <f t="shared" si="45"/>
        <v/>
      </c>
      <c r="I491" s="121" t="str">
        <f t="shared" si="48"/>
        <v/>
      </c>
      <c r="J491" s="122"/>
      <c r="K491" s="121" t="str">
        <f t="shared" si="49"/>
        <v/>
      </c>
      <c r="L491" s="122"/>
      <c r="M491" s="123"/>
      <c r="N491" s="123"/>
      <c r="O491" s="123"/>
      <c r="P491" s="124" t="str">
        <f t="shared" si="47"/>
        <v/>
      </c>
      <c r="Q491" s="125"/>
    </row>
    <row r="492" ht="16" spans="2:17">
      <c r="B492" s="106"/>
      <c r="C492" s="107" t="str">
        <f ca="1" t="shared" si="44"/>
        <v/>
      </c>
      <c r="D492" s="108"/>
      <c r="E492" s="113" t="str">
        <f ca="1" t="shared" si="46"/>
        <v/>
      </c>
      <c r="F492" s="114"/>
      <c r="G492" s="115"/>
      <c r="H492" s="116" t="str">
        <f t="shared" si="45"/>
        <v/>
      </c>
      <c r="I492" s="121" t="str">
        <f t="shared" si="48"/>
        <v/>
      </c>
      <c r="J492" s="122"/>
      <c r="K492" s="121" t="str">
        <f t="shared" si="49"/>
        <v/>
      </c>
      <c r="L492" s="122"/>
      <c r="M492" s="123"/>
      <c r="N492" s="123"/>
      <c r="O492" s="123"/>
      <c r="P492" s="124" t="str">
        <f t="shared" si="47"/>
        <v/>
      </c>
      <c r="Q492" s="125"/>
    </row>
    <row r="493" ht="16" spans="2:17">
      <c r="B493" s="106"/>
      <c r="C493" s="107" t="str">
        <f ca="1" t="shared" si="44"/>
        <v/>
      </c>
      <c r="D493" s="108"/>
      <c r="E493" s="113" t="str">
        <f ca="1" t="shared" si="46"/>
        <v/>
      </c>
      <c r="F493" s="114"/>
      <c r="G493" s="115"/>
      <c r="H493" s="116" t="str">
        <f t="shared" si="45"/>
        <v/>
      </c>
      <c r="I493" s="121" t="str">
        <f t="shared" si="48"/>
        <v/>
      </c>
      <c r="J493" s="122"/>
      <c r="K493" s="121" t="str">
        <f t="shared" si="49"/>
        <v/>
      </c>
      <c r="L493" s="122"/>
      <c r="M493" s="123"/>
      <c r="N493" s="123"/>
      <c r="O493" s="123"/>
      <c r="P493" s="124" t="str">
        <f t="shared" si="47"/>
        <v/>
      </c>
      <c r="Q493" s="125"/>
    </row>
    <row r="494" ht="16" spans="2:17">
      <c r="B494" s="106"/>
      <c r="C494" s="107" t="str">
        <f ca="1" t="shared" si="44"/>
        <v/>
      </c>
      <c r="D494" s="108"/>
      <c r="E494" s="113" t="str">
        <f ca="1" t="shared" si="46"/>
        <v/>
      </c>
      <c r="F494" s="114"/>
      <c r="G494" s="115"/>
      <c r="H494" s="116" t="str">
        <f t="shared" si="45"/>
        <v/>
      </c>
      <c r="I494" s="121" t="str">
        <f t="shared" si="48"/>
        <v/>
      </c>
      <c r="J494" s="122"/>
      <c r="K494" s="121" t="str">
        <f t="shared" si="49"/>
        <v/>
      </c>
      <c r="L494" s="122"/>
      <c r="M494" s="123"/>
      <c r="N494" s="123"/>
      <c r="O494" s="123"/>
      <c r="P494" s="124" t="str">
        <f t="shared" si="47"/>
        <v/>
      </c>
      <c r="Q494" s="125"/>
    </row>
    <row r="495" ht="16" spans="2:17">
      <c r="B495" s="106"/>
      <c r="C495" s="107" t="str">
        <f ca="1" t="shared" si="44"/>
        <v/>
      </c>
      <c r="D495" s="108"/>
      <c r="E495" s="113" t="str">
        <f ca="1" t="shared" si="46"/>
        <v/>
      </c>
      <c r="F495" s="114"/>
      <c r="G495" s="115"/>
      <c r="H495" s="116" t="str">
        <f t="shared" si="45"/>
        <v/>
      </c>
      <c r="I495" s="121" t="str">
        <f t="shared" si="48"/>
        <v/>
      </c>
      <c r="J495" s="122"/>
      <c r="K495" s="121" t="str">
        <f t="shared" si="49"/>
        <v/>
      </c>
      <c r="L495" s="122"/>
      <c r="M495" s="123"/>
      <c r="N495" s="123"/>
      <c r="O495" s="123"/>
      <c r="P495" s="124" t="str">
        <f t="shared" si="47"/>
        <v/>
      </c>
      <c r="Q495" s="125"/>
    </row>
    <row r="496" ht="16" spans="2:17">
      <c r="B496" s="106"/>
      <c r="C496" s="107" t="str">
        <f ca="1" t="shared" si="44"/>
        <v/>
      </c>
      <c r="D496" s="108"/>
      <c r="E496" s="113" t="str">
        <f ca="1" t="shared" si="46"/>
        <v/>
      </c>
      <c r="F496" s="114"/>
      <c r="G496" s="115"/>
      <c r="H496" s="116" t="str">
        <f t="shared" si="45"/>
        <v/>
      </c>
      <c r="I496" s="121" t="str">
        <f t="shared" si="48"/>
        <v/>
      </c>
      <c r="J496" s="122"/>
      <c r="K496" s="121" t="str">
        <f t="shared" si="49"/>
        <v/>
      </c>
      <c r="L496" s="122"/>
      <c r="M496" s="123"/>
      <c r="N496" s="123"/>
      <c r="O496" s="123"/>
      <c r="P496" s="124" t="str">
        <f t="shared" si="47"/>
        <v/>
      </c>
      <c r="Q496" s="125"/>
    </row>
    <row r="497" ht="16" spans="2:17">
      <c r="B497" s="106"/>
      <c r="C497" s="107" t="str">
        <f ca="1" t="shared" si="44"/>
        <v/>
      </c>
      <c r="D497" s="108"/>
      <c r="E497" s="113" t="str">
        <f ca="1" t="shared" si="46"/>
        <v/>
      </c>
      <c r="F497" s="114"/>
      <c r="G497" s="115"/>
      <c r="H497" s="116" t="str">
        <f t="shared" si="45"/>
        <v/>
      </c>
      <c r="I497" s="121" t="str">
        <f t="shared" si="48"/>
        <v/>
      </c>
      <c r="J497" s="122"/>
      <c r="K497" s="121" t="str">
        <f t="shared" si="49"/>
        <v/>
      </c>
      <c r="L497" s="122"/>
      <c r="M497" s="123"/>
      <c r="N497" s="123"/>
      <c r="O497" s="123"/>
      <c r="P497" s="124" t="str">
        <f t="shared" si="47"/>
        <v/>
      </c>
      <c r="Q497" s="125"/>
    </row>
    <row r="498" ht="16" spans="2:17">
      <c r="B498" s="106"/>
      <c r="C498" s="107" t="str">
        <f ca="1" t="shared" si="44"/>
        <v/>
      </c>
      <c r="D498" s="108"/>
      <c r="E498" s="113" t="str">
        <f ca="1" t="shared" si="46"/>
        <v/>
      </c>
      <c r="F498" s="114"/>
      <c r="G498" s="115"/>
      <c r="H498" s="116" t="str">
        <f t="shared" si="45"/>
        <v/>
      </c>
      <c r="I498" s="121" t="str">
        <f t="shared" si="48"/>
        <v/>
      </c>
      <c r="J498" s="122"/>
      <c r="K498" s="121" t="str">
        <f t="shared" si="49"/>
        <v/>
      </c>
      <c r="L498" s="122"/>
      <c r="M498" s="123"/>
      <c r="N498" s="123"/>
      <c r="O498" s="123"/>
      <c r="P498" s="124" t="str">
        <f t="shared" si="47"/>
        <v/>
      </c>
      <c r="Q498" s="125"/>
    </row>
    <row r="499" ht="16" spans="2:17">
      <c r="B499" s="106"/>
      <c r="C499" s="107" t="str">
        <f ca="1" t="shared" si="44"/>
        <v/>
      </c>
      <c r="D499" s="108"/>
      <c r="E499" s="113" t="str">
        <f ca="1" t="shared" si="46"/>
        <v/>
      </c>
      <c r="F499" s="114"/>
      <c r="G499" s="115"/>
      <c r="H499" s="116" t="str">
        <f t="shared" si="45"/>
        <v/>
      </c>
      <c r="I499" s="121" t="str">
        <f t="shared" si="48"/>
        <v/>
      </c>
      <c r="J499" s="122"/>
      <c r="K499" s="121" t="str">
        <f t="shared" si="49"/>
        <v/>
      </c>
      <c r="L499" s="122"/>
      <c r="M499" s="123"/>
      <c r="N499" s="123"/>
      <c r="O499" s="123"/>
      <c r="P499" s="124" t="str">
        <f t="shared" si="47"/>
        <v/>
      </c>
      <c r="Q499" s="125"/>
    </row>
    <row r="500" ht="16" spans="2:17">
      <c r="B500" s="106"/>
      <c r="C500" s="107" t="str">
        <f ca="1" t="shared" si="44"/>
        <v/>
      </c>
      <c r="D500" s="108"/>
      <c r="E500" s="113" t="str">
        <f ca="1" t="shared" si="46"/>
        <v/>
      </c>
      <c r="F500" s="114"/>
      <c r="G500" s="115"/>
      <c r="H500" s="116" t="str">
        <f t="shared" si="45"/>
        <v/>
      </c>
      <c r="I500" s="121" t="str">
        <f t="shared" si="48"/>
        <v/>
      </c>
      <c r="J500" s="122"/>
      <c r="K500" s="121" t="str">
        <f t="shared" si="49"/>
        <v/>
      </c>
      <c r="L500" s="122"/>
      <c r="M500" s="123"/>
      <c r="N500" s="123"/>
      <c r="O500" s="123"/>
      <c r="P500" s="124" t="str">
        <f t="shared" si="47"/>
        <v/>
      </c>
      <c r="Q500" s="125"/>
    </row>
    <row r="501" ht="16" spans="2:17">
      <c r="B501" s="106"/>
      <c r="C501" s="107" t="str">
        <f ca="1" t="shared" si="44"/>
        <v/>
      </c>
      <c r="D501" s="108"/>
      <c r="E501" s="113" t="str">
        <f ca="1" t="shared" si="46"/>
        <v/>
      </c>
      <c r="F501" s="114"/>
      <c r="G501" s="115"/>
      <c r="H501" s="116" t="str">
        <f t="shared" si="45"/>
        <v/>
      </c>
      <c r="I501" s="121" t="str">
        <f t="shared" si="48"/>
        <v/>
      </c>
      <c r="J501" s="122"/>
      <c r="K501" s="121" t="str">
        <f t="shared" si="49"/>
        <v/>
      </c>
      <c r="L501" s="122"/>
      <c r="M501" s="123"/>
      <c r="N501" s="123"/>
      <c r="O501" s="123"/>
      <c r="P501" s="124" t="str">
        <f t="shared" si="47"/>
        <v/>
      </c>
      <c r="Q501" s="125"/>
    </row>
    <row r="502" ht="16" spans="2:17">
      <c r="B502" s="106"/>
      <c r="C502" s="107" t="str">
        <f ca="1" t="shared" si="44"/>
        <v/>
      </c>
      <c r="D502" s="108"/>
      <c r="E502" s="113" t="str">
        <f ca="1" t="shared" si="46"/>
        <v/>
      </c>
      <c r="F502" s="114"/>
      <c r="G502" s="115"/>
      <c r="H502" s="116" t="str">
        <f t="shared" si="45"/>
        <v/>
      </c>
      <c r="I502" s="121" t="str">
        <f t="shared" si="48"/>
        <v/>
      </c>
      <c r="J502" s="122"/>
      <c r="K502" s="121" t="str">
        <f t="shared" si="49"/>
        <v/>
      </c>
      <c r="L502" s="122"/>
      <c r="M502" s="123"/>
      <c r="N502" s="123"/>
      <c r="O502" s="123"/>
      <c r="P502" s="124" t="str">
        <f t="shared" si="47"/>
        <v/>
      </c>
      <c r="Q502" s="125"/>
    </row>
    <row r="503" ht="16" spans="2:17">
      <c r="B503" s="106"/>
      <c r="C503" s="107" t="str">
        <f ca="1" t="shared" si="44"/>
        <v/>
      </c>
      <c r="D503" s="108"/>
      <c r="E503" s="113" t="str">
        <f ca="1" t="shared" si="46"/>
        <v/>
      </c>
      <c r="F503" s="114"/>
      <c r="G503" s="115"/>
      <c r="H503" s="116" t="str">
        <f t="shared" si="45"/>
        <v/>
      </c>
      <c r="I503" s="121" t="str">
        <f t="shared" si="48"/>
        <v/>
      </c>
      <c r="J503" s="122"/>
      <c r="K503" s="121" t="str">
        <f t="shared" si="49"/>
        <v/>
      </c>
      <c r="L503" s="122"/>
      <c r="M503" s="123"/>
      <c r="N503" s="123"/>
      <c r="O503" s="123"/>
      <c r="P503" s="124" t="str">
        <f t="shared" si="47"/>
        <v/>
      </c>
      <c r="Q503" s="125"/>
    </row>
    <row r="504" ht="16" spans="2:17">
      <c r="B504" s="106"/>
      <c r="C504" s="107" t="str">
        <f ca="1" t="shared" si="44"/>
        <v/>
      </c>
      <c r="D504" s="108"/>
      <c r="E504" s="113" t="str">
        <f ca="1" t="shared" si="46"/>
        <v/>
      </c>
      <c r="F504" s="114"/>
      <c r="G504" s="115"/>
      <c r="H504" s="116" t="str">
        <f t="shared" si="45"/>
        <v/>
      </c>
      <c r="I504" s="121" t="str">
        <f t="shared" si="48"/>
        <v/>
      </c>
      <c r="J504" s="122"/>
      <c r="K504" s="121" t="str">
        <f t="shared" si="49"/>
        <v/>
      </c>
      <c r="L504" s="122"/>
      <c r="M504" s="123"/>
      <c r="N504" s="123"/>
      <c r="O504" s="123"/>
      <c r="P504" s="124" t="str">
        <f t="shared" si="47"/>
        <v/>
      </c>
      <c r="Q504" s="125"/>
    </row>
    <row r="505" ht="16" spans="2:17">
      <c r="B505" s="106"/>
      <c r="C505" s="107" t="str">
        <f ca="1" t="shared" si="44"/>
        <v/>
      </c>
      <c r="D505" s="108"/>
      <c r="E505" s="113" t="str">
        <f ca="1" t="shared" si="46"/>
        <v/>
      </c>
      <c r="F505" s="114"/>
      <c r="G505" s="115"/>
      <c r="H505" s="116" t="str">
        <f t="shared" si="45"/>
        <v/>
      </c>
      <c r="I505" s="121" t="str">
        <f t="shared" si="48"/>
        <v/>
      </c>
      <c r="J505" s="122"/>
      <c r="K505" s="121" t="str">
        <f t="shared" si="49"/>
        <v/>
      </c>
      <c r="L505" s="122"/>
      <c r="M505" s="123"/>
      <c r="N505" s="123"/>
      <c r="O505" s="123"/>
      <c r="P505" s="124" t="str">
        <f t="shared" si="47"/>
        <v/>
      </c>
      <c r="Q505" s="125"/>
    </row>
    <row r="506" ht="16" spans="2:17">
      <c r="B506" s="106"/>
      <c r="C506" s="107" t="str">
        <f ca="1" t="shared" si="44"/>
        <v/>
      </c>
      <c r="D506" s="108"/>
      <c r="E506" s="113" t="str">
        <f ca="1" t="shared" si="46"/>
        <v/>
      </c>
      <c r="F506" s="114"/>
      <c r="G506" s="115"/>
      <c r="H506" s="116" t="str">
        <f t="shared" si="45"/>
        <v/>
      </c>
      <c r="I506" s="121" t="str">
        <f t="shared" si="48"/>
        <v/>
      </c>
      <c r="J506" s="122"/>
      <c r="K506" s="121" t="str">
        <f t="shared" si="49"/>
        <v/>
      </c>
      <c r="L506" s="122"/>
      <c r="M506" s="123"/>
      <c r="N506" s="123"/>
      <c r="O506" s="123"/>
      <c r="P506" s="124" t="str">
        <f t="shared" si="47"/>
        <v/>
      </c>
      <c r="Q506" s="125"/>
    </row>
    <row r="507" ht="16" spans="2:17">
      <c r="B507" s="106"/>
      <c r="C507" s="107" t="str">
        <f ca="1" t="shared" si="44"/>
        <v/>
      </c>
      <c r="D507" s="108"/>
      <c r="E507" s="113" t="str">
        <f ca="1" t="shared" si="46"/>
        <v/>
      </c>
      <c r="F507" s="114"/>
      <c r="G507" s="115"/>
      <c r="H507" s="116" t="str">
        <f t="shared" si="45"/>
        <v/>
      </c>
      <c r="I507" s="121" t="str">
        <f t="shared" si="48"/>
        <v/>
      </c>
      <c r="J507" s="122"/>
      <c r="K507" s="121" t="str">
        <f t="shared" si="49"/>
        <v/>
      </c>
      <c r="L507" s="122"/>
      <c r="M507" s="123"/>
      <c r="N507" s="123"/>
      <c r="O507" s="123"/>
      <c r="P507" s="124" t="str">
        <f t="shared" si="47"/>
        <v/>
      </c>
      <c r="Q507" s="125"/>
    </row>
    <row r="508" ht="16" spans="2:17">
      <c r="B508" s="106"/>
      <c r="C508" s="107" t="str">
        <f ca="1" t="shared" si="44"/>
        <v/>
      </c>
      <c r="D508" s="108"/>
      <c r="E508" s="113" t="str">
        <f ca="1" t="shared" si="46"/>
        <v/>
      </c>
      <c r="F508" s="114"/>
      <c r="G508" s="115"/>
      <c r="H508" s="116" t="str">
        <f t="shared" si="45"/>
        <v/>
      </c>
      <c r="I508" s="121" t="str">
        <f t="shared" si="48"/>
        <v/>
      </c>
      <c r="J508" s="122"/>
      <c r="K508" s="121" t="str">
        <f t="shared" si="49"/>
        <v/>
      </c>
      <c r="L508" s="122"/>
      <c r="M508" s="123"/>
      <c r="N508" s="123"/>
      <c r="O508" s="123"/>
      <c r="P508" s="124" t="str">
        <f t="shared" si="47"/>
        <v/>
      </c>
      <c r="Q508" s="125"/>
    </row>
    <row r="509" ht="16" spans="2:17">
      <c r="B509" s="106"/>
      <c r="C509" s="107" t="str">
        <f ca="1" t="shared" si="44"/>
        <v/>
      </c>
      <c r="D509" s="108"/>
      <c r="E509" s="113" t="str">
        <f ca="1" t="shared" si="46"/>
        <v/>
      </c>
      <c r="F509" s="114"/>
      <c r="G509" s="115"/>
      <c r="H509" s="116" t="str">
        <f t="shared" si="45"/>
        <v/>
      </c>
      <c r="I509" s="121" t="str">
        <f t="shared" si="48"/>
        <v/>
      </c>
      <c r="J509" s="122"/>
      <c r="K509" s="121" t="str">
        <f t="shared" si="49"/>
        <v/>
      </c>
      <c r="L509" s="122"/>
      <c r="M509" s="123"/>
      <c r="N509" s="123"/>
      <c r="O509" s="123"/>
      <c r="P509" s="124" t="str">
        <f t="shared" si="47"/>
        <v/>
      </c>
      <c r="Q509" s="125"/>
    </row>
    <row r="510" ht="16" spans="2:17">
      <c r="B510" s="106"/>
      <c r="C510" s="107" t="str">
        <f ca="1" t="shared" si="44"/>
        <v/>
      </c>
      <c r="D510" s="108"/>
      <c r="E510" s="113" t="str">
        <f ca="1" t="shared" si="46"/>
        <v/>
      </c>
      <c r="F510" s="114"/>
      <c r="G510" s="115"/>
      <c r="H510" s="116" t="str">
        <f t="shared" si="45"/>
        <v/>
      </c>
      <c r="I510" s="121" t="str">
        <f t="shared" si="48"/>
        <v/>
      </c>
      <c r="J510" s="122"/>
      <c r="K510" s="121" t="str">
        <f t="shared" si="49"/>
        <v/>
      </c>
      <c r="L510" s="122"/>
      <c r="M510" s="123"/>
      <c r="N510" s="123"/>
      <c r="O510" s="123"/>
      <c r="P510" s="124" t="str">
        <f t="shared" si="47"/>
        <v/>
      </c>
      <c r="Q510" s="125"/>
    </row>
    <row r="511" ht="16" spans="2:17">
      <c r="B511" s="106"/>
      <c r="C511" s="107" t="str">
        <f ca="1" t="shared" si="44"/>
        <v/>
      </c>
      <c r="D511" s="108"/>
      <c r="E511" s="113" t="str">
        <f ca="1" t="shared" si="46"/>
        <v/>
      </c>
      <c r="F511" s="114"/>
      <c r="G511" s="115"/>
      <c r="H511" s="116" t="str">
        <f t="shared" si="45"/>
        <v/>
      </c>
      <c r="I511" s="121" t="str">
        <f t="shared" si="48"/>
        <v/>
      </c>
      <c r="J511" s="122"/>
      <c r="K511" s="121" t="str">
        <f t="shared" si="49"/>
        <v/>
      </c>
      <c r="L511" s="122"/>
      <c r="M511" s="123"/>
      <c r="N511" s="123"/>
      <c r="O511" s="123"/>
      <c r="P511" s="124" t="str">
        <f t="shared" si="47"/>
        <v/>
      </c>
      <c r="Q511" s="125"/>
    </row>
    <row r="512" ht="16" spans="2:17">
      <c r="B512" s="106"/>
      <c r="C512" s="107" t="str">
        <f ca="1" t="shared" si="44"/>
        <v/>
      </c>
      <c r="D512" s="108"/>
      <c r="E512" s="113" t="str">
        <f ca="1" t="shared" si="46"/>
        <v/>
      </c>
      <c r="F512" s="114"/>
      <c r="G512" s="115"/>
      <c r="H512" s="116" t="str">
        <f t="shared" si="45"/>
        <v/>
      </c>
      <c r="I512" s="121" t="str">
        <f t="shared" si="48"/>
        <v/>
      </c>
      <c r="J512" s="122"/>
      <c r="K512" s="121" t="str">
        <f t="shared" si="49"/>
        <v/>
      </c>
      <c r="L512" s="122"/>
      <c r="M512" s="123"/>
      <c r="N512" s="123"/>
      <c r="O512" s="123"/>
      <c r="P512" s="124" t="str">
        <f t="shared" si="47"/>
        <v/>
      </c>
      <c r="Q512" s="125"/>
    </row>
    <row r="513" ht="16" spans="2:17">
      <c r="B513" s="106"/>
      <c r="C513" s="107" t="str">
        <f ca="1" t="shared" si="44"/>
        <v/>
      </c>
      <c r="D513" s="108"/>
      <c r="E513" s="113" t="str">
        <f ca="1" t="shared" si="46"/>
        <v/>
      </c>
      <c r="F513" s="114"/>
      <c r="G513" s="115"/>
      <c r="H513" s="116" t="str">
        <f t="shared" si="45"/>
        <v/>
      </c>
      <c r="I513" s="121" t="str">
        <f t="shared" si="48"/>
        <v/>
      </c>
      <c r="J513" s="122"/>
      <c r="K513" s="121" t="str">
        <f t="shared" si="49"/>
        <v/>
      </c>
      <c r="L513" s="122"/>
      <c r="M513" s="123"/>
      <c r="N513" s="123"/>
      <c r="O513" s="123"/>
      <c r="P513" s="124" t="str">
        <f t="shared" si="47"/>
        <v/>
      </c>
      <c r="Q513" s="125"/>
    </row>
    <row r="514" ht="16" spans="2:17">
      <c r="B514" s="106"/>
      <c r="C514" s="107" t="str">
        <f ca="1" t="shared" si="44"/>
        <v/>
      </c>
      <c r="D514" s="108"/>
      <c r="E514" s="113" t="str">
        <f ca="1" t="shared" si="46"/>
        <v/>
      </c>
      <c r="F514" s="114"/>
      <c r="G514" s="115"/>
      <c r="H514" s="116" t="str">
        <f t="shared" si="45"/>
        <v/>
      </c>
      <c r="I514" s="121" t="str">
        <f t="shared" si="48"/>
        <v/>
      </c>
      <c r="J514" s="122"/>
      <c r="K514" s="121" t="str">
        <f t="shared" si="49"/>
        <v/>
      </c>
      <c r="L514" s="122"/>
      <c r="M514" s="123"/>
      <c r="N514" s="123"/>
      <c r="O514" s="123"/>
      <c r="P514" s="124" t="str">
        <f t="shared" si="47"/>
        <v/>
      </c>
      <c r="Q514" s="125"/>
    </row>
    <row r="515" ht="16" spans="2:17">
      <c r="B515" s="106"/>
      <c r="C515" s="107" t="str">
        <f ca="1" t="shared" si="44"/>
        <v/>
      </c>
      <c r="D515" s="108"/>
      <c r="E515" s="113" t="str">
        <f ca="1" t="shared" si="46"/>
        <v/>
      </c>
      <c r="F515" s="114"/>
      <c r="G515" s="115"/>
      <c r="H515" s="116" t="str">
        <f t="shared" si="45"/>
        <v/>
      </c>
      <c r="I515" s="121" t="str">
        <f t="shared" si="48"/>
        <v/>
      </c>
      <c r="J515" s="122"/>
      <c r="K515" s="121" t="str">
        <f t="shared" si="49"/>
        <v/>
      </c>
      <c r="L515" s="122"/>
      <c r="M515" s="123"/>
      <c r="N515" s="123"/>
      <c r="O515" s="123"/>
      <c r="P515" s="124" t="str">
        <f t="shared" si="47"/>
        <v/>
      </c>
      <c r="Q515" s="125"/>
    </row>
    <row r="516" ht="16" spans="2:17">
      <c r="B516" s="106"/>
      <c r="C516" s="107" t="str">
        <f ca="1" t="shared" si="44"/>
        <v/>
      </c>
      <c r="D516" s="108"/>
      <c r="E516" s="113" t="str">
        <f ca="1" t="shared" si="46"/>
        <v/>
      </c>
      <c r="F516" s="114"/>
      <c r="G516" s="115"/>
      <c r="H516" s="116" t="str">
        <f t="shared" si="45"/>
        <v/>
      </c>
      <c r="I516" s="121" t="str">
        <f t="shared" si="48"/>
        <v/>
      </c>
      <c r="J516" s="122"/>
      <c r="K516" s="121" t="str">
        <f t="shared" si="49"/>
        <v/>
      </c>
      <c r="L516" s="122"/>
      <c r="M516" s="123"/>
      <c r="N516" s="123"/>
      <c r="O516" s="123"/>
      <c r="P516" s="124" t="str">
        <f t="shared" si="47"/>
        <v/>
      </c>
      <c r="Q516" s="125"/>
    </row>
    <row r="517" ht="16" spans="2:17">
      <c r="B517" s="106"/>
      <c r="C517" s="107" t="str">
        <f ca="1" t="shared" ref="C517:C580" si="50">IF(B517="","",IF(B517&gt;OFFSET(B517,-1,0,1,1),IF(OFFSET(C517,-1,0,1,1)="","1",OFFSET(C517,-1,0,1,1))&amp;REPT(".1",B517-MAX(OFFSET(B517,-1,0,1,1),1)),IF(ISERROR(FIND(".",OFFSET(C517,-1,0,1,1))),REPT("1.",B517-1)&amp;IFERROR(VALUE(OFFSET(C517,-1,0,1,1))+1,"1"),IF(B517=1,"",IFERROR(LEFT(OFFSET(C517,-1,0,1,1),FIND("^",SUBSTITUTE(OFFSET(C517,-1,0,1,1),".","^",B517-1))),""))&amp;VALUE(TRIM(MID(SUBSTITUTE(OFFSET(C517,-1,0,1,1),".",REPT(" ",LEN(OFFSET(C517,-1,0,1,1)))),(B517-1)*LEN(OFFSET(C517,-1,0,1,1))+1,LEN(OFFSET(C517,-1,0,1,1)))))+1)))</f>
        <v/>
      </c>
      <c r="D517" s="108"/>
      <c r="E517" s="113" t="str">
        <f ca="1" t="shared" si="46"/>
        <v/>
      </c>
      <c r="F517" s="114"/>
      <c r="G517" s="115"/>
      <c r="H517" s="116" t="str">
        <f t="shared" ref="H517:H580" si="51">IF(IF($B517="",TRUE,IF($B518="",FALSE,IF($B517&lt;$B518,TRUE))),"",IF(F517&lt;&gt;"",VLOOKUP($F517,估算标准,2,FALSE),""))</f>
        <v/>
      </c>
      <c r="I517" s="121" t="str">
        <f t="shared" si="48"/>
        <v/>
      </c>
      <c r="J517" s="122"/>
      <c r="K517" s="121" t="str">
        <f t="shared" si="49"/>
        <v/>
      </c>
      <c r="L517" s="122"/>
      <c r="M517" s="123"/>
      <c r="N517" s="123"/>
      <c r="O517" s="123"/>
      <c r="P517" s="124" t="str">
        <f t="shared" si="47"/>
        <v/>
      </c>
      <c r="Q517" s="125"/>
    </row>
    <row r="518" ht="16" spans="2:17">
      <c r="B518" s="106"/>
      <c r="C518" s="107" t="str">
        <f ca="1" t="shared" si="50"/>
        <v/>
      </c>
      <c r="D518" s="108"/>
      <c r="E518" s="113" t="str">
        <f ca="1" t="shared" ref="E518:E581" si="52">IF(C518&lt;&gt;"",IF($L$2&lt;&gt;"",$L$2&amp;"-"&amp;C518,C518),"")</f>
        <v/>
      </c>
      <c r="F518" s="114"/>
      <c r="G518" s="115"/>
      <c r="H518" s="116" t="str">
        <f t="shared" si="51"/>
        <v/>
      </c>
      <c r="I518" s="121" t="str">
        <f t="shared" si="48"/>
        <v/>
      </c>
      <c r="J518" s="122"/>
      <c r="K518" s="121" t="str">
        <f t="shared" si="49"/>
        <v/>
      </c>
      <c r="L518" s="122"/>
      <c r="M518" s="123"/>
      <c r="N518" s="123"/>
      <c r="O518" s="123"/>
      <c r="P518" s="124" t="str">
        <f t="shared" ref="P518:P581" si="53">IF(IF($B518="",TRUE,IF($B519="",FALSE,IF($B518&lt;$B519,TRUE))),"",M518+N518*1.5+O518*1.5)</f>
        <v/>
      </c>
      <c r="Q518" s="125"/>
    </row>
    <row r="519" ht="16" spans="2:17">
      <c r="B519" s="106"/>
      <c r="C519" s="107" t="str">
        <f ca="1" t="shared" si="50"/>
        <v/>
      </c>
      <c r="D519" s="108"/>
      <c r="E519" s="113" t="str">
        <f ca="1" t="shared" si="52"/>
        <v/>
      </c>
      <c r="F519" s="114"/>
      <c r="G519" s="115"/>
      <c r="H519" s="116" t="str">
        <f t="shared" si="51"/>
        <v/>
      </c>
      <c r="I519" s="121" t="str">
        <f t="shared" si="48"/>
        <v/>
      </c>
      <c r="J519" s="122"/>
      <c r="K519" s="121" t="str">
        <f t="shared" si="49"/>
        <v/>
      </c>
      <c r="L519" s="122"/>
      <c r="M519" s="123"/>
      <c r="N519" s="123"/>
      <c r="O519" s="123"/>
      <c r="P519" s="124" t="str">
        <f t="shared" si="53"/>
        <v/>
      </c>
      <c r="Q519" s="125"/>
    </row>
    <row r="520" ht="16" spans="2:17">
      <c r="B520" s="106"/>
      <c r="C520" s="107" t="str">
        <f ca="1" t="shared" si="50"/>
        <v/>
      </c>
      <c r="D520" s="108"/>
      <c r="E520" s="113" t="str">
        <f ca="1" t="shared" si="52"/>
        <v/>
      </c>
      <c r="F520" s="114"/>
      <c r="G520" s="115"/>
      <c r="H520" s="116" t="str">
        <f t="shared" si="51"/>
        <v/>
      </c>
      <c r="I520" s="121" t="str">
        <f t="shared" si="48"/>
        <v/>
      </c>
      <c r="J520" s="122"/>
      <c r="K520" s="121" t="str">
        <f t="shared" si="49"/>
        <v/>
      </c>
      <c r="L520" s="122"/>
      <c r="M520" s="123"/>
      <c r="N520" s="123"/>
      <c r="O520" s="123"/>
      <c r="P520" s="124" t="str">
        <f t="shared" si="53"/>
        <v/>
      </c>
      <c r="Q520" s="125"/>
    </row>
    <row r="521" ht="16" spans="2:17">
      <c r="B521" s="106"/>
      <c r="C521" s="107" t="str">
        <f ca="1" t="shared" si="50"/>
        <v/>
      </c>
      <c r="D521" s="108"/>
      <c r="E521" s="113" t="str">
        <f ca="1" t="shared" si="52"/>
        <v/>
      </c>
      <c r="F521" s="114"/>
      <c r="G521" s="115"/>
      <c r="H521" s="116" t="str">
        <f t="shared" si="51"/>
        <v/>
      </c>
      <c r="I521" s="121" t="str">
        <f t="shared" si="48"/>
        <v/>
      </c>
      <c r="J521" s="122"/>
      <c r="K521" s="121" t="str">
        <f t="shared" si="49"/>
        <v/>
      </c>
      <c r="L521" s="122"/>
      <c r="M521" s="123"/>
      <c r="N521" s="123"/>
      <c r="O521" s="123"/>
      <c r="P521" s="124" t="str">
        <f t="shared" si="53"/>
        <v/>
      </c>
      <c r="Q521" s="125"/>
    </row>
    <row r="522" ht="16" spans="2:17">
      <c r="B522" s="106"/>
      <c r="C522" s="107" t="str">
        <f ca="1" t="shared" si="50"/>
        <v/>
      </c>
      <c r="D522" s="108"/>
      <c r="E522" s="113" t="str">
        <f ca="1" t="shared" si="52"/>
        <v/>
      </c>
      <c r="F522" s="114"/>
      <c r="G522" s="115"/>
      <c r="H522" s="116" t="str">
        <f t="shared" si="51"/>
        <v/>
      </c>
      <c r="I522" s="121" t="str">
        <f t="shared" si="48"/>
        <v/>
      </c>
      <c r="J522" s="122"/>
      <c r="K522" s="121" t="str">
        <f t="shared" si="49"/>
        <v/>
      </c>
      <c r="L522" s="122"/>
      <c r="M522" s="123"/>
      <c r="N522" s="123"/>
      <c r="O522" s="123"/>
      <c r="P522" s="124" t="str">
        <f t="shared" si="53"/>
        <v/>
      </c>
      <c r="Q522" s="125"/>
    </row>
    <row r="523" ht="16" spans="2:17">
      <c r="B523" s="106"/>
      <c r="C523" s="107" t="str">
        <f ca="1" t="shared" si="50"/>
        <v/>
      </c>
      <c r="D523" s="108"/>
      <c r="E523" s="113" t="str">
        <f ca="1" t="shared" si="52"/>
        <v/>
      </c>
      <c r="F523" s="114"/>
      <c r="G523" s="115"/>
      <c r="H523" s="116" t="str">
        <f t="shared" si="51"/>
        <v/>
      </c>
      <c r="I523" s="121" t="str">
        <f t="shared" si="48"/>
        <v/>
      </c>
      <c r="J523" s="122"/>
      <c r="K523" s="121" t="str">
        <f t="shared" si="49"/>
        <v/>
      </c>
      <c r="L523" s="122"/>
      <c r="M523" s="123"/>
      <c r="N523" s="123"/>
      <c r="O523" s="123"/>
      <c r="P523" s="124" t="str">
        <f t="shared" si="53"/>
        <v/>
      </c>
      <c r="Q523" s="125"/>
    </row>
    <row r="524" ht="16" spans="2:17">
      <c r="B524" s="106"/>
      <c r="C524" s="107" t="str">
        <f ca="1" t="shared" si="50"/>
        <v/>
      </c>
      <c r="D524" s="108"/>
      <c r="E524" s="113" t="str">
        <f ca="1" t="shared" si="52"/>
        <v/>
      </c>
      <c r="F524" s="114"/>
      <c r="G524" s="115"/>
      <c r="H524" s="116" t="str">
        <f t="shared" si="51"/>
        <v/>
      </c>
      <c r="I524" s="121" t="str">
        <f t="shared" si="48"/>
        <v/>
      </c>
      <c r="J524" s="122"/>
      <c r="K524" s="121" t="str">
        <f t="shared" si="49"/>
        <v/>
      </c>
      <c r="L524" s="122"/>
      <c r="M524" s="123"/>
      <c r="N524" s="123"/>
      <c r="O524" s="123"/>
      <c r="P524" s="124" t="str">
        <f t="shared" si="53"/>
        <v/>
      </c>
      <c r="Q524" s="125"/>
    </row>
    <row r="525" ht="16" spans="2:17">
      <c r="B525" s="106"/>
      <c r="C525" s="107" t="str">
        <f ca="1" t="shared" si="50"/>
        <v/>
      </c>
      <c r="D525" s="108"/>
      <c r="E525" s="113" t="str">
        <f ca="1" t="shared" si="52"/>
        <v/>
      </c>
      <c r="F525" s="114"/>
      <c r="G525" s="115"/>
      <c r="H525" s="116" t="str">
        <f t="shared" si="51"/>
        <v/>
      </c>
      <c r="I525" s="121" t="str">
        <f t="shared" si="48"/>
        <v/>
      </c>
      <c r="J525" s="122"/>
      <c r="K525" s="121" t="str">
        <f t="shared" si="49"/>
        <v/>
      </c>
      <c r="L525" s="122"/>
      <c r="M525" s="123"/>
      <c r="N525" s="123"/>
      <c r="O525" s="123"/>
      <c r="P525" s="124" t="str">
        <f t="shared" si="53"/>
        <v/>
      </c>
      <c r="Q525" s="125"/>
    </row>
    <row r="526" ht="16" spans="2:17">
      <c r="B526" s="106"/>
      <c r="C526" s="107" t="str">
        <f ca="1" t="shared" si="50"/>
        <v/>
      </c>
      <c r="D526" s="108"/>
      <c r="E526" s="113" t="str">
        <f ca="1" t="shared" si="52"/>
        <v/>
      </c>
      <c r="F526" s="114"/>
      <c r="G526" s="115"/>
      <c r="H526" s="116" t="str">
        <f t="shared" si="51"/>
        <v/>
      </c>
      <c r="I526" s="121" t="str">
        <f t="shared" si="48"/>
        <v/>
      </c>
      <c r="J526" s="122"/>
      <c r="K526" s="121" t="str">
        <f t="shared" si="49"/>
        <v/>
      </c>
      <c r="L526" s="122"/>
      <c r="M526" s="123"/>
      <c r="N526" s="123"/>
      <c r="O526" s="123"/>
      <c r="P526" s="124" t="str">
        <f t="shared" si="53"/>
        <v/>
      </c>
      <c r="Q526" s="125"/>
    </row>
    <row r="527" ht="16" spans="2:17">
      <c r="B527" s="106"/>
      <c r="C527" s="107" t="str">
        <f ca="1" t="shared" si="50"/>
        <v/>
      </c>
      <c r="D527" s="108"/>
      <c r="E527" s="113" t="str">
        <f ca="1" t="shared" si="52"/>
        <v/>
      </c>
      <c r="F527" s="114"/>
      <c r="G527" s="115"/>
      <c r="H527" s="116" t="str">
        <f t="shared" si="51"/>
        <v/>
      </c>
      <c r="I527" s="121" t="str">
        <f t="shared" si="48"/>
        <v/>
      </c>
      <c r="J527" s="122"/>
      <c r="K527" s="121" t="str">
        <f t="shared" si="49"/>
        <v/>
      </c>
      <c r="L527" s="122"/>
      <c r="M527" s="123"/>
      <c r="N527" s="123"/>
      <c r="O527" s="123"/>
      <c r="P527" s="124" t="str">
        <f t="shared" si="53"/>
        <v/>
      </c>
      <c r="Q527" s="125"/>
    </row>
    <row r="528" ht="16" spans="2:17">
      <c r="B528" s="106"/>
      <c r="C528" s="107" t="str">
        <f ca="1" t="shared" si="50"/>
        <v/>
      </c>
      <c r="D528" s="108"/>
      <c r="E528" s="113" t="str">
        <f ca="1" t="shared" si="52"/>
        <v/>
      </c>
      <c r="F528" s="114"/>
      <c r="G528" s="115"/>
      <c r="H528" s="116" t="str">
        <f t="shared" si="51"/>
        <v/>
      </c>
      <c r="I528" s="121" t="str">
        <f t="shared" si="48"/>
        <v/>
      </c>
      <c r="J528" s="122"/>
      <c r="K528" s="121" t="str">
        <f t="shared" si="49"/>
        <v/>
      </c>
      <c r="L528" s="122"/>
      <c r="M528" s="123"/>
      <c r="N528" s="123"/>
      <c r="O528" s="123"/>
      <c r="P528" s="124" t="str">
        <f t="shared" si="53"/>
        <v/>
      </c>
      <c r="Q528" s="125"/>
    </row>
    <row r="529" ht="16" spans="2:17">
      <c r="B529" s="106"/>
      <c r="C529" s="107" t="str">
        <f ca="1" t="shared" si="50"/>
        <v/>
      </c>
      <c r="D529" s="108"/>
      <c r="E529" s="113" t="str">
        <f ca="1" t="shared" si="52"/>
        <v/>
      </c>
      <c r="F529" s="114"/>
      <c r="G529" s="115"/>
      <c r="H529" s="116" t="str">
        <f t="shared" si="51"/>
        <v/>
      </c>
      <c r="I529" s="121" t="str">
        <f t="shared" si="48"/>
        <v/>
      </c>
      <c r="J529" s="122"/>
      <c r="K529" s="121" t="str">
        <f t="shared" si="49"/>
        <v/>
      </c>
      <c r="L529" s="122"/>
      <c r="M529" s="123"/>
      <c r="N529" s="123"/>
      <c r="O529" s="123"/>
      <c r="P529" s="124" t="str">
        <f t="shared" si="53"/>
        <v/>
      </c>
      <c r="Q529" s="125"/>
    </row>
    <row r="530" ht="16" spans="2:17">
      <c r="B530" s="106"/>
      <c r="C530" s="107" t="str">
        <f ca="1" t="shared" si="50"/>
        <v/>
      </c>
      <c r="D530" s="108"/>
      <c r="E530" s="113" t="str">
        <f ca="1" t="shared" si="52"/>
        <v/>
      </c>
      <c r="F530" s="114"/>
      <c r="G530" s="115"/>
      <c r="H530" s="116" t="str">
        <f t="shared" si="51"/>
        <v/>
      </c>
      <c r="I530" s="121" t="str">
        <f t="shared" si="48"/>
        <v/>
      </c>
      <c r="J530" s="122"/>
      <c r="K530" s="121" t="str">
        <f t="shared" si="49"/>
        <v/>
      </c>
      <c r="L530" s="122"/>
      <c r="M530" s="123"/>
      <c r="N530" s="123"/>
      <c r="O530" s="123"/>
      <c r="P530" s="124" t="str">
        <f t="shared" si="53"/>
        <v/>
      </c>
      <c r="Q530" s="125"/>
    </row>
    <row r="531" ht="16" spans="2:17">
      <c r="B531" s="106"/>
      <c r="C531" s="107" t="str">
        <f ca="1" t="shared" si="50"/>
        <v/>
      </c>
      <c r="D531" s="108"/>
      <c r="E531" s="113" t="str">
        <f ca="1" t="shared" si="52"/>
        <v/>
      </c>
      <c r="F531" s="114"/>
      <c r="G531" s="115"/>
      <c r="H531" s="116" t="str">
        <f t="shared" si="51"/>
        <v/>
      </c>
      <c r="I531" s="121" t="str">
        <f t="shared" si="48"/>
        <v/>
      </c>
      <c r="J531" s="122"/>
      <c r="K531" s="121" t="str">
        <f t="shared" si="49"/>
        <v/>
      </c>
      <c r="L531" s="122"/>
      <c r="M531" s="123"/>
      <c r="N531" s="123"/>
      <c r="O531" s="123"/>
      <c r="P531" s="124" t="str">
        <f t="shared" si="53"/>
        <v/>
      </c>
      <c r="Q531" s="125"/>
    </row>
    <row r="532" ht="16" spans="2:17">
      <c r="B532" s="106"/>
      <c r="C532" s="107" t="str">
        <f ca="1" t="shared" si="50"/>
        <v/>
      </c>
      <c r="D532" s="108"/>
      <c r="E532" s="113" t="str">
        <f ca="1" t="shared" si="52"/>
        <v/>
      </c>
      <c r="F532" s="114"/>
      <c r="G532" s="115"/>
      <c r="H532" s="116" t="str">
        <f t="shared" si="51"/>
        <v/>
      </c>
      <c r="I532" s="121" t="str">
        <f t="shared" si="48"/>
        <v/>
      </c>
      <c r="J532" s="122"/>
      <c r="K532" s="121" t="str">
        <f t="shared" si="49"/>
        <v/>
      </c>
      <c r="L532" s="122"/>
      <c r="M532" s="123"/>
      <c r="N532" s="123"/>
      <c r="O532" s="123"/>
      <c r="P532" s="124" t="str">
        <f t="shared" si="53"/>
        <v/>
      </c>
      <c r="Q532" s="125"/>
    </row>
    <row r="533" ht="16" spans="2:17">
      <c r="B533" s="106"/>
      <c r="C533" s="107" t="str">
        <f ca="1" t="shared" si="50"/>
        <v/>
      </c>
      <c r="D533" s="108"/>
      <c r="E533" s="113" t="str">
        <f ca="1" t="shared" si="52"/>
        <v/>
      </c>
      <c r="F533" s="114"/>
      <c r="G533" s="115"/>
      <c r="H533" s="116" t="str">
        <f t="shared" si="51"/>
        <v/>
      </c>
      <c r="I533" s="121" t="str">
        <f t="shared" si="48"/>
        <v/>
      </c>
      <c r="J533" s="122"/>
      <c r="K533" s="121" t="str">
        <f t="shared" si="49"/>
        <v/>
      </c>
      <c r="L533" s="122"/>
      <c r="M533" s="123"/>
      <c r="N533" s="123"/>
      <c r="O533" s="123"/>
      <c r="P533" s="124" t="str">
        <f t="shared" si="53"/>
        <v/>
      </c>
      <c r="Q533" s="125"/>
    </row>
    <row r="534" ht="16" spans="2:17">
      <c r="B534" s="106"/>
      <c r="C534" s="107" t="str">
        <f ca="1" t="shared" si="50"/>
        <v/>
      </c>
      <c r="D534" s="108"/>
      <c r="E534" s="113" t="str">
        <f ca="1" t="shared" si="52"/>
        <v/>
      </c>
      <c r="F534" s="114"/>
      <c r="G534" s="115"/>
      <c r="H534" s="116" t="str">
        <f t="shared" si="51"/>
        <v/>
      </c>
      <c r="I534" s="121" t="str">
        <f t="shared" si="48"/>
        <v/>
      </c>
      <c r="J534" s="122"/>
      <c r="K534" s="121" t="str">
        <f t="shared" si="49"/>
        <v/>
      </c>
      <c r="L534" s="122"/>
      <c r="M534" s="123"/>
      <c r="N534" s="123"/>
      <c r="O534" s="123"/>
      <c r="P534" s="124" t="str">
        <f t="shared" si="53"/>
        <v/>
      </c>
      <c r="Q534" s="125"/>
    </row>
    <row r="535" ht="16" spans="2:17">
      <c r="B535" s="106"/>
      <c r="C535" s="107" t="str">
        <f ca="1" t="shared" si="50"/>
        <v/>
      </c>
      <c r="D535" s="108"/>
      <c r="E535" s="113" t="str">
        <f ca="1" t="shared" si="52"/>
        <v/>
      </c>
      <c r="F535" s="114"/>
      <c r="G535" s="115"/>
      <c r="H535" s="116" t="str">
        <f t="shared" si="51"/>
        <v/>
      </c>
      <c r="I535" s="121" t="str">
        <f t="shared" si="48"/>
        <v/>
      </c>
      <c r="J535" s="122"/>
      <c r="K535" s="121" t="str">
        <f t="shared" si="49"/>
        <v/>
      </c>
      <c r="L535" s="122"/>
      <c r="M535" s="123"/>
      <c r="N535" s="123"/>
      <c r="O535" s="123"/>
      <c r="P535" s="124" t="str">
        <f t="shared" si="53"/>
        <v/>
      </c>
      <c r="Q535" s="125"/>
    </row>
    <row r="536" ht="16" spans="2:17">
      <c r="B536" s="106"/>
      <c r="C536" s="107" t="str">
        <f ca="1" t="shared" si="50"/>
        <v/>
      </c>
      <c r="D536" s="108"/>
      <c r="E536" s="113" t="str">
        <f ca="1" t="shared" si="52"/>
        <v/>
      </c>
      <c r="F536" s="114"/>
      <c r="G536" s="115"/>
      <c r="H536" s="116" t="str">
        <f t="shared" si="51"/>
        <v/>
      </c>
      <c r="I536" s="121" t="str">
        <f t="shared" ref="I536:I599" si="54">IF(IF($B536="",TRUE,IF($B537="",FALSE,IF($B536&lt;$B537,TRUE))),"",IF(J536="高",H536*1.2,IF(J536="中",H536,IF(J536="低",H536*0.8,"0.00"))))</f>
        <v/>
      </c>
      <c r="J536" s="122"/>
      <c r="K536" s="121" t="str">
        <f t="shared" ref="K536:K599" si="55">IF(IF($B536="",TRUE,IF($B537="",FALSE,IF($B536&lt;$B537,TRUE))),"",IF(L536="高",I536*1.2,IF(L536="中",I536,IF(L536="低",I536*0.8,"0.00"))))</f>
        <v/>
      </c>
      <c r="L536" s="122"/>
      <c r="M536" s="123"/>
      <c r="N536" s="123"/>
      <c r="O536" s="123"/>
      <c r="P536" s="124" t="str">
        <f t="shared" si="53"/>
        <v/>
      </c>
      <c r="Q536" s="125"/>
    </row>
    <row r="537" ht="16" spans="2:17">
      <c r="B537" s="106"/>
      <c r="C537" s="107" t="str">
        <f ca="1" t="shared" si="50"/>
        <v/>
      </c>
      <c r="D537" s="108"/>
      <c r="E537" s="113" t="str">
        <f ca="1" t="shared" si="52"/>
        <v/>
      </c>
      <c r="F537" s="114"/>
      <c r="G537" s="115"/>
      <c r="H537" s="116" t="str">
        <f t="shared" si="51"/>
        <v/>
      </c>
      <c r="I537" s="121" t="str">
        <f t="shared" si="54"/>
        <v/>
      </c>
      <c r="J537" s="122"/>
      <c r="K537" s="121" t="str">
        <f t="shared" si="55"/>
        <v/>
      </c>
      <c r="L537" s="122"/>
      <c r="M537" s="123"/>
      <c r="N537" s="123"/>
      <c r="O537" s="123"/>
      <c r="P537" s="124" t="str">
        <f t="shared" si="53"/>
        <v/>
      </c>
      <c r="Q537" s="125"/>
    </row>
    <row r="538" ht="16" spans="2:17">
      <c r="B538" s="106"/>
      <c r="C538" s="107" t="str">
        <f ca="1" t="shared" si="50"/>
        <v/>
      </c>
      <c r="D538" s="108"/>
      <c r="E538" s="113" t="str">
        <f ca="1" t="shared" si="52"/>
        <v/>
      </c>
      <c r="F538" s="114"/>
      <c r="G538" s="115"/>
      <c r="H538" s="116" t="str">
        <f t="shared" si="51"/>
        <v/>
      </c>
      <c r="I538" s="121" t="str">
        <f t="shared" si="54"/>
        <v/>
      </c>
      <c r="J538" s="122"/>
      <c r="K538" s="121" t="str">
        <f t="shared" si="55"/>
        <v/>
      </c>
      <c r="L538" s="122"/>
      <c r="M538" s="123"/>
      <c r="N538" s="123"/>
      <c r="O538" s="123"/>
      <c r="P538" s="124" t="str">
        <f t="shared" si="53"/>
        <v/>
      </c>
      <c r="Q538" s="125"/>
    </row>
    <row r="539" ht="16" spans="2:17">
      <c r="B539" s="106"/>
      <c r="C539" s="107" t="str">
        <f ca="1" t="shared" si="50"/>
        <v/>
      </c>
      <c r="D539" s="108"/>
      <c r="E539" s="113" t="str">
        <f ca="1" t="shared" si="52"/>
        <v/>
      </c>
      <c r="F539" s="114"/>
      <c r="G539" s="115"/>
      <c r="H539" s="116" t="str">
        <f t="shared" si="51"/>
        <v/>
      </c>
      <c r="I539" s="121" t="str">
        <f t="shared" si="54"/>
        <v/>
      </c>
      <c r="J539" s="122"/>
      <c r="K539" s="121" t="str">
        <f t="shared" si="55"/>
        <v/>
      </c>
      <c r="L539" s="122"/>
      <c r="M539" s="123"/>
      <c r="N539" s="123"/>
      <c r="O539" s="123"/>
      <c r="P539" s="124" t="str">
        <f t="shared" si="53"/>
        <v/>
      </c>
      <c r="Q539" s="125"/>
    </row>
    <row r="540" ht="16" spans="2:17">
      <c r="B540" s="106"/>
      <c r="C540" s="107" t="str">
        <f ca="1" t="shared" si="50"/>
        <v/>
      </c>
      <c r="D540" s="108"/>
      <c r="E540" s="113" t="str">
        <f ca="1" t="shared" si="52"/>
        <v/>
      </c>
      <c r="F540" s="114"/>
      <c r="G540" s="115"/>
      <c r="H540" s="116" t="str">
        <f t="shared" si="51"/>
        <v/>
      </c>
      <c r="I540" s="121" t="str">
        <f t="shared" si="54"/>
        <v/>
      </c>
      <c r="J540" s="122"/>
      <c r="K540" s="121" t="str">
        <f t="shared" si="55"/>
        <v/>
      </c>
      <c r="L540" s="122"/>
      <c r="M540" s="123"/>
      <c r="N540" s="123"/>
      <c r="O540" s="123"/>
      <c r="P540" s="124" t="str">
        <f t="shared" si="53"/>
        <v/>
      </c>
      <c r="Q540" s="125"/>
    </row>
    <row r="541" ht="16" spans="2:17">
      <c r="B541" s="106"/>
      <c r="C541" s="107" t="str">
        <f ca="1" t="shared" si="50"/>
        <v/>
      </c>
      <c r="D541" s="108"/>
      <c r="E541" s="113" t="str">
        <f ca="1" t="shared" si="52"/>
        <v/>
      </c>
      <c r="F541" s="114"/>
      <c r="G541" s="115"/>
      <c r="H541" s="116" t="str">
        <f t="shared" si="51"/>
        <v/>
      </c>
      <c r="I541" s="121" t="str">
        <f t="shared" si="54"/>
        <v/>
      </c>
      <c r="J541" s="122"/>
      <c r="K541" s="121" t="str">
        <f t="shared" si="55"/>
        <v/>
      </c>
      <c r="L541" s="122"/>
      <c r="M541" s="123"/>
      <c r="N541" s="123"/>
      <c r="O541" s="123"/>
      <c r="P541" s="124" t="str">
        <f t="shared" si="53"/>
        <v/>
      </c>
      <c r="Q541" s="125"/>
    </row>
    <row r="542" ht="16" spans="2:17">
      <c r="B542" s="106"/>
      <c r="C542" s="107" t="str">
        <f ca="1" t="shared" si="50"/>
        <v/>
      </c>
      <c r="D542" s="108"/>
      <c r="E542" s="113" t="str">
        <f ca="1" t="shared" si="52"/>
        <v/>
      </c>
      <c r="F542" s="114"/>
      <c r="G542" s="115"/>
      <c r="H542" s="116" t="str">
        <f t="shared" si="51"/>
        <v/>
      </c>
      <c r="I542" s="121" t="str">
        <f t="shared" si="54"/>
        <v/>
      </c>
      <c r="J542" s="122"/>
      <c r="K542" s="121" t="str">
        <f t="shared" si="55"/>
        <v/>
      </c>
      <c r="L542" s="122"/>
      <c r="M542" s="123"/>
      <c r="N542" s="123"/>
      <c r="O542" s="123"/>
      <c r="P542" s="124" t="str">
        <f t="shared" si="53"/>
        <v/>
      </c>
      <c r="Q542" s="125"/>
    </row>
    <row r="543" ht="16" spans="2:17">
      <c r="B543" s="106"/>
      <c r="C543" s="107" t="str">
        <f ca="1" t="shared" si="50"/>
        <v/>
      </c>
      <c r="D543" s="108"/>
      <c r="E543" s="113" t="str">
        <f ca="1" t="shared" si="52"/>
        <v/>
      </c>
      <c r="F543" s="114"/>
      <c r="G543" s="115"/>
      <c r="H543" s="116" t="str">
        <f t="shared" si="51"/>
        <v/>
      </c>
      <c r="I543" s="121" t="str">
        <f t="shared" si="54"/>
        <v/>
      </c>
      <c r="J543" s="122"/>
      <c r="K543" s="121" t="str">
        <f t="shared" si="55"/>
        <v/>
      </c>
      <c r="L543" s="122"/>
      <c r="M543" s="123"/>
      <c r="N543" s="123"/>
      <c r="O543" s="123"/>
      <c r="P543" s="124" t="str">
        <f t="shared" si="53"/>
        <v/>
      </c>
      <c r="Q543" s="125"/>
    </row>
    <row r="544" ht="16" spans="2:17">
      <c r="B544" s="106"/>
      <c r="C544" s="107" t="str">
        <f ca="1" t="shared" si="50"/>
        <v/>
      </c>
      <c r="D544" s="108"/>
      <c r="E544" s="113" t="str">
        <f ca="1" t="shared" si="52"/>
        <v/>
      </c>
      <c r="F544" s="114"/>
      <c r="G544" s="115"/>
      <c r="H544" s="116" t="str">
        <f t="shared" si="51"/>
        <v/>
      </c>
      <c r="I544" s="121" t="str">
        <f t="shared" si="54"/>
        <v/>
      </c>
      <c r="J544" s="122"/>
      <c r="K544" s="121" t="str">
        <f t="shared" si="55"/>
        <v/>
      </c>
      <c r="L544" s="122"/>
      <c r="M544" s="123"/>
      <c r="N544" s="123"/>
      <c r="O544" s="123"/>
      <c r="P544" s="124" t="str">
        <f t="shared" si="53"/>
        <v/>
      </c>
      <c r="Q544" s="125"/>
    </row>
    <row r="545" ht="16" spans="2:17">
      <c r="B545" s="106"/>
      <c r="C545" s="107" t="str">
        <f ca="1" t="shared" si="50"/>
        <v/>
      </c>
      <c r="D545" s="108"/>
      <c r="E545" s="113" t="str">
        <f ca="1" t="shared" si="52"/>
        <v/>
      </c>
      <c r="F545" s="114"/>
      <c r="G545" s="115"/>
      <c r="H545" s="116" t="str">
        <f t="shared" si="51"/>
        <v/>
      </c>
      <c r="I545" s="121" t="str">
        <f t="shared" si="54"/>
        <v/>
      </c>
      <c r="J545" s="122"/>
      <c r="K545" s="121" t="str">
        <f t="shared" si="55"/>
        <v/>
      </c>
      <c r="L545" s="122"/>
      <c r="M545" s="123"/>
      <c r="N545" s="123"/>
      <c r="O545" s="123"/>
      <c r="P545" s="124" t="str">
        <f t="shared" si="53"/>
        <v/>
      </c>
      <c r="Q545" s="125"/>
    </row>
    <row r="546" ht="16" spans="2:17">
      <c r="B546" s="106"/>
      <c r="C546" s="107" t="str">
        <f ca="1" t="shared" si="50"/>
        <v/>
      </c>
      <c r="D546" s="108"/>
      <c r="E546" s="113" t="str">
        <f ca="1" t="shared" si="52"/>
        <v/>
      </c>
      <c r="F546" s="114"/>
      <c r="G546" s="115"/>
      <c r="H546" s="116" t="str">
        <f t="shared" si="51"/>
        <v/>
      </c>
      <c r="I546" s="121" t="str">
        <f t="shared" si="54"/>
        <v/>
      </c>
      <c r="J546" s="122"/>
      <c r="K546" s="121" t="str">
        <f t="shared" si="55"/>
        <v/>
      </c>
      <c r="L546" s="122"/>
      <c r="M546" s="123"/>
      <c r="N546" s="123"/>
      <c r="O546" s="123"/>
      <c r="P546" s="124" t="str">
        <f t="shared" si="53"/>
        <v/>
      </c>
      <c r="Q546" s="125"/>
    </row>
    <row r="547" ht="16" spans="2:17">
      <c r="B547" s="106"/>
      <c r="C547" s="107" t="str">
        <f ca="1" t="shared" si="50"/>
        <v/>
      </c>
      <c r="D547" s="108"/>
      <c r="E547" s="113" t="str">
        <f ca="1" t="shared" si="52"/>
        <v/>
      </c>
      <c r="F547" s="114"/>
      <c r="G547" s="115"/>
      <c r="H547" s="116" t="str">
        <f t="shared" si="51"/>
        <v/>
      </c>
      <c r="I547" s="121" t="str">
        <f t="shared" si="54"/>
        <v/>
      </c>
      <c r="J547" s="122"/>
      <c r="K547" s="121" t="str">
        <f t="shared" si="55"/>
        <v/>
      </c>
      <c r="L547" s="122"/>
      <c r="M547" s="123"/>
      <c r="N547" s="123"/>
      <c r="O547" s="123"/>
      <c r="P547" s="124" t="str">
        <f t="shared" si="53"/>
        <v/>
      </c>
      <c r="Q547" s="125"/>
    </row>
    <row r="548" ht="16" spans="2:17">
      <c r="B548" s="106"/>
      <c r="C548" s="107" t="str">
        <f ca="1" t="shared" si="50"/>
        <v/>
      </c>
      <c r="D548" s="108"/>
      <c r="E548" s="113" t="str">
        <f ca="1" t="shared" si="52"/>
        <v/>
      </c>
      <c r="F548" s="114"/>
      <c r="G548" s="115"/>
      <c r="H548" s="116" t="str">
        <f t="shared" si="51"/>
        <v/>
      </c>
      <c r="I548" s="121" t="str">
        <f t="shared" si="54"/>
        <v/>
      </c>
      <c r="J548" s="122"/>
      <c r="K548" s="121" t="str">
        <f t="shared" si="55"/>
        <v/>
      </c>
      <c r="L548" s="122"/>
      <c r="M548" s="123"/>
      <c r="N548" s="123"/>
      <c r="O548" s="123"/>
      <c r="P548" s="124" t="str">
        <f t="shared" si="53"/>
        <v/>
      </c>
      <c r="Q548" s="125"/>
    </row>
    <row r="549" ht="16" spans="2:17">
      <c r="B549" s="106"/>
      <c r="C549" s="107" t="str">
        <f ca="1" t="shared" si="50"/>
        <v/>
      </c>
      <c r="D549" s="108"/>
      <c r="E549" s="113" t="str">
        <f ca="1" t="shared" si="52"/>
        <v/>
      </c>
      <c r="F549" s="114"/>
      <c r="G549" s="115"/>
      <c r="H549" s="116" t="str">
        <f t="shared" si="51"/>
        <v/>
      </c>
      <c r="I549" s="121" t="str">
        <f t="shared" si="54"/>
        <v/>
      </c>
      <c r="J549" s="122"/>
      <c r="K549" s="121" t="str">
        <f t="shared" si="55"/>
        <v/>
      </c>
      <c r="L549" s="122"/>
      <c r="M549" s="123"/>
      <c r="N549" s="123"/>
      <c r="O549" s="123"/>
      <c r="P549" s="124" t="str">
        <f t="shared" si="53"/>
        <v/>
      </c>
      <c r="Q549" s="125"/>
    </row>
    <row r="550" ht="16" spans="2:17">
      <c r="B550" s="106"/>
      <c r="C550" s="107" t="str">
        <f ca="1" t="shared" si="50"/>
        <v/>
      </c>
      <c r="D550" s="108"/>
      <c r="E550" s="113" t="str">
        <f ca="1" t="shared" si="52"/>
        <v/>
      </c>
      <c r="F550" s="114"/>
      <c r="G550" s="115"/>
      <c r="H550" s="116" t="str">
        <f t="shared" si="51"/>
        <v/>
      </c>
      <c r="I550" s="121" t="str">
        <f t="shared" si="54"/>
        <v/>
      </c>
      <c r="J550" s="122"/>
      <c r="K550" s="121" t="str">
        <f t="shared" si="55"/>
        <v/>
      </c>
      <c r="L550" s="122"/>
      <c r="M550" s="123"/>
      <c r="N550" s="123"/>
      <c r="O550" s="123"/>
      <c r="P550" s="124" t="str">
        <f t="shared" si="53"/>
        <v/>
      </c>
      <c r="Q550" s="125"/>
    </row>
    <row r="551" ht="16" spans="2:17">
      <c r="B551" s="106"/>
      <c r="C551" s="107" t="str">
        <f ca="1" t="shared" si="50"/>
        <v/>
      </c>
      <c r="D551" s="108"/>
      <c r="E551" s="113" t="str">
        <f ca="1" t="shared" si="52"/>
        <v/>
      </c>
      <c r="F551" s="114"/>
      <c r="G551" s="115"/>
      <c r="H551" s="116" t="str">
        <f t="shared" si="51"/>
        <v/>
      </c>
      <c r="I551" s="121" t="str">
        <f t="shared" si="54"/>
        <v/>
      </c>
      <c r="J551" s="122"/>
      <c r="K551" s="121" t="str">
        <f t="shared" si="55"/>
        <v/>
      </c>
      <c r="L551" s="122"/>
      <c r="M551" s="123"/>
      <c r="N551" s="123"/>
      <c r="O551" s="123"/>
      <c r="P551" s="124" t="str">
        <f t="shared" si="53"/>
        <v/>
      </c>
      <c r="Q551" s="125"/>
    </row>
    <row r="552" ht="16" spans="2:17">
      <c r="B552" s="106"/>
      <c r="C552" s="107" t="str">
        <f ca="1" t="shared" si="50"/>
        <v/>
      </c>
      <c r="D552" s="108"/>
      <c r="E552" s="113" t="str">
        <f ca="1" t="shared" si="52"/>
        <v/>
      </c>
      <c r="F552" s="114"/>
      <c r="G552" s="115"/>
      <c r="H552" s="116" t="str">
        <f t="shared" si="51"/>
        <v/>
      </c>
      <c r="I552" s="121" t="str">
        <f t="shared" si="54"/>
        <v/>
      </c>
      <c r="J552" s="122"/>
      <c r="K552" s="121" t="str">
        <f t="shared" si="55"/>
        <v/>
      </c>
      <c r="L552" s="122"/>
      <c r="M552" s="123"/>
      <c r="N552" s="123"/>
      <c r="O552" s="123"/>
      <c r="P552" s="124" t="str">
        <f t="shared" si="53"/>
        <v/>
      </c>
      <c r="Q552" s="125"/>
    </row>
    <row r="553" ht="16" spans="2:17">
      <c r="B553" s="106"/>
      <c r="C553" s="107" t="str">
        <f ca="1" t="shared" si="50"/>
        <v/>
      </c>
      <c r="D553" s="108"/>
      <c r="E553" s="113" t="str">
        <f ca="1" t="shared" si="52"/>
        <v/>
      </c>
      <c r="F553" s="114"/>
      <c r="G553" s="115"/>
      <c r="H553" s="116" t="str">
        <f t="shared" si="51"/>
        <v/>
      </c>
      <c r="I553" s="121" t="str">
        <f t="shared" si="54"/>
        <v/>
      </c>
      <c r="J553" s="122"/>
      <c r="K553" s="121" t="str">
        <f t="shared" si="55"/>
        <v/>
      </c>
      <c r="L553" s="122"/>
      <c r="M553" s="123"/>
      <c r="N553" s="123"/>
      <c r="O553" s="123"/>
      <c r="P553" s="124" t="str">
        <f t="shared" si="53"/>
        <v/>
      </c>
      <c r="Q553" s="125"/>
    </row>
    <row r="554" ht="16" spans="2:17">
      <c r="B554" s="106"/>
      <c r="C554" s="107" t="str">
        <f ca="1" t="shared" si="50"/>
        <v/>
      </c>
      <c r="D554" s="108"/>
      <c r="E554" s="113" t="str">
        <f ca="1" t="shared" si="52"/>
        <v/>
      </c>
      <c r="F554" s="114"/>
      <c r="G554" s="115"/>
      <c r="H554" s="116" t="str">
        <f t="shared" si="51"/>
        <v/>
      </c>
      <c r="I554" s="121" t="str">
        <f t="shared" si="54"/>
        <v/>
      </c>
      <c r="J554" s="122"/>
      <c r="K554" s="121" t="str">
        <f t="shared" si="55"/>
        <v/>
      </c>
      <c r="L554" s="122"/>
      <c r="M554" s="123"/>
      <c r="N554" s="123"/>
      <c r="O554" s="123"/>
      <c r="P554" s="124" t="str">
        <f t="shared" si="53"/>
        <v/>
      </c>
      <c r="Q554" s="125"/>
    </row>
    <row r="555" ht="16" spans="2:17">
      <c r="B555" s="106"/>
      <c r="C555" s="107" t="str">
        <f ca="1" t="shared" si="50"/>
        <v/>
      </c>
      <c r="D555" s="108"/>
      <c r="E555" s="113" t="str">
        <f ca="1" t="shared" si="52"/>
        <v/>
      </c>
      <c r="F555" s="114"/>
      <c r="G555" s="115"/>
      <c r="H555" s="116" t="str">
        <f t="shared" si="51"/>
        <v/>
      </c>
      <c r="I555" s="121" t="str">
        <f t="shared" si="54"/>
        <v/>
      </c>
      <c r="J555" s="122"/>
      <c r="K555" s="121" t="str">
        <f t="shared" si="55"/>
        <v/>
      </c>
      <c r="L555" s="122"/>
      <c r="M555" s="123"/>
      <c r="N555" s="123"/>
      <c r="O555" s="123"/>
      <c r="P555" s="124" t="str">
        <f t="shared" si="53"/>
        <v/>
      </c>
      <c r="Q555" s="125"/>
    </row>
    <row r="556" ht="16" spans="2:17">
      <c r="B556" s="106"/>
      <c r="C556" s="107" t="str">
        <f ca="1" t="shared" si="50"/>
        <v/>
      </c>
      <c r="D556" s="108"/>
      <c r="E556" s="113" t="str">
        <f ca="1" t="shared" si="52"/>
        <v/>
      </c>
      <c r="F556" s="114"/>
      <c r="G556" s="115"/>
      <c r="H556" s="116" t="str">
        <f t="shared" si="51"/>
        <v/>
      </c>
      <c r="I556" s="121" t="str">
        <f t="shared" si="54"/>
        <v/>
      </c>
      <c r="J556" s="122"/>
      <c r="K556" s="121" t="str">
        <f t="shared" si="55"/>
        <v/>
      </c>
      <c r="L556" s="122"/>
      <c r="M556" s="123"/>
      <c r="N556" s="123"/>
      <c r="O556" s="123"/>
      <c r="P556" s="124" t="str">
        <f t="shared" si="53"/>
        <v/>
      </c>
      <c r="Q556" s="125"/>
    </row>
    <row r="557" ht="16" spans="2:17">
      <c r="B557" s="106"/>
      <c r="C557" s="107" t="str">
        <f ca="1" t="shared" si="50"/>
        <v/>
      </c>
      <c r="D557" s="108"/>
      <c r="E557" s="113" t="str">
        <f ca="1" t="shared" si="52"/>
        <v/>
      </c>
      <c r="F557" s="114"/>
      <c r="G557" s="115"/>
      <c r="H557" s="116" t="str">
        <f t="shared" si="51"/>
        <v/>
      </c>
      <c r="I557" s="121" t="str">
        <f t="shared" si="54"/>
        <v/>
      </c>
      <c r="J557" s="122"/>
      <c r="K557" s="121" t="str">
        <f t="shared" si="55"/>
        <v/>
      </c>
      <c r="L557" s="122"/>
      <c r="M557" s="123"/>
      <c r="N557" s="123"/>
      <c r="O557" s="123"/>
      <c r="P557" s="124" t="str">
        <f t="shared" si="53"/>
        <v/>
      </c>
      <c r="Q557" s="125"/>
    </row>
    <row r="558" ht="16" spans="2:17">
      <c r="B558" s="106"/>
      <c r="C558" s="107" t="str">
        <f ca="1" t="shared" si="50"/>
        <v/>
      </c>
      <c r="D558" s="108"/>
      <c r="E558" s="113" t="str">
        <f ca="1" t="shared" si="52"/>
        <v/>
      </c>
      <c r="F558" s="114"/>
      <c r="G558" s="115"/>
      <c r="H558" s="116" t="str">
        <f t="shared" si="51"/>
        <v/>
      </c>
      <c r="I558" s="121" t="str">
        <f t="shared" si="54"/>
        <v/>
      </c>
      <c r="J558" s="122"/>
      <c r="K558" s="121" t="str">
        <f t="shared" si="55"/>
        <v/>
      </c>
      <c r="L558" s="122"/>
      <c r="M558" s="123"/>
      <c r="N558" s="123"/>
      <c r="O558" s="123"/>
      <c r="P558" s="124" t="str">
        <f t="shared" si="53"/>
        <v/>
      </c>
      <c r="Q558" s="125"/>
    </row>
    <row r="559" ht="16" spans="2:17">
      <c r="B559" s="106"/>
      <c r="C559" s="107" t="str">
        <f ca="1" t="shared" si="50"/>
        <v/>
      </c>
      <c r="D559" s="108"/>
      <c r="E559" s="113" t="str">
        <f ca="1" t="shared" si="52"/>
        <v/>
      </c>
      <c r="F559" s="114"/>
      <c r="G559" s="115"/>
      <c r="H559" s="116" t="str">
        <f t="shared" si="51"/>
        <v/>
      </c>
      <c r="I559" s="121" t="str">
        <f t="shared" si="54"/>
        <v/>
      </c>
      <c r="J559" s="122"/>
      <c r="K559" s="121" t="str">
        <f t="shared" si="55"/>
        <v/>
      </c>
      <c r="L559" s="122"/>
      <c r="M559" s="123"/>
      <c r="N559" s="123"/>
      <c r="O559" s="123"/>
      <c r="P559" s="124" t="str">
        <f t="shared" si="53"/>
        <v/>
      </c>
      <c r="Q559" s="125"/>
    </row>
    <row r="560" ht="16" spans="2:17">
      <c r="B560" s="106"/>
      <c r="C560" s="107" t="str">
        <f ca="1" t="shared" si="50"/>
        <v/>
      </c>
      <c r="D560" s="108"/>
      <c r="E560" s="113" t="str">
        <f ca="1" t="shared" si="52"/>
        <v/>
      </c>
      <c r="F560" s="114"/>
      <c r="G560" s="115"/>
      <c r="H560" s="116" t="str">
        <f t="shared" si="51"/>
        <v/>
      </c>
      <c r="I560" s="121" t="str">
        <f t="shared" si="54"/>
        <v/>
      </c>
      <c r="J560" s="122"/>
      <c r="K560" s="121" t="str">
        <f t="shared" si="55"/>
        <v/>
      </c>
      <c r="L560" s="122"/>
      <c r="M560" s="123"/>
      <c r="N560" s="123"/>
      <c r="O560" s="123"/>
      <c r="P560" s="124" t="str">
        <f t="shared" si="53"/>
        <v/>
      </c>
      <c r="Q560" s="125"/>
    </row>
    <row r="561" ht="16" spans="2:17">
      <c r="B561" s="106"/>
      <c r="C561" s="107" t="str">
        <f ca="1" t="shared" si="50"/>
        <v/>
      </c>
      <c r="D561" s="108"/>
      <c r="E561" s="113" t="str">
        <f ca="1" t="shared" si="52"/>
        <v/>
      </c>
      <c r="F561" s="114"/>
      <c r="G561" s="115"/>
      <c r="H561" s="116" t="str">
        <f t="shared" si="51"/>
        <v/>
      </c>
      <c r="I561" s="121" t="str">
        <f t="shared" si="54"/>
        <v/>
      </c>
      <c r="J561" s="122"/>
      <c r="K561" s="121" t="str">
        <f t="shared" si="55"/>
        <v/>
      </c>
      <c r="L561" s="122"/>
      <c r="M561" s="123"/>
      <c r="N561" s="123"/>
      <c r="O561" s="123"/>
      <c r="P561" s="124" t="str">
        <f t="shared" si="53"/>
        <v/>
      </c>
      <c r="Q561" s="125"/>
    </row>
    <row r="562" ht="16" spans="2:17">
      <c r="B562" s="106"/>
      <c r="C562" s="107" t="str">
        <f ca="1" t="shared" si="50"/>
        <v/>
      </c>
      <c r="D562" s="108"/>
      <c r="E562" s="113" t="str">
        <f ca="1" t="shared" si="52"/>
        <v/>
      </c>
      <c r="F562" s="114"/>
      <c r="G562" s="115"/>
      <c r="H562" s="116" t="str">
        <f t="shared" si="51"/>
        <v/>
      </c>
      <c r="I562" s="121" t="str">
        <f t="shared" si="54"/>
        <v/>
      </c>
      <c r="J562" s="122"/>
      <c r="K562" s="121" t="str">
        <f t="shared" si="55"/>
        <v/>
      </c>
      <c r="L562" s="122"/>
      <c r="M562" s="123"/>
      <c r="N562" s="123"/>
      <c r="O562" s="123"/>
      <c r="P562" s="124" t="str">
        <f t="shared" si="53"/>
        <v/>
      </c>
      <c r="Q562" s="125"/>
    </row>
    <row r="563" ht="16" spans="2:17">
      <c r="B563" s="106"/>
      <c r="C563" s="107" t="str">
        <f ca="1" t="shared" si="50"/>
        <v/>
      </c>
      <c r="D563" s="108"/>
      <c r="E563" s="113" t="str">
        <f ca="1" t="shared" si="52"/>
        <v/>
      </c>
      <c r="F563" s="114"/>
      <c r="G563" s="115"/>
      <c r="H563" s="116" t="str">
        <f t="shared" si="51"/>
        <v/>
      </c>
      <c r="I563" s="121" t="str">
        <f t="shared" si="54"/>
        <v/>
      </c>
      <c r="J563" s="122"/>
      <c r="K563" s="121" t="str">
        <f t="shared" si="55"/>
        <v/>
      </c>
      <c r="L563" s="122"/>
      <c r="M563" s="123"/>
      <c r="N563" s="123"/>
      <c r="O563" s="123"/>
      <c r="P563" s="124" t="str">
        <f t="shared" si="53"/>
        <v/>
      </c>
      <c r="Q563" s="125"/>
    </row>
    <row r="564" ht="16" spans="2:17">
      <c r="B564" s="106"/>
      <c r="C564" s="107" t="str">
        <f ca="1" t="shared" si="50"/>
        <v/>
      </c>
      <c r="D564" s="108"/>
      <c r="E564" s="113" t="str">
        <f ca="1" t="shared" si="52"/>
        <v/>
      </c>
      <c r="F564" s="114"/>
      <c r="G564" s="115"/>
      <c r="H564" s="116" t="str">
        <f t="shared" si="51"/>
        <v/>
      </c>
      <c r="I564" s="121" t="str">
        <f t="shared" si="54"/>
        <v/>
      </c>
      <c r="J564" s="122"/>
      <c r="K564" s="121" t="str">
        <f t="shared" si="55"/>
        <v/>
      </c>
      <c r="L564" s="122"/>
      <c r="M564" s="123"/>
      <c r="N564" s="123"/>
      <c r="O564" s="123"/>
      <c r="P564" s="124" t="str">
        <f t="shared" si="53"/>
        <v/>
      </c>
      <c r="Q564" s="125"/>
    </row>
    <row r="565" ht="16" spans="2:17">
      <c r="B565" s="106"/>
      <c r="C565" s="107" t="str">
        <f ca="1" t="shared" si="50"/>
        <v/>
      </c>
      <c r="D565" s="108"/>
      <c r="E565" s="113" t="str">
        <f ca="1" t="shared" si="52"/>
        <v/>
      </c>
      <c r="F565" s="114"/>
      <c r="G565" s="115"/>
      <c r="H565" s="116" t="str">
        <f t="shared" si="51"/>
        <v/>
      </c>
      <c r="I565" s="121" t="str">
        <f t="shared" si="54"/>
        <v/>
      </c>
      <c r="J565" s="122"/>
      <c r="K565" s="121" t="str">
        <f t="shared" si="55"/>
        <v/>
      </c>
      <c r="L565" s="122"/>
      <c r="M565" s="123"/>
      <c r="N565" s="123"/>
      <c r="O565" s="123"/>
      <c r="P565" s="124" t="str">
        <f t="shared" si="53"/>
        <v/>
      </c>
      <c r="Q565" s="125"/>
    </row>
    <row r="566" ht="16" spans="2:17">
      <c r="B566" s="106"/>
      <c r="C566" s="107" t="str">
        <f ca="1" t="shared" si="50"/>
        <v/>
      </c>
      <c r="D566" s="108"/>
      <c r="E566" s="113" t="str">
        <f ca="1" t="shared" si="52"/>
        <v/>
      </c>
      <c r="F566" s="114"/>
      <c r="G566" s="115"/>
      <c r="H566" s="116" t="str">
        <f t="shared" si="51"/>
        <v/>
      </c>
      <c r="I566" s="121" t="str">
        <f t="shared" si="54"/>
        <v/>
      </c>
      <c r="J566" s="122"/>
      <c r="K566" s="121" t="str">
        <f t="shared" si="55"/>
        <v/>
      </c>
      <c r="L566" s="122"/>
      <c r="M566" s="123"/>
      <c r="N566" s="123"/>
      <c r="O566" s="123"/>
      <c r="P566" s="124" t="str">
        <f t="shared" si="53"/>
        <v/>
      </c>
      <c r="Q566" s="125"/>
    </row>
    <row r="567" ht="16" spans="2:17">
      <c r="B567" s="106"/>
      <c r="C567" s="107" t="str">
        <f ca="1" t="shared" si="50"/>
        <v/>
      </c>
      <c r="D567" s="108"/>
      <c r="E567" s="113" t="str">
        <f ca="1" t="shared" si="52"/>
        <v/>
      </c>
      <c r="F567" s="114"/>
      <c r="G567" s="115"/>
      <c r="H567" s="116" t="str">
        <f t="shared" si="51"/>
        <v/>
      </c>
      <c r="I567" s="121" t="str">
        <f t="shared" si="54"/>
        <v/>
      </c>
      <c r="J567" s="122"/>
      <c r="K567" s="121" t="str">
        <f t="shared" si="55"/>
        <v/>
      </c>
      <c r="L567" s="122"/>
      <c r="M567" s="123"/>
      <c r="N567" s="123"/>
      <c r="O567" s="123"/>
      <c r="P567" s="124" t="str">
        <f t="shared" si="53"/>
        <v/>
      </c>
      <c r="Q567" s="125"/>
    </row>
    <row r="568" ht="16" spans="2:17">
      <c r="B568" s="106"/>
      <c r="C568" s="107" t="str">
        <f ca="1" t="shared" si="50"/>
        <v/>
      </c>
      <c r="D568" s="108"/>
      <c r="E568" s="113" t="str">
        <f ca="1" t="shared" si="52"/>
        <v/>
      </c>
      <c r="F568" s="114"/>
      <c r="G568" s="115"/>
      <c r="H568" s="116" t="str">
        <f t="shared" si="51"/>
        <v/>
      </c>
      <c r="I568" s="121" t="str">
        <f t="shared" si="54"/>
        <v/>
      </c>
      <c r="J568" s="122"/>
      <c r="K568" s="121" t="str">
        <f t="shared" si="55"/>
        <v/>
      </c>
      <c r="L568" s="122"/>
      <c r="M568" s="123"/>
      <c r="N568" s="123"/>
      <c r="O568" s="123"/>
      <c r="P568" s="124" t="str">
        <f t="shared" si="53"/>
        <v/>
      </c>
      <c r="Q568" s="125"/>
    </row>
    <row r="569" ht="16" spans="2:17">
      <c r="B569" s="106"/>
      <c r="C569" s="107" t="str">
        <f ca="1" t="shared" si="50"/>
        <v/>
      </c>
      <c r="D569" s="108"/>
      <c r="E569" s="113" t="str">
        <f ca="1" t="shared" si="52"/>
        <v/>
      </c>
      <c r="F569" s="114"/>
      <c r="G569" s="115"/>
      <c r="H569" s="116" t="str">
        <f t="shared" si="51"/>
        <v/>
      </c>
      <c r="I569" s="121" t="str">
        <f t="shared" si="54"/>
        <v/>
      </c>
      <c r="J569" s="122"/>
      <c r="K569" s="121" t="str">
        <f t="shared" si="55"/>
        <v/>
      </c>
      <c r="L569" s="122"/>
      <c r="M569" s="123"/>
      <c r="N569" s="123"/>
      <c r="O569" s="123"/>
      <c r="P569" s="124" t="str">
        <f t="shared" si="53"/>
        <v/>
      </c>
      <c r="Q569" s="125"/>
    </row>
    <row r="570" ht="16" spans="2:17">
      <c r="B570" s="106"/>
      <c r="C570" s="107" t="str">
        <f ca="1" t="shared" si="50"/>
        <v/>
      </c>
      <c r="D570" s="108"/>
      <c r="E570" s="113" t="str">
        <f ca="1" t="shared" si="52"/>
        <v/>
      </c>
      <c r="F570" s="114"/>
      <c r="G570" s="115"/>
      <c r="H570" s="116" t="str">
        <f t="shared" si="51"/>
        <v/>
      </c>
      <c r="I570" s="121" t="str">
        <f t="shared" si="54"/>
        <v/>
      </c>
      <c r="J570" s="122"/>
      <c r="K570" s="121" t="str">
        <f t="shared" si="55"/>
        <v/>
      </c>
      <c r="L570" s="122"/>
      <c r="M570" s="123"/>
      <c r="N570" s="123"/>
      <c r="O570" s="123"/>
      <c r="P570" s="124" t="str">
        <f t="shared" si="53"/>
        <v/>
      </c>
      <c r="Q570" s="125"/>
    </row>
    <row r="571" ht="16" spans="2:17">
      <c r="B571" s="106"/>
      <c r="C571" s="107" t="str">
        <f ca="1" t="shared" si="50"/>
        <v/>
      </c>
      <c r="D571" s="108"/>
      <c r="E571" s="113" t="str">
        <f ca="1" t="shared" si="52"/>
        <v/>
      </c>
      <c r="F571" s="114"/>
      <c r="G571" s="115"/>
      <c r="H571" s="116" t="str">
        <f t="shared" si="51"/>
        <v/>
      </c>
      <c r="I571" s="121" t="str">
        <f t="shared" si="54"/>
        <v/>
      </c>
      <c r="J571" s="122"/>
      <c r="K571" s="121" t="str">
        <f t="shared" si="55"/>
        <v/>
      </c>
      <c r="L571" s="122"/>
      <c r="M571" s="123"/>
      <c r="N571" s="123"/>
      <c r="O571" s="123"/>
      <c r="P571" s="124" t="str">
        <f t="shared" si="53"/>
        <v/>
      </c>
      <c r="Q571" s="125"/>
    </row>
    <row r="572" ht="16" spans="2:17">
      <c r="B572" s="106"/>
      <c r="C572" s="107" t="str">
        <f ca="1" t="shared" si="50"/>
        <v/>
      </c>
      <c r="D572" s="108"/>
      <c r="E572" s="113" t="str">
        <f ca="1" t="shared" si="52"/>
        <v/>
      </c>
      <c r="F572" s="114"/>
      <c r="G572" s="115"/>
      <c r="H572" s="116" t="str">
        <f t="shared" si="51"/>
        <v/>
      </c>
      <c r="I572" s="121" t="str">
        <f t="shared" si="54"/>
        <v/>
      </c>
      <c r="J572" s="122"/>
      <c r="K572" s="121" t="str">
        <f t="shared" si="55"/>
        <v/>
      </c>
      <c r="L572" s="122"/>
      <c r="M572" s="123"/>
      <c r="N572" s="123"/>
      <c r="O572" s="123"/>
      <c r="P572" s="124" t="str">
        <f t="shared" si="53"/>
        <v/>
      </c>
      <c r="Q572" s="125"/>
    </row>
    <row r="573" ht="16" spans="2:17">
      <c r="B573" s="106"/>
      <c r="C573" s="107" t="str">
        <f ca="1" t="shared" si="50"/>
        <v/>
      </c>
      <c r="D573" s="108"/>
      <c r="E573" s="113" t="str">
        <f ca="1" t="shared" si="52"/>
        <v/>
      </c>
      <c r="F573" s="114"/>
      <c r="G573" s="115"/>
      <c r="H573" s="116" t="str">
        <f t="shared" si="51"/>
        <v/>
      </c>
      <c r="I573" s="121" t="str">
        <f t="shared" si="54"/>
        <v/>
      </c>
      <c r="J573" s="122"/>
      <c r="K573" s="121" t="str">
        <f t="shared" si="55"/>
        <v/>
      </c>
      <c r="L573" s="122"/>
      <c r="M573" s="123"/>
      <c r="N573" s="123"/>
      <c r="O573" s="123"/>
      <c r="P573" s="124" t="str">
        <f t="shared" si="53"/>
        <v/>
      </c>
      <c r="Q573" s="125"/>
    </row>
    <row r="574" ht="16" spans="2:17">
      <c r="B574" s="106"/>
      <c r="C574" s="107" t="str">
        <f ca="1" t="shared" si="50"/>
        <v/>
      </c>
      <c r="D574" s="108"/>
      <c r="E574" s="113" t="str">
        <f ca="1" t="shared" si="52"/>
        <v/>
      </c>
      <c r="F574" s="114"/>
      <c r="G574" s="115"/>
      <c r="H574" s="116" t="str">
        <f t="shared" si="51"/>
        <v/>
      </c>
      <c r="I574" s="121" t="str">
        <f t="shared" si="54"/>
        <v/>
      </c>
      <c r="J574" s="122"/>
      <c r="K574" s="121" t="str">
        <f t="shared" si="55"/>
        <v/>
      </c>
      <c r="L574" s="122"/>
      <c r="M574" s="123"/>
      <c r="N574" s="123"/>
      <c r="O574" s="123"/>
      <c r="P574" s="124" t="str">
        <f t="shared" si="53"/>
        <v/>
      </c>
      <c r="Q574" s="125"/>
    </row>
    <row r="575" ht="16" spans="2:17">
      <c r="B575" s="106"/>
      <c r="C575" s="107" t="str">
        <f ca="1" t="shared" si="50"/>
        <v/>
      </c>
      <c r="D575" s="108"/>
      <c r="E575" s="113" t="str">
        <f ca="1" t="shared" si="52"/>
        <v/>
      </c>
      <c r="F575" s="114"/>
      <c r="G575" s="115"/>
      <c r="H575" s="116" t="str">
        <f t="shared" si="51"/>
        <v/>
      </c>
      <c r="I575" s="121" t="str">
        <f t="shared" si="54"/>
        <v/>
      </c>
      <c r="J575" s="122"/>
      <c r="K575" s="121" t="str">
        <f t="shared" si="55"/>
        <v/>
      </c>
      <c r="L575" s="122"/>
      <c r="M575" s="123"/>
      <c r="N575" s="123"/>
      <c r="O575" s="123"/>
      <c r="P575" s="124" t="str">
        <f t="shared" si="53"/>
        <v/>
      </c>
      <c r="Q575" s="125"/>
    </row>
    <row r="576" ht="16" spans="2:17">
      <c r="B576" s="106"/>
      <c r="C576" s="107" t="str">
        <f ca="1" t="shared" si="50"/>
        <v/>
      </c>
      <c r="D576" s="108"/>
      <c r="E576" s="113" t="str">
        <f ca="1" t="shared" si="52"/>
        <v/>
      </c>
      <c r="F576" s="114"/>
      <c r="G576" s="115"/>
      <c r="H576" s="116" t="str">
        <f t="shared" si="51"/>
        <v/>
      </c>
      <c r="I576" s="121" t="str">
        <f t="shared" si="54"/>
        <v/>
      </c>
      <c r="J576" s="122"/>
      <c r="K576" s="121" t="str">
        <f t="shared" si="55"/>
        <v/>
      </c>
      <c r="L576" s="122"/>
      <c r="M576" s="123"/>
      <c r="N576" s="123"/>
      <c r="O576" s="123"/>
      <c r="P576" s="124" t="str">
        <f t="shared" si="53"/>
        <v/>
      </c>
      <c r="Q576" s="125"/>
    </row>
    <row r="577" ht="16" spans="2:17">
      <c r="B577" s="106"/>
      <c r="C577" s="107" t="str">
        <f ca="1" t="shared" si="50"/>
        <v/>
      </c>
      <c r="D577" s="108"/>
      <c r="E577" s="113" t="str">
        <f ca="1" t="shared" si="52"/>
        <v/>
      </c>
      <c r="F577" s="114"/>
      <c r="G577" s="115"/>
      <c r="H577" s="116" t="str">
        <f t="shared" si="51"/>
        <v/>
      </c>
      <c r="I577" s="121" t="str">
        <f t="shared" si="54"/>
        <v/>
      </c>
      <c r="J577" s="122"/>
      <c r="K577" s="121" t="str">
        <f t="shared" si="55"/>
        <v/>
      </c>
      <c r="L577" s="122"/>
      <c r="M577" s="123"/>
      <c r="N577" s="123"/>
      <c r="O577" s="123"/>
      <c r="P577" s="124" t="str">
        <f t="shared" si="53"/>
        <v/>
      </c>
      <c r="Q577" s="125"/>
    </row>
    <row r="578" ht="16" spans="2:17">
      <c r="B578" s="106"/>
      <c r="C578" s="107" t="str">
        <f ca="1" t="shared" si="50"/>
        <v/>
      </c>
      <c r="D578" s="108"/>
      <c r="E578" s="113" t="str">
        <f ca="1" t="shared" si="52"/>
        <v/>
      </c>
      <c r="F578" s="114"/>
      <c r="G578" s="115"/>
      <c r="H578" s="116" t="str">
        <f t="shared" si="51"/>
        <v/>
      </c>
      <c r="I578" s="121" t="str">
        <f t="shared" si="54"/>
        <v/>
      </c>
      <c r="J578" s="122"/>
      <c r="K578" s="121" t="str">
        <f t="shared" si="55"/>
        <v/>
      </c>
      <c r="L578" s="122"/>
      <c r="M578" s="123"/>
      <c r="N578" s="123"/>
      <c r="O578" s="123"/>
      <c r="P578" s="124" t="str">
        <f t="shared" si="53"/>
        <v/>
      </c>
      <c r="Q578" s="125"/>
    </row>
    <row r="579" ht="16" spans="2:17">
      <c r="B579" s="106"/>
      <c r="C579" s="107" t="str">
        <f ca="1" t="shared" si="50"/>
        <v/>
      </c>
      <c r="D579" s="108"/>
      <c r="E579" s="113" t="str">
        <f ca="1" t="shared" si="52"/>
        <v/>
      </c>
      <c r="F579" s="114"/>
      <c r="G579" s="115"/>
      <c r="H579" s="116" t="str">
        <f t="shared" si="51"/>
        <v/>
      </c>
      <c r="I579" s="121" t="str">
        <f t="shared" si="54"/>
        <v/>
      </c>
      <c r="J579" s="122"/>
      <c r="K579" s="121" t="str">
        <f t="shared" si="55"/>
        <v/>
      </c>
      <c r="L579" s="122"/>
      <c r="M579" s="123"/>
      <c r="N579" s="123"/>
      <c r="O579" s="123"/>
      <c r="P579" s="124" t="str">
        <f t="shared" si="53"/>
        <v/>
      </c>
      <c r="Q579" s="125"/>
    </row>
    <row r="580" ht="16" spans="2:17">
      <c r="B580" s="106"/>
      <c r="C580" s="107" t="str">
        <f ca="1" t="shared" si="50"/>
        <v/>
      </c>
      <c r="D580" s="108"/>
      <c r="E580" s="113" t="str">
        <f ca="1" t="shared" si="52"/>
        <v/>
      </c>
      <c r="F580" s="114"/>
      <c r="G580" s="115"/>
      <c r="H580" s="116" t="str">
        <f t="shared" si="51"/>
        <v/>
      </c>
      <c r="I580" s="121" t="str">
        <f t="shared" si="54"/>
        <v/>
      </c>
      <c r="J580" s="122"/>
      <c r="K580" s="121" t="str">
        <f t="shared" si="55"/>
        <v/>
      </c>
      <c r="L580" s="122"/>
      <c r="M580" s="123"/>
      <c r="N580" s="123"/>
      <c r="O580" s="123"/>
      <c r="P580" s="124" t="str">
        <f t="shared" si="53"/>
        <v/>
      </c>
      <c r="Q580" s="125"/>
    </row>
    <row r="581" ht="16" spans="2:17">
      <c r="B581" s="106"/>
      <c r="C581" s="107" t="str">
        <f ca="1" t="shared" ref="C581:C644" si="56">IF(B581="","",IF(B581&gt;OFFSET(B581,-1,0,1,1),IF(OFFSET(C581,-1,0,1,1)="","1",OFFSET(C581,-1,0,1,1))&amp;REPT(".1",B581-MAX(OFFSET(B581,-1,0,1,1),1)),IF(ISERROR(FIND(".",OFFSET(C581,-1,0,1,1))),REPT("1.",B581-1)&amp;IFERROR(VALUE(OFFSET(C581,-1,0,1,1))+1,"1"),IF(B581=1,"",IFERROR(LEFT(OFFSET(C581,-1,0,1,1),FIND("^",SUBSTITUTE(OFFSET(C581,-1,0,1,1),".","^",B581-1))),""))&amp;VALUE(TRIM(MID(SUBSTITUTE(OFFSET(C581,-1,0,1,1),".",REPT(" ",LEN(OFFSET(C581,-1,0,1,1)))),(B581-1)*LEN(OFFSET(C581,-1,0,1,1))+1,LEN(OFFSET(C581,-1,0,1,1)))))+1)))</f>
        <v/>
      </c>
      <c r="D581" s="108"/>
      <c r="E581" s="113" t="str">
        <f ca="1" t="shared" si="52"/>
        <v/>
      </c>
      <c r="F581" s="114"/>
      <c r="G581" s="115"/>
      <c r="H581" s="116" t="str">
        <f t="shared" ref="H581:H644" si="57">IF(IF($B581="",TRUE,IF($B582="",FALSE,IF($B581&lt;$B582,TRUE))),"",IF(F581&lt;&gt;"",VLOOKUP($F581,估算标准,2,FALSE),""))</f>
        <v/>
      </c>
      <c r="I581" s="121" t="str">
        <f t="shared" si="54"/>
        <v/>
      </c>
      <c r="J581" s="122"/>
      <c r="K581" s="121" t="str">
        <f t="shared" si="55"/>
        <v/>
      </c>
      <c r="L581" s="122"/>
      <c r="M581" s="123"/>
      <c r="N581" s="123"/>
      <c r="O581" s="123"/>
      <c r="P581" s="124" t="str">
        <f t="shared" si="53"/>
        <v/>
      </c>
      <c r="Q581" s="125"/>
    </row>
    <row r="582" ht="16" spans="2:17">
      <c r="B582" s="106"/>
      <c r="C582" s="107" t="str">
        <f ca="1" t="shared" si="56"/>
        <v/>
      </c>
      <c r="D582" s="108"/>
      <c r="E582" s="113" t="str">
        <f ca="1" t="shared" ref="E582:E645" si="58">IF(C582&lt;&gt;"",IF($L$2&lt;&gt;"",$L$2&amp;"-"&amp;C582,C582),"")</f>
        <v/>
      </c>
      <c r="F582" s="114"/>
      <c r="G582" s="115"/>
      <c r="H582" s="116" t="str">
        <f t="shared" si="57"/>
        <v/>
      </c>
      <c r="I582" s="121" t="str">
        <f t="shared" si="54"/>
        <v/>
      </c>
      <c r="J582" s="122"/>
      <c r="K582" s="121" t="str">
        <f t="shared" si="55"/>
        <v/>
      </c>
      <c r="L582" s="122"/>
      <c r="M582" s="123"/>
      <c r="N582" s="123"/>
      <c r="O582" s="123"/>
      <c r="P582" s="124" t="str">
        <f t="shared" ref="P582:P645" si="59">IF(IF($B582="",TRUE,IF($B583="",FALSE,IF($B582&lt;$B583,TRUE))),"",M582+N582*1.5+O582*1.5)</f>
        <v/>
      </c>
      <c r="Q582" s="125"/>
    </row>
    <row r="583" ht="16" spans="2:17">
      <c r="B583" s="106"/>
      <c r="C583" s="107" t="str">
        <f ca="1" t="shared" si="56"/>
        <v/>
      </c>
      <c r="D583" s="108"/>
      <c r="E583" s="113" t="str">
        <f ca="1" t="shared" si="58"/>
        <v/>
      </c>
      <c r="F583" s="114"/>
      <c r="G583" s="115"/>
      <c r="H583" s="116" t="str">
        <f t="shared" si="57"/>
        <v/>
      </c>
      <c r="I583" s="121" t="str">
        <f t="shared" si="54"/>
        <v/>
      </c>
      <c r="J583" s="122"/>
      <c r="K583" s="121" t="str">
        <f t="shared" si="55"/>
        <v/>
      </c>
      <c r="L583" s="122"/>
      <c r="M583" s="123"/>
      <c r="N583" s="123"/>
      <c r="O583" s="123"/>
      <c r="P583" s="124" t="str">
        <f t="shared" si="59"/>
        <v/>
      </c>
      <c r="Q583" s="125"/>
    </row>
    <row r="584" ht="16" spans="2:17">
      <c r="B584" s="106"/>
      <c r="C584" s="107" t="str">
        <f ca="1" t="shared" si="56"/>
        <v/>
      </c>
      <c r="D584" s="108"/>
      <c r="E584" s="113" t="str">
        <f ca="1" t="shared" si="58"/>
        <v/>
      </c>
      <c r="F584" s="114"/>
      <c r="G584" s="115"/>
      <c r="H584" s="116" t="str">
        <f t="shared" si="57"/>
        <v/>
      </c>
      <c r="I584" s="121" t="str">
        <f t="shared" si="54"/>
        <v/>
      </c>
      <c r="J584" s="122"/>
      <c r="K584" s="121" t="str">
        <f t="shared" si="55"/>
        <v/>
      </c>
      <c r="L584" s="122"/>
      <c r="M584" s="123"/>
      <c r="N584" s="123"/>
      <c r="O584" s="123"/>
      <c r="P584" s="124" t="str">
        <f t="shared" si="59"/>
        <v/>
      </c>
      <c r="Q584" s="125"/>
    </row>
    <row r="585" ht="16" spans="2:17">
      <c r="B585" s="106"/>
      <c r="C585" s="107" t="str">
        <f ca="1" t="shared" si="56"/>
        <v/>
      </c>
      <c r="D585" s="108"/>
      <c r="E585" s="113" t="str">
        <f ca="1" t="shared" si="58"/>
        <v/>
      </c>
      <c r="F585" s="114"/>
      <c r="G585" s="115"/>
      <c r="H585" s="116" t="str">
        <f t="shared" si="57"/>
        <v/>
      </c>
      <c r="I585" s="121" t="str">
        <f t="shared" si="54"/>
        <v/>
      </c>
      <c r="J585" s="122"/>
      <c r="K585" s="121" t="str">
        <f t="shared" si="55"/>
        <v/>
      </c>
      <c r="L585" s="122"/>
      <c r="M585" s="123"/>
      <c r="N585" s="123"/>
      <c r="O585" s="123"/>
      <c r="P585" s="124" t="str">
        <f t="shared" si="59"/>
        <v/>
      </c>
      <c r="Q585" s="125"/>
    </row>
    <row r="586" ht="16" spans="2:17">
      <c r="B586" s="106"/>
      <c r="C586" s="107" t="str">
        <f ca="1" t="shared" si="56"/>
        <v/>
      </c>
      <c r="D586" s="108"/>
      <c r="E586" s="113" t="str">
        <f ca="1" t="shared" si="58"/>
        <v/>
      </c>
      <c r="F586" s="114"/>
      <c r="G586" s="115"/>
      <c r="H586" s="116" t="str">
        <f t="shared" si="57"/>
        <v/>
      </c>
      <c r="I586" s="121" t="str">
        <f t="shared" si="54"/>
        <v/>
      </c>
      <c r="J586" s="122"/>
      <c r="K586" s="121" t="str">
        <f t="shared" si="55"/>
        <v/>
      </c>
      <c r="L586" s="122"/>
      <c r="M586" s="123"/>
      <c r="N586" s="123"/>
      <c r="O586" s="123"/>
      <c r="P586" s="124" t="str">
        <f t="shared" si="59"/>
        <v/>
      </c>
      <c r="Q586" s="125"/>
    </row>
    <row r="587" ht="16" spans="2:17">
      <c r="B587" s="106"/>
      <c r="C587" s="107" t="str">
        <f ca="1" t="shared" si="56"/>
        <v/>
      </c>
      <c r="D587" s="108"/>
      <c r="E587" s="113" t="str">
        <f ca="1" t="shared" si="58"/>
        <v/>
      </c>
      <c r="F587" s="114"/>
      <c r="G587" s="115"/>
      <c r="H587" s="116" t="str">
        <f t="shared" si="57"/>
        <v/>
      </c>
      <c r="I587" s="121" t="str">
        <f t="shared" si="54"/>
        <v/>
      </c>
      <c r="J587" s="122"/>
      <c r="K587" s="121" t="str">
        <f t="shared" si="55"/>
        <v/>
      </c>
      <c r="L587" s="122"/>
      <c r="M587" s="123"/>
      <c r="N587" s="123"/>
      <c r="O587" s="123"/>
      <c r="P587" s="124" t="str">
        <f t="shared" si="59"/>
        <v/>
      </c>
      <c r="Q587" s="125"/>
    </row>
    <row r="588" ht="16" spans="2:17">
      <c r="B588" s="106"/>
      <c r="C588" s="107" t="str">
        <f ca="1" t="shared" si="56"/>
        <v/>
      </c>
      <c r="D588" s="108"/>
      <c r="E588" s="113" t="str">
        <f ca="1" t="shared" si="58"/>
        <v/>
      </c>
      <c r="F588" s="114"/>
      <c r="G588" s="115"/>
      <c r="H588" s="116" t="str">
        <f t="shared" si="57"/>
        <v/>
      </c>
      <c r="I588" s="121" t="str">
        <f t="shared" si="54"/>
        <v/>
      </c>
      <c r="J588" s="122"/>
      <c r="K588" s="121" t="str">
        <f t="shared" si="55"/>
        <v/>
      </c>
      <c r="L588" s="122"/>
      <c r="M588" s="123"/>
      <c r="N588" s="123"/>
      <c r="O588" s="123"/>
      <c r="P588" s="124" t="str">
        <f t="shared" si="59"/>
        <v/>
      </c>
      <c r="Q588" s="125"/>
    </row>
    <row r="589" ht="16" spans="2:17">
      <c r="B589" s="106"/>
      <c r="C589" s="107" t="str">
        <f ca="1" t="shared" si="56"/>
        <v/>
      </c>
      <c r="D589" s="108"/>
      <c r="E589" s="113" t="str">
        <f ca="1" t="shared" si="58"/>
        <v/>
      </c>
      <c r="F589" s="114"/>
      <c r="G589" s="115"/>
      <c r="H589" s="116" t="str">
        <f t="shared" si="57"/>
        <v/>
      </c>
      <c r="I589" s="121" t="str">
        <f t="shared" si="54"/>
        <v/>
      </c>
      <c r="J589" s="122"/>
      <c r="K589" s="121" t="str">
        <f t="shared" si="55"/>
        <v/>
      </c>
      <c r="L589" s="122"/>
      <c r="M589" s="123"/>
      <c r="N589" s="123"/>
      <c r="O589" s="123"/>
      <c r="P589" s="124" t="str">
        <f t="shared" si="59"/>
        <v/>
      </c>
      <c r="Q589" s="125"/>
    </row>
    <row r="590" ht="16" spans="2:17">
      <c r="B590" s="106"/>
      <c r="C590" s="107" t="str">
        <f ca="1" t="shared" si="56"/>
        <v/>
      </c>
      <c r="D590" s="108"/>
      <c r="E590" s="113" t="str">
        <f ca="1" t="shared" si="58"/>
        <v/>
      </c>
      <c r="F590" s="114"/>
      <c r="G590" s="115"/>
      <c r="H590" s="116" t="str">
        <f t="shared" si="57"/>
        <v/>
      </c>
      <c r="I590" s="121" t="str">
        <f t="shared" si="54"/>
        <v/>
      </c>
      <c r="J590" s="122"/>
      <c r="K590" s="121" t="str">
        <f t="shared" si="55"/>
        <v/>
      </c>
      <c r="L590" s="122"/>
      <c r="M590" s="123"/>
      <c r="N590" s="123"/>
      <c r="O590" s="123"/>
      <c r="P590" s="124" t="str">
        <f t="shared" si="59"/>
        <v/>
      </c>
      <c r="Q590" s="125"/>
    </row>
    <row r="591" ht="16" spans="2:17">
      <c r="B591" s="106"/>
      <c r="C591" s="107" t="str">
        <f ca="1" t="shared" si="56"/>
        <v/>
      </c>
      <c r="D591" s="108"/>
      <c r="E591" s="113" t="str">
        <f ca="1" t="shared" si="58"/>
        <v/>
      </c>
      <c r="F591" s="114"/>
      <c r="G591" s="115"/>
      <c r="H591" s="116" t="str">
        <f t="shared" si="57"/>
        <v/>
      </c>
      <c r="I591" s="121" t="str">
        <f t="shared" si="54"/>
        <v/>
      </c>
      <c r="J591" s="122"/>
      <c r="K591" s="121" t="str">
        <f t="shared" si="55"/>
        <v/>
      </c>
      <c r="L591" s="122"/>
      <c r="M591" s="123"/>
      <c r="N591" s="123"/>
      <c r="O591" s="123"/>
      <c r="P591" s="124" t="str">
        <f t="shared" si="59"/>
        <v/>
      </c>
      <c r="Q591" s="125"/>
    </row>
    <row r="592" ht="16" spans="2:17">
      <c r="B592" s="106"/>
      <c r="C592" s="107" t="str">
        <f ca="1" t="shared" si="56"/>
        <v/>
      </c>
      <c r="D592" s="108"/>
      <c r="E592" s="113" t="str">
        <f ca="1" t="shared" si="58"/>
        <v/>
      </c>
      <c r="F592" s="114"/>
      <c r="G592" s="115"/>
      <c r="H592" s="116" t="str">
        <f t="shared" si="57"/>
        <v/>
      </c>
      <c r="I592" s="121" t="str">
        <f t="shared" si="54"/>
        <v/>
      </c>
      <c r="J592" s="122"/>
      <c r="K592" s="121" t="str">
        <f t="shared" si="55"/>
        <v/>
      </c>
      <c r="L592" s="122"/>
      <c r="M592" s="123"/>
      <c r="N592" s="123"/>
      <c r="O592" s="123"/>
      <c r="P592" s="124" t="str">
        <f t="shared" si="59"/>
        <v/>
      </c>
      <c r="Q592" s="125"/>
    </row>
    <row r="593" ht="16" spans="2:17">
      <c r="B593" s="106"/>
      <c r="C593" s="107" t="str">
        <f ca="1" t="shared" si="56"/>
        <v/>
      </c>
      <c r="D593" s="108"/>
      <c r="E593" s="113" t="str">
        <f ca="1" t="shared" si="58"/>
        <v/>
      </c>
      <c r="F593" s="114"/>
      <c r="G593" s="115"/>
      <c r="H593" s="116" t="str">
        <f t="shared" si="57"/>
        <v/>
      </c>
      <c r="I593" s="121" t="str">
        <f t="shared" si="54"/>
        <v/>
      </c>
      <c r="J593" s="122"/>
      <c r="K593" s="121" t="str">
        <f t="shared" si="55"/>
        <v/>
      </c>
      <c r="L593" s="122"/>
      <c r="M593" s="123"/>
      <c r="N593" s="123"/>
      <c r="O593" s="123"/>
      <c r="P593" s="124" t="str">
        <f t="shared" si="59"/>
        <v/>
      </c>
      <c r="Q593" s="125"/>
    </row>
    <row r="594" ht="16" spans="2:17">
      <c r="B594" s="106"/>
      <c r="C594" s="107" t="str">
        <f ca="1" t="shared" si="56"/>
        <v/>
      </c>
      <c r="D594" s="108"/>
      <c r="E594" s="113" t="str">
        <f ca="1" t="shared" si="58"/>
        <v/>
      </c>
      <c r="F594" s="114"/>
      <c r="G594" s="115"/>
      <c r="H594" s="116" t="str">
        <f t="shared" si="57"/>
        <v/>
      </c>
      <c r="I594" s="121" t="str">
        <f t="shared" si="54"/>
        <v/>
      </c>
      <c r="J594" s="122"/>
      <c r="K594" s="121" t="str">
        <f t="shared" si="55"/>
        <v/>
      </c>
      <c r="L594" s="122"/>
      <c r="M594" s="123"/>
      <c r="N594" s="123"/>
      <c r="O594" s="123"/>
      <c r="P594" s="124" t="str">
        <f t="shared" si="59"/>
        <v/>
      </c>
      <c r="Q594" s="125"/>
    </row>
    <row r="595" ht="16" spans="2:17">
      <c r="B595" s="106"/>
      <c r="C595" s="107" t="str">
        <f ca="1" t="shared" si="56"/>
        <v/>
      </c>
      <c r="D595" s="108"/>
      <c r="E595" s="113" t="str">
        <f ca="1" t="shared" si="58"/>
        <v/>
      </c>
      <c r="F595" s="114"/>
      <c r="G595" s="115"/>
      <c r="H595" s="116" t="str">
        <f t="shared" si="57"/>
        <v/>
      </c>
      <c r="I595" s="121" t="str">
        <f t="shared" si="54"/>
        <v/>
      </c>
      <c r="J595" s="122"/>
      <c r="K595" s="121" t="str">
        <f t="shared" si="55"/>
        <v/>
      </c>
      <c r="L595" s="122"/>
      <c r="M595" s="123"/>
      <c r="N595" s="123"/>
      <c r="O595" s="123"/>
      <c r="P595" s="124" t="str">
        <f t="shared" si="59"/>
        <v/>
      </c>
      <c r="Q595" s="125"/>
    </row>
    <row r="596" ht="16" spans="2:17">
      <c r="B596" s="106"/>
      <c r="C596" s="107" t="str">
        <f ca="1" t="shared" si="56"/>
        <v/>
      </c>
      <c r="D596" s="108"/>
      <c r="E596" s="113" t="str">
        <f ca="1" t="shared" si="58"/>
        <v/>
      </c>
      <c r="F596" s="114"/>
      <c r="G596" s="115"/>
      <c r="H596" s="116" t="str">
        <f t="shared" si="57"/>
        <v/>
      </c>
      <c r="I596" s="121" t="str">
        <f t="shared" si="54"/>
        <v/>
      </c>
      <c r="J596" s="122"/>
      <c r="K596" s="121" t="str">
        <f t="shared" si="55"/>
        <v/>
      </c>
      <c r="L596" s="122"/>
      <c r="M596" s="123"/>
      <c r="N596" s="123"/>
      <c r="O596" s="123"/>
      <c r="P596" s="124" t="str">
        <f t="shared" si="59"/>
        <v/>
      </c>
      <c r="Q596" s="125"/>
    </row>
    <row r="597" ht="16" spans="2:17">
      <c r="B597" s="106"/>
      <c r="C597" s="107" t="str">
        <f ca="1" t="shared" si="56"/>
        <v/>
      </c>
      <c r="D597" s="108"/>
      <c r="E597" s="113" t="str">
        <f ca="1" t="shared" si="58"/>
        <v/>
      </c>
      <c r="F597" s="114"/>
      <c r="G597" s="115"/>
      <c r="H597" s="116" t="str">
        <f t="shared" si="57"/>
        <v/>
      </c>
      <c r="I597" s="121" t="str">
        <f t="shared" si="54"/>
        <v/>
      </c>
      <c r="J597" s="122"/>
      <c r="K597" s="121" t="str">
        <f t="shared" si="55"/>
        <v/>
      </c>
      <c r="L597" s="122"/>
      <c r="M597" s="123"/>
      <c r="N597" s="123"/>
      <c r="O597" s="123"/>
      <c r="P597" s="124" t="str">
        <f t="shared" si="59"/>
        <v/>
      </c>
      <c r="Q597" s="125"/>
    </row>
    <row r="598" ht="16" spans="2:17">
      <c r="B598" s="106"/>
      <c r="C598" s="107" t="str">
        <f ca="1" t="shared" si="56"/>
        <v/>
      </c>
      <c r="D598" s="108"/>
      <c r="E598" s="113" t="str">
        <f ca="1" t="shared" si="58"/>
        <v/>
      </c>
      <c r="F598" s="114"/>
      <c r="G598" s="115"/>
      <c r="H598" s="116" t="str">
        <f t="shared" si="57"/>
        <v/>
      </c>
      <c r="I598" s="121" t="str">
        <f t="shared" si="54"/>
        <v/>
      </c>
      <c r="J598" s="122"/>
      <c r="K598" s="121" t="str">
        <f t="shared" si="55"/>
        <v/>
      </c>
      <c r="L598" s="122"/>
      <c r="M598" s="123"/>
      <c r="N598" s="123"/>
      <c r="O598" s="123"/>
      <c r="P598" s="124" t="str">
        <f t="shared" si="59"/>
        <v/>
      </c>
      <c r="Q598" s="125"/>
    </row>
    <row r="599" ht="16" spans="2:17">
      <c r="B599" s="106"/>
      <c r="C599" s="107" t="str">
        <f ca="1" t="shared" si="56"/>
        <v/>
      </c>
      <c r="D599" s="108"/>
      <c r="E599" s="113" t="str">
        <f ca="1" t="shared" si="58"/>
        <v/>
      </c>
      <c r="F599" s="114"/>
      <c r="G599" s="115"/>
      <c r="H599" s="116" t="str">
        <f t="shared" si="57"/>
        <v/>
      </c>
      <c r="I599" s="121" t="str">
        <f t="shared" si="54"/>
        <v/>
      </c>
      <c r="J599" s="122"/>
      <c r="K599" s="121" t="str">
        <f t="shared" si="55"/>
        <v/>
      </c>
      <c r="L599" s="122"/>
      <c r="M599" s="123"/>
      <c r="N599" s="123"/>
      <c r="O599" s="123"/>
      <c r="P599" s="124" t="str">
        <f t="shared" si="59"/>
        <v/>
      </c>
      <c r="Q599" s="125"/>
    </row>
    <row r="600" ht="16" spans="2:17">
      <c r="B600" s="106"/>
      <c r="C600" s="107" t="str">
        <f ca="1" t="shared" si="56"/>
        <v/>
      </c>
      <c r="D600" s="108"/>
      <c r="E600" s="113" t="str">
        <f ca="1" t="shared" si="58"/>
        <v/>
      </c>
      <c r="F600" s="114"/>
      <c r="G600" s="115"/>
      <c r="H600" s="116" t="str">
        <f t="shared" si="57"/>
        <v/>
      </c>
      <c r="I600" s="121" t="str">
        <f t="shared" ref="I600:I663" si="60">IF(IF($B600="",TRUE,IF($B601="",FALSE,IF($B600&lt;$B601,TRUE))),"",IF(J600="高",H600*1.2,IF(J600="中",H600,IF(J600="低",H600*0.8,"0.00"))))</f>
        <v/>
      </c>
      <c r="J600" s="122"/>
      <c r="K600" s="121" t="str">
        <f t="shared" ref="K600:K663" si="61">IF(IF($B600="",TRUE,IF($B601="",FALSE,IF($B600&lt;$B601,TRUE))),"",IF(L600="高",I600*1.2,IF(L600="中",I600,IF(L600="低",I600*0.8,"0.00"))))</f>
        <v/>
      </c>
      <c r="L600" s="122"/>
      <c r="M600" s="123"/>
      <c r="N600" s="123"/>
      <c r="O600" s="123"/>
      <c r="P600" s="124" t="str">
        <f t="shared" si="59"/>
        <v/>
      </c>
      <c r="Q600" s="125"/>
    </row>
    <row r="601" ht="16" spans="2:17">
      <c r="B601" s="106"/>
      <c r="C601" s="107" t="str">
        <f ca="1" t="shared" si="56"/>
        <v/>
      </c>
      <c r="D601" s="108"/>
      <c r="E601" s="113" t="str">
        <f ca="1" t="shared" si="58"/>
        <v/>
      </c>
      <c r="F601" s="114"/>
      <c r="G601" s="115"/>
      <c r="H601" s="116" t="str">
        <f t="shared" si="57"/>
        <v/>
      </c>
      <c r="I601" s="121" t="str">
        <f t="shared" si="60"/>
        <v/>
      </c>
      <c r="J601" s="122"/>
      <c r="K601" s="121" t="str">
        <f t="shared" si="61"/>
        <v/>
      </c>
      <c r="L601" s="122"/>
      <c r="M601" s="123"/>
      <c r="N601" s="123"/>
      <c r="O601" s="123"/>
      <c r="P601" s="124" t="str">
        <f t="shared" si="59"/>
        <v/>
      </c>
      <c r="Q601" s="125"/>
    </row>
    <row r="602" ht="16" spans="2:17">
      <c r="B602" s="106"/>
      <c r="C602" s="107" t="str">
        <f ca="1" t="shared" si="56"/>
        <v/>
      </c>
      <c r="D602" s="108"/>
      <c r="E602" s="113" t="str">
        <f ca="1" t="shared" si="58"/>
        <v/>
      </c>
      <c r="F602" s="114"/>
      <c r="G602" s="115"/>
      <c r="H602" s="116" t="str">
        <f t="shared" si="57"/>
        <v/>
      </c>
      <c r="I602" s="121" t="str">
        <f t="shared" si="60"/>
        <v/>
      </c>
      <c r="J602" s="122"/>
      <c r="K602" s="121" t="str">
        <f t="shared" si="61"/>
        <v/>
      </c>
      <c r="L602" s="122"/>
      <c r="M602" s="123"/>
      <c r="N602" s="123"/>
      <c r="O602" s="123"/>
      <c r="P602" s="124" t="str">
        <f t="shared" si="59"/>
        <v/>
      </c>
      <c r="Q602" s="125"/>
    </row>
    <row r="603" ht="16" spans="2:17">
      <c r="B603" s="106"/>
      <c r="C603" s="107" t="str">
        <f ca="1" t="shared" si="56"/>
        <v/>
      </c>
      <c r="D603" s="108"/>
      <c r="E603" s="113" t="str">
        <f ca="1" t="shared" si="58"/>
        <v/>
      </c>
      <c r="F603" s="114"/>
      <c r="G603" s="115"/>
      <c r="H603" s="116" t="str">
        <f t="shared" si="57"/>
        <v/>
      </c>
      <c r="I603" s="121" t="str">
        <f t="shared" si="60"/>
        <v/>
      </c>
      <c r="J603" s="122"/>
      <c r="K603" s="121" t="str">
        <f t="shared" si="61"/>
        <v/>
      </c>
      <c r="L603" s="122"/>
      <c r="M603" s="123"/>
      <c r="N603" s="123"/>
      <c r="O603" s="123"/>
      <c r="P603" s="124" t="str">
        <f t="shared" si="59"/>
        <v/>
      </c>
      <c r="Q603" s="125"/>
    </row>
    <row r="604" ht="16" spans="2:17">
      <c r="B604" s="106"/>
      <c r="C604" s="107" t="str">
        <f ca="1" t="shared" si="56"/>
        <v/>
      </c>
      <c r="D604" s="108"/>
      <c r="E604" s="113" t="str">
        <f ca="1" t="shared" si="58"/>
        <v/>
      </c>
      <c r="F604" s="114"/>
      <c r="G604" s="115"/>
      <c r="H604" s="116" t="str">
        <f t="shared" si="57"/>
        <v/>
      </c>
      <c r="I604" s="121" t="str">
        <f t="shared" si="60"/>
        <v/>
      </c>
      <c r="J604" s="122"/>
      <c r="K604" s="121" t="str">
        <f t="shared" si="61"/>
        <v/>
      </c>
      <c r="L604" s="122"/>
      <c r="M604" s="123"/>
      <c r="N604" s="123"/>
      <c r="O604" s="123"/>
      <c r="P604" s="124" t="str">
        <f t="shared" si="59"/>
        <v/>
      </c>
      <c r="Q604" s="125"/>
    </row>
    <row r="605" ht="16" spans="2:17">
      <c r="B605" s="106"/>
      <c r="C605" s="107" t="str">
        <f ca="1" t="shared" si="56"/>
        <v/>
      </c>
      <c r="D605" s="108"/>
      <c r="E605" s="113" t="str">
        <f ca="1" t="shared" si="58"/>
        <v/>
      </c>
      <c r="F605" s="114"/>
      <c r="G605" s="115"/>
      <c r="H605" s="116" t="str">
        <f t="shared" si="57"/>
        <v/>
      </c>
      <c r="I605" s="121" t="str">
        <f t="shared" si="60"/>
        <v/>
      </c>
      <c r="J605" s="122"/>
      <c r="K605" s="121" t="str">
        <f t="shared" si="61"/>
        <v/>
      </c>
      <c r="L605" s="122"/>
      <c r="M605" s="123"/>
      <c r="N605" s="123"/>
      <c r="O605" s="123"/>
      <c r="P605" s="124" t="str">
        <f t="shared" si="59"/>
        <v/>
      </c>
      <c r="Q605" s="125"/>
    </row>
    <row r="606" ht="16" spans="2:17">
      <c r="B606" s="106"/>
      <c r="C606" s="107" t="str">
        <f ca="1" t="shared" si="56"/>
        <v/>
      </c>
      <c r="D606" s="108"/>
      <c r="E606" s="113" t="str">
        <f ca="1" t="shared" si="58"/>
        <v/>
      </c>
      <c r="F606" s="114"/>
      <c r="G606" s="115"/>
      <c r="H606" s="116" t="str">
        <f t="shared" si="57"/>
        <v/>
      </c>
      <c r="I606" s="121" t="str">
        <f t="shared" si="60"/>
        <v/>
      </c>
      <c r="J606" s="122"/>
      <c r="K606" s="121" t="str">
        <f t="shared" si="61"/>
        <v/>
      </c>
      <c r="L606" s="122"/>
      <c r="M606" s="123"/>
      <c r="N606" s="123"/>
      <c r="O606" s="123"/>
      <c r="P606" s="124" t="str">
        <f t="shared" si="59"/>
        <v/>
      </c>
      <c r="Q606" s="125"/>
    </row>
    <row r="607" ht="16" spans="2:17">
      <c r="B607" s="106"/>
      <c r="C607" s="107" t="str">
        <f ca="1" t="shared" si="56"/>
        <v/>
      </c>
      <c r="D607" s="108"/>
      <c r="E607" s="113" t="str">
        <f ca="1" t="shared" si="58"/>
        <v/>
      </c>
      <c r="F607" s="114"/>
      <c r="G607" s="115"/>
      <c r="H607" s="116" t="str">
        <f t="shared" si="57"/>
        <v/>
      </c>
      <c r="I607" s="121" t="str">
        <f t="shared" si="60"/>
        <v/>
      </c>
      <c r="J607" s="122"/>
      <c r="K607" s="121" t="str">
        <f t="shared" si="61"/>
        <v/>
      </c>
      <c r="L607" s="122"/>
      <c r="M607" s="123"/>
      <c r="N607" s="123"/>
      <c r="O607" s="123"/>
      <c r="P607" s="124" t="str">
        <f t="shared" si="59"/>
        <v/>
      </c>
      <c r="Q607" s="125"/>
    </row>
    <row r="608" ht="16" spans="2:17">
      <c r="B608" s="106"/>
      <c r="C608" s="107" t="str">
        <f ca="1" t="shared" si="56"/>
        <v/>
      </c>
      <c r="D608" s="108"/>
      <c r="E608" s="113" t="str">
        <f ca="1" t="shared" si="58"/>
        <v/>
      </c>
      <c r="F608" s="114"/>
      <c r="G608" s="115"/>
      <c r="H608" s="116" t="str">
        <f t="shared" si="57"/>
        <v/>
      </c>
      <c r="I608" s="121" t="str">
        <f t="shared" si="60"/>
        <v/>
      </c>
      <c r="J608" s="122"/>
      <c r="K608" s="121" t="str">
        <f t="shared" si="61"/>
        <v/>
      </c>
      <c r="L608" s="122"/>
      <c r="M608" s="123"/>
      <c r="N608" s="123"/>
      <c r="O608" s="123"/>
      <c r="P608" s="124" t="str">
        <f t="shared" si="59"/>
        <v/>
      </c>
      <c r="Q608" s="125"/>
    </row>
    <row r="609" ht="16" spans="2:17">
      <c r="B609" s="106"/>
      <c r="C609" s="107" t="str">
        <f ca="1" t="shared" si="56"/>
        <v/>
      </c>
      <c r="D609" s="108"/>
      <c r="E609" s="113" t="str">
        <f ca="1" t="shared" si="58"/>
        <v/>
      </c>
      <c r="F609" s="114"/>
      <c r="G609" s="115"/>
      <c r="H609" s="116" t="str">
        <f t="shared" si="57"/>
        <v/>
      </c>
      <c r="I609" s="121" t="str">
        <f t="shared" si="60"/>
        <v/>
      </c>
      <c r="J609" s="122"/>
      <c r="K609" s="121" t="str">
        <f t="shared" si="61"/>
        <v/>
      </c>
      <c r="L609" s="122"/>
      <c r="M609" s="123"/>
      <c r="N609" s="123"/>
      <c r="O609" s="123"/>
      <c r="P609" s="124" t="str">
        <f t="shared" si="59"/>
        <v/>
      </c>
      <c r="Q609" s="125"/>
    </row>
    <row r="610" ht="16" spans="2:17">
      <c r="B610" s="106"/>
      <c r="C610" s="107" t="str">
        <f ca="1" t="shared" si="56"/>
        <v/>
      </c>
      <c r="D610" s="108"/>
      <c r="E610" s="113" t="str">
        <f ca="1" t="shared" si="58"/>
        <v/>
      </c>
      <c r="F610" s="114"/>
      <c r="G610" s="115"/>
      <c r="H610" s="116" t="str">
        <f t="shared" si="57"/>
        <v/>
      </c>
      <c r="I610" s="121" t="str">
        <f t="shared" si="60"/>
        <v/>
      </c>
      <c r="J610" s="122"/>
      <c r="K610" s="121" t="str">
        <f t="shared" si="61"/>
        <v/>
      </c>
      <c r="L610" s="122"/>
      <c r="M610" s="123"/>
      <c r="N610" s="123"/>
      <c r="O610" s="123"/>
      <c r="P610" s="124" t="str">
        <f t="shared" si="59"/>
        <v/>
      </c>
      <c r="Q610" s="125"/>
    </row>
    <row r="611" ht="16" spans="2:17">
      <c r="B611" s="106"/>
      <c r="C611" s="107" t="str">
        <f ca="1" t="shared" si="56"/>
        <v/>
      </c>
      <c r="D611" s="108"/>
      <c r="E611" s="113" t="str">
        <f ca="1" t="shared" si="58"/>
        <v/>
      </c>
      <c r="F611" s="114"/>
      <c r="G611" s="115"/>
      <c r="H611" s="116" t="str">
        <f t="shared" si="57"/>
        <v/>
      </c>
      <c r="I611" s="121" t="str">
        <f t="shared" si="60"/>
        <v/>
      </c>
      <c r="J611" s="122"/>
      <c r="K611" s="121" t="str">
        <f t="shared" si="61"/>
        <v/>
      </c>
      <c r="L611" s="122"/>
      <c r="M611" s="123"/>
      <c r="N611" s="123"/>
      <c r="O611" s="123"/>
      <c r="P611" s="124" t="str">
        <f t="shared" si="59"/>
        <v/>
      </c>
      <c r="Q611" s="125"/>
    </row>
    <row r="612" ht="16" spans="2:17">
      <c r="B612" s="106"/>
      <c r="C612" s="107" t="str">
        <f ca="1" t="shared" si="56"/>
        <v/>
      </c>
      <c r="D612" s="108"/>
      <c r="E612" s="113" t="str">
        <f ca="1" t="shared" si="58"/>
        <v/>
      </c>
      <c r="F612" s="114"/>
      <c r="G612" s="115"/>
      <c r="H612" s="116" t="str">
        <f t="shared" si="57"/>
        <v/>
      </c>
      <c r="I612" s="121" t="str">
        <f t="shared" si="60"/>
        <v/>
      </c>
      <c r="J612" s="122"/>
      <c r="K612" s="121" t="str">
        <f t="shared" si="61"/>
        <v/>
      </c>
      <c r="L612" s="122"/>
      <c r="M612" s="123"/>
      <c r="N612" s="123"/>
      <c r="O612" s="123"/>
      <c r="P612" s="124" t="str">
        <f t="shared" si="59"/>
        <v/>
      </c>
      <c r="Q612" s="125"/>
    </row>
    <row r="613" ht="16" spans="2:17">
      <c r="B613" s="106"/>
      <c r="C613" s="107" t="str">
        <f ca="1" t="shared" si="56"/>
        <v/>
      </c>
      <c r="D613" s="108"/>
      <c r="E613" s="113" t="str">
        <f ca="1" t="shared" si="58"/>
        <v/>
      </c>
      <c r="F613" s="114"/>
      <c r="G613" s="115"/>
      <c r="H613" s="116" t="str">
        <f t="shared" si="57"/>
        <v/>
      </c>
      <c r="I613" s="121" t="str">
        <f t="shared" si="60"/>
        <v/>
      </c>
      <c r="J613" s="122"/>
      <c r="K613" s="121" t="str">
        <f t="shared" si="61"/>
        <v/>
      </c>
      <c r="L613" s="122"/>
      <c r="M613" s="123"/>
      <c r="N613" s="123"/>
      <c r="O613" s="123"/>
      <c r="P613" s="124" t="str">
        <f t="shared" si="59"/>
        <v/>
      </c>
      <c r="Q613" s="125"/>
    </row>
    <row r="614" ht="16" spans="2:17">
      <c r="B614" s="106"/>
      <c r="C614" s="107" t="str">
        <f ca="1" t="shared" si="56"/>
        <v/>
      </c>
      <c r="D614" s="108"/>
      <c r="E614" s="113" t="str">
        <f ca="1" t="shared" si="58"/>
        <v/>
      </c>
      <c r="F614" s="114"/>
      <c r="G614" s="115"/>
      <c r="H614" s="116" t="str">
        <f t="shared" si="57"/>
        <v/>
      </c>
      <c r="I614" s="121" t="str">
        <f t="shared" si="60"/>
        <v/>
      </c>
      <c r="J614" s="122"/>
      <c r="K614" s="121" t="str">
        <f t="shared" si="61"/>
        <v/>
      </c>
      <c r="L614" s="122"/>
      <c r="M614" s="123"/>
      <c r="N614" s="123"/>
      <c r="O614" s="123"/>
      <c r="P614" s="124" t="str">
        <f t="shared" si="59"/>
        <v/>
      </c>
      <c r="Q614" s="125"/>
    </row>
    <row r="615" ht="16" spans="2:17">
      <c r="B615" s="106"/>
      <c r="C615" s="107" t="str">
        <f ca="1" t="shared" si="56"/>
        <v/>
      </c>
      <c r="D615" s="108"/>
      <c r="E615" s="113" t="str">
        <f ca="1" t="shared" si="58"/>
        <v/>
      </c>
      <c r="F615" s="114"/>
      <c r="G615" s="115"/>
      <c r="H615" s="116" t="str">
        <f t="shared" si="57"/>
        <v/>
      </c>
      <c r="I615" s="121" t="str">
        <f t="shared" si="60"/>
        <v/>
      </c>
      <c r="J615" s="122"/>
      <c r="K615" s="121" t="str">
        <f t="shared" si="61"/>
        <v/>
      </c>
      <c r="L615" s="122"/>
      <c r="M615" s="123"/>
      <c r="N615" s="123"/>
      <c r="O615" s="123"/>
      <c r="P615" s="124" t="str">
        <f t="shared" si="59"/>
        <v/>
      </c>
      <c r="Q615" s="125"/>
    </row>
    <row r="616" ht="16" spans="2:17">
      <c r="B616" s="106"/>
      <c r="C616" s="107" t="str">
        <f ca="1" t="shared" si="56"/>
        <v/>
      </c>
      <c r="D616" s="108"/>
      <c r="E616" s="113" t="str">
        <f ca="1" t="shared" si="58"/>
        <v/>
      </c>
      <c r="F616" s="114"/>
      <c r="G616" s="115"/>
      <c r="H616" s="116" t="str">
        <f t="shared" si="57"/>
        <v/>
      </c>
      <c r="I616" s="121" t="str">
        <f t="shared" si="60"/>
        <v/>
      </c>
      <c r="J616" s="122"/>
      <c r="K616" s="121" t="str">
        <f t="shared" si="61"/>
        <v/>
      </c>
      <c r="L616" s="122"/>
      <c r="M616" s="123"/>
      <c r="N616" s="123"/>
      <c r="O616" s="123"/>
      <c r="P616" s="124" t="str">
        <f t="shared" si="59"/>
        <v/>
      </c>
      <c r="Q616" s="125"/>
    </row>
    <row r="617" ht="16" spans="2:17">
      <c r="B617" s="106"/>
      <c r="C617" s="107" t="str">
        <f ca="1" t="shared" si="56"/>
        <v/>
      </c>
      <c r="D617" s="108"/>
      <c r="E617" s="113" t="str">
        <f ca="1" t="shared" si="58"/>
        <v/>
      </c>
      <c r="F617" s="114"/>
      <c r="G617" s="115"/>
      <c r="H617" s="116" t="str">
        <f t="shared" si="57"/>
        <v/>
      </c>
      <c r="I617" s="121" t="str">
        <f t="shared" si="60"/>
        <v/>
      </c>
      <c r="J617" s="122"/>
      <c r="K617" s="121" t="str">
        <f t="shared" si="61"/>
        <v/>
      </c>
      <c r="L617" s="122"/>
      <c r="M617" s="123"/>
      <c r="N617" s="123"/>
      <c r="O617" s="123"/>
      <c r="P617" s="124" t="str">
        <f t="shared" si="59"/>
        <v/>
      </c>
      <c r="Q617" s="125"/>
    </row>
    <row r="618" ht="16" spans="2:17">
      <c r="B618" s="106"/>
      <c r="C618" s="107" t="str">
        <f ca="1" t="shared" si="56"/>
        <v/>
      </c>
      <c r="D618" s="108"/>
      <c r="E618" s="113" t="str">
        <f ca="1" t="shared" si="58"/>
        <v/>
      </c>
      <c r="F618" s="114"/>
      <c r="G618" s="115"/>
      <c r="H618" s="116" t="str">
        <f t="shared" si="57"/>
        <v/>
      </c>
      <c r="I618" s="121" t="str">
        <f t="shared" si="60"/>
        <v/>
      </c>
      <c r="J618" s="122"/>
      <c r="K618" s="121" t="str">
        <f t="shared" si="61"/>
        <v/>
      </c>
      <c r="L618" s="122"/>
      <c r="M618" s="123"/>
      <c r="N618" s="123"/>
      <c r="O618" s="123"/>
      <c r="P618" s="124" t="str">
        <f t="shared" si="59"/>
        <v/>
      </c>
      <c r="Q618" s="125"/>
    </row>
    <row r="619" ht="16" spans="2:17">
      <c r="B619" s="106"/>
      <c r="C619" s="107" t="str">
        <f ca="1" t="shared" si="56"/>
        <v/>
      </c>
      <c r="D619" s="108"/>
      <c r="E619" s="113" t="str">
        <f ca="1" t="shared" si="58"/>
        <v/>
      </c>
      <c r="F619" s="114"/>
      <c r="G619" s="115"/>
      <c r="H619" s="116" t="str">
        <f t="shared" si="57"/>
        <v/>
      </c>
      <c r="I619" s="121" t="str">
        <f t="shared" si="60"/>
        <v/>
      </c>
      <c r="J619" s="122"/>
      <c r="K619" s="121" t="str">
        <f t="shared" si="61"/>
        <v/>
      </c>
      <c r="L619" s="122"/>
      <c r="M619" s="123"/>
      <c r="N619" s="123"/>
      <c r="O619" s="123"/>
      <c r="P619" s="124" t="str">
        <f t="shared" si="59"/>
        <v/>
      </c>
      <c r="Q619" s="125"/>
    </row>
    <row r="620" ht="16" spans="2:17">
      <c r="B620" s="106"/>
      <c r="C620" s="107" t="str">
        <f ca="1" t="shared" si="56"/>
        <v/>
      </c>
      <c r="D620" s="108"/>
      <c r="E620" s="113" t="str">
        <f ca="1" t="shared" si="58"/>
        <v/>
      </c>
      <c r="F620" s="114"/>
      <c r="G620" s="115"/>
      <c r="H620" s="116" t="str">
        <f t="shared" si="57"/>
        <v/>
      </c>
      <c r="I620" s="121" t="str">
        <f t="shared" si="60"/>
        <v/>
      </c>
      <c r="J620" s="122"/>
      <c r="K620" s="121" t="str">
        <f t="shared" si="61"/>
        <v/>
      </c>
      <c r="L620" s="122"/>
      <c r="M620" s="123"/>
      <c r="N620" s="123"/>
      <c r="O620" s="123"/>
      <c r="P620" s="124" t="str">
        <f t="shared" si="59"/>
        <v/>
      </c>
      <c r="Q620" s="125"/>
    </row>
    <row r="621" ht="16" spans="2:17">
      <c r="B621" s="106"/>
      <c r="C621" s="107" t="str">
        <f ca="1" t="shared" si="56"/>
        <v/>
      </c>
      <c r="D621" s="108"/>
      <c r="E621" s="113" t="str">
        <f ca="1" t="shared" si="58"/>
        <v/>
      </c>
      <c r="F621" s="114"/>
      <c r="G621" s="115"/>
      <c r="H621" s="116" t="str">
        <f t="shared" si="57"/>
        <v/>
      </c>
      <c r="I621" s="121" t="str">
        <f t="shared" si="60"/>
        <v/>
      </c>
      <c r="J621" s="122"/>
      <c r="K621" s="121" t="str">
        <f t="shared" si="61"/>
        <v/>
      </c>
      <c r="L621" s="122"/>
      <c r="M621" s="123"/>
      <c r="N621" s="123"/>
      <c r="O621" s="123"/>
      <c r="P621" s="124" t="str">
        <f t="shared" si="59"/>
        <v/>
      </c>
      <c r="Q621" s="125"/>
    </row>
    <row r="622" ht="16" spans="2:17">
      <c r="B622" s="106"/>
      <c r="C622" s="107" t="str">
        <f ca="1" t="shared" si="56"/>
        <v/>
      </c>
      <c r="D622" s="108"/>
      <c r="E622" s="113" t="str">
        <f ca="1" t="shared" si="58"/>
        <v/>
      </c>
      <c r="F622" s="114"/>
      <c r="G622" s="115"/>
      <c r="H622" s="116" t="str">
        <f t="shared" si="57"/>
        <v/>
      </c>
      <c r="I622" s="121" t="str">
        <f t="shared" si="60"/>
        <v/>
      </c>
      <c r="J622" s="122"/>
      <c r="K622" s="121" t="str">
        <f t="shared" si="61"/>
        <v/>
      </c>
      <c r="L622" s="122"/>
      <c r="M622" s="123"/>
      <c r="N622" s="123"/>
      <c r="O622" s="123"/>
      <c r="P622" s="124" t="str">
        <f t="shared" si="59"/>
        <v/>
      </c>
      <c r="Q622" s="125"/>
    </row>
    <row r="623" ht="16" spans="2:17">
      <c r="B623" s="106"/>
      <c r="C623" s="107" t="str">
        <f ca="1" t="shared" si="56"/>
        <v/>
      </c>
      <c r="D623" s="108"/>
      <c r="E623" s="113" t="str">
        <f ca="1" t="shared" si="58"/>
        <v/>
      </c>
      <c r="F623" s="114"/>
      <c r="G623" s="115"/>
      <c r="H623" s="116" t="str">
        <f t="shared" si="57"/>
        <v/>
      </c>
      <c r="I623" s="121" t="str">
        <f t="shared" si="60"/>
        <v/>
      </c>
      <c r="J623" s="122"/>
      <c r="K623" s="121" t="str">
        <f t="shared" si="61"/>
        <v/>
      </c>
      <c r="L623" s="122"/>
      <c r="M623" s="123"/>
      <c r="N623" s="123"/>
      <c r="O623" s="123"/>
      <c r="P623" s="124" t="str">
        <f t="shared" si="59"/>
        <v/>
      </c>
      <c r="Q623" s="125"/>
    </row>
    <row r="624" ht="16" spans="2:17">
      <c r="B624" s="106"/>
      <c r="C624" s="107" t="str">
        <f ca="1" t="shared" si="56"/>
        <v/>
      </c>
      <c r="D624" s="108"/>
      <c r="E624" s="113" t="str">
        <f ca="1" t="shared" si="58"/>
        <v/>
      </c>
      <c r="F624" s="114"/>
      <c r="G624" s="115"/>
      <c r="H624" s="116" t="str">
        <f t="shared" si="57"/>
        <v/>
      </c>
      <c r="I624" s="121" t="str">
        <f t="shared" si="60"/>
        <v/>
      </c>
      <c r="J624" s="122"/>
      <c r="K624" s="121" t="str">
        <f t="shared" si="61"/>
        <v/>
      </c>
      <c r="L624" s="122"/>
      <c r="M624" s="123"/>
      <c r="N624" s="123"/>
      <c r="O624" s="123"/>
      <c r="P624" s="124" t="str">
        <f t="shared" si="59"/>
        <v/>
      </c>
      <c r="Q624" s="125"/>
    </row>
    <row r="625" ht="16" spans="2:17">
      <c r="B625" s="106"/>
      <c r="C625" s="107" t="str">
        <f ca="1" t="shared" si="56"/>
        <v/>
      </c>
      <c r="D625" s="108"/>
      <c r="E625" s="113" t="str">
        <f ca="1" t="shared" si="58"/>
        <v/>
      </c>
      <c r="F625" s="114"/>
      <c r="G625" s="115"/>
      <c r="H625" s="116" t="str">
        <f t="shared" si="57"/>
        <v/>
      </c>
      <c r="I625" s="121" t="str">
        <f t="shared" si="60"/>
        <v/>
      </c>
      <c r="J625" s="122"/>
      <c r="K625" s="121" t="str">
        <f t="shared" si="61"/>
        <v/>
      </c>
      <c r="L625" s="122"/>
      <c r="M625" s="123"/>
      <c r="N625" s="123"/>
      <c r="O625" s="123"/>
      <c r="P625" s="124" t="str">
        <f t="shared" si="59"/>
        <v/>
      </c>
      <c r="Q625" s="125"/>
    </row>
    <row r="626" ht="16" spans="2:17">
      <c r="B626" s="106"/>
      <c r="C626" s="107" t="str">
        <f ca="1" t="shared" si="56"/>
        <v/>
      </c>
      <c r="D626" s="108"/>
      <c r="E626" s="113" t="str">
        <f ca="1" t="shared" si="58"/>
        <v/>
      </c>
      <c r="F626" s="114"/>
      <c r="G626" s="115"/>
      <c r="H626" s="116" t="str">
        <f t="shared" si="57"/>
        <v/>
      </c>
      <c r="I626" s="121" t="str">
        <f t="shared" si="60"/>
        <v/>
      </c>
      <c r="J626" s="122"/>
      <c r="K626" s="121" t="str">
        <f t="shared" si="61"/>
        <v/>
      </c>
      <c r="L626" s="122"/>
      <c r="M626" s="123"/>
      <c r="N626" s="123"/>
      <c r="O626" s="123"/>
      <c r="P626" s="124" t="str">
        <f t="shared" si="59"/>
        <v/>
      </c>
      <c r="Q626" s="125"/>
    </row>
    <row r="627" ht="16" spans="2:17">
      <c r="B627" s="106"/>
      <c r="C627" s="107" t="str">
        <f ca="1" t="shared" si="56"/>
        <v/>
      </c>
      <c r="D627" s="108"/>
      <c r="E627" s="113" t="str">
        <f ca="1" t="shared" si="58"/>
        <v/>
      </c>
      <c r="F627" s="114"/>
      <c r="G627" s="115"/>
      <c r="H627" s="116" t="str">
        <f t="shared" si="57"/>
        <v/>
      </c>
      <c r="I627" s="121" t="str">
        <f t="shared" si="60"/>
        <v/>
      </c>
      <c r="J627" s="122"/>
      <c r="K627" s="121" t="str">
        <f t="shared" si="61"/>
        <v/>
      </c>
      <c r="L627" s="122"/>
      <c r="M627" s="123"/>
      <c r="N627" s="123"/>
      <c r="O627" s="123"/>
      <c r="P627" s="124" t="str">
        <f t="shared" si="59"/>
        <v/>
      </c>
      <c r="Q627" s="125"/>
    </row>
    <row r="628" ht="16" spans="2:17">
      <c r="B628" s="106"/>
      <c r="C628" s="107" t="str">
        <f ca="1" t="shared" si="56"/>
        <v/>
      </c>
      <c r="D628" s="108"/>
      <c r="E628" s="113" t="str">
        <f ca="1" t="shared" si="58"/>
        <v/>
      </c>
      <c r="F628" s="114"/>
      <c r="G628" s="115"/>
      <c r="H628" s="116" t="str">
        <f t="shared" si="57"/>
        <v/>
      </c>
      <c r="I628" s="121" t="str">
        <f t="shared" si="60"/>
        <v/>
      </c>
      <c r="J628" s="122"/>
      <c r="K628" s="121" t="str">
        <f t="shared" si="61"/>
        <v/>
      </c>
      <c r="L628" s="122"/>
      <c r="M628" s="123"/>
      <c r="N628" s="123"/>
      <c r="O628" s="123"/>
      <c r="P628" s="124" t="str">
        <f t="shared" si="59"/>
        <v/>
      </c>
      <c r="Q628" s="125"/>
    </row>
    <row r="629" ht="16" spans="2:17">
      <c r="B629" s="106"/>
      <c r="C629" s="107" t="str">
        <f ca="1" t="shared" si="56"/>
        <v/>
      </c>
      <c r="D629" s="108"/>
      <c r="E629" s="113" t="str">
        <f ca="1" t="shared" si="58"/>
        <v/>
      </c>
      <c r="F629" s="114"/>
      <c r="G629" s="115"/>
      <c r="H629" s="116" t="str">
        <f t="shared" si="57"/>
        <v/>
      </c>
      <c r="I629" s="121" t="str">
        <f t="shared" si="60"/>
        <v/>
      </c>
      <c r="J629" s="122"/>
      <c r="K629" s="121" t="str">
        <f t="shared" si="61"/>
        <v/>
      </c>
      <c r="L629" s="122"/>
      <c r="M629" s="123"/>
      <c r="N629" s="123"/>
      <c r="O629" s="123"/>
      <c r="P629" s="124" t="str">
        <f t="shared" si="59"/>
        <v/>
      </c>
      <c r="Q629" s="125"/>
    </row>
    <row r="630" ht="16" spans="2:17">
      <c r="B630" s="106"/>
      <c r="C630" s="107" t="str">
        <f ca="1" t="shared" si="56"/>
        <v/>
      </c>
      <c r="D630" s="108"/>
      <c r="E630" s="113" t="str">
        <f ca="1" t="shared" si="58"/>
        <v/>
      </c>
      <c r="F630" s="114"/>
      <c r="G630" s="115"/>
      <c r="H630" s="116" t="str">
        <f t="shared" si="57"/>
        <v/>
      </c>
      <c r="I630" s="121" t="str">
        <f t="shared" si="60"/>
        <v/>
      </c>
      <c r="J630" s="122"/>
      <c r="K630" s="121" t="str">
        <f t="shared" si="61"/>
        <v/>
      </c>
      <c r="L630" s="122"/>
      <c r="M630" s="123"/>
      <c r="N630" s="123"/>
      <c r="O630" s="123"/>
      <c r="P630" s="124" t="str">
        <f t="shared" si="59"/>
        <v/>
      </c>
      <c r="Q630" s="125"/>
    </row>
    <row r="631" ht="16" spans="2:17">
      <c r="B631" s="106"/>
      <c r="C631" s="107" t="str">
        <f ca="1" t="shared" si="56"/>
        <v/>
      </c>
      <c r="D631" s="108"/>
      <c r="E631" s="113" t="str">
        <f ca="1" t="shared" si="58"/>
        <v/>
      </c>
      <c r="F631" s="114"/>
      <c r="G631" s="115"/>
      <c r="H631" s="116" t="str">
        <f t="shared" si="57"/>
        <v/>
      </c>
      <c r="I631" s="121" t="str">
        <f t="shared" si="60"/>
        <v/>
      </c>
      <c r="J631" s="122"/>
      <c r="K631" s="121" t="str">
        <f t="shared" si="61"/>
        <v/>
      </c>
      <c r="L631" s="122"/>
      <c r="M631" s="123"/>
      <c r="N631" s="123"/>
      <c r="O631" s="123"/>
      <c r="P631" s="124" t="str">
        <f t="shared" si="59"/>
        <v/>
      </c>
      <c r="Q631" s="125"/>
    </row>
    <row r="632" ht="16" spans="2:17">
      <c r="B632" s="106"/>
      <c r="C632" s="107" t="str">
        <f ca="1" t="shared" si="56"/>
        <v/>
      </c>
      <c r="D632" s="108"/>
      <c r="E632" s="113" t="str">
        <f ca="1" t="shared" si="58"/>
        <v/>
      </c>
      <c r="F632" s="114"/>
      <c r="G632" s="115"/>
      <c r="H632" s="116" t="str">
        <f t="shared" si="57"/>
        <v/>
      </c>
      <c r="I632" s="121" t="str">
        <f t="shared" si="60"/>
        <v/>
      </c>
      <c r="J632" s="122"/>
      <c r="K632" s="121" t="str">
        <f t="shared" si="61"/>
        <v/>
      </c>
      <c r="L632" s="122"/>
      <c r="M632" s="123"/>
      <c r="N632" s="123"/>
      <c r="O632" s="123"/>
      <c r="P632" s="124" t="str">
        <f t="shared" si="59"/>
        <v/>
      </c>
      <c r="Q632" s="125"/>
    </row>
    <row r="633" ht="16" spans="2:17">
      <c r="B633" s="106"/>
      <c r="C633" s="107" t="str">
        <f ca="1" t="shared" si="56"/>
        <v/>
      </c>
      <c r="D633" s="108"/>
      <c r="E633" s="113" t="str">
        <f ca="1" t="shared" si="58"/>
        <v/>
      </c>
      <c r="F633" s="114"/>
      <c r="G633" s="115"/>
      <c r="H633" s="116" t="str">
        <f t="shared" si="57"/>
        <v/>
      </c>
      <c r="I633" s="121" t="str">
        <f t="shared" si="60"/>
        <v/>
      </c>
      <c r="J633" s="122"/>
      <c r="K633" s="121" t="str">
        <f t="shared" si="61"/>
        <v/>
      </c>
      <c r="L633" s="122"/>
      <c r="M633" s="123"/>
      <c r="N633" s="123"/>
      <c r="O633" s="123"/>
      <c r="P633" s="124" t="str">
        <f t="shared" si="59"/>
        <v/>
      </c>
      <c r="Q633" s="125"/>
    </row>
    <row r="634" ht="16" spans="2:17">
      <c r="B634" s="106"/>
      <c r="C634" s="107" t="str">
        <f ca="1" t="shared" si="56"/>
        <v/>
      </c>
      <c r="D634" s="108"/>
      <c r="E634" s="113" t="str">
        <f ca="1" t="shared" si="58"/>
        <v/>
      </c>
      <c r="F634" s="114"/>
      <c r="G634" s="115"/>
      <c r="H634" s="116" t="str">
        <f t="shared" si="57"/>
        <v/>
      </c>
      <c r="I634" s="121" t="str">
        <f t="shared" si="60"/>
        <v/>
      </c>
      <c r="J634" s="122"/>
      <c r="K634" s="121" t="str">
        <f t="shared" si="61"/>
        <v/>
      </c>
      <c r="L634" s="122"/>
      <c r="M634" s="123"/>
      <c r="N634" s="123"/>
      <c r="O634" s="123"/>
      <c r="P634" s="124" t="str">
        <f t="shared" si="59"/>
        <v/>
      </c>
      <c r="Q634" s="125"/>
    </row>
    <row r="635" ht="16" spans="2:17">
      <c r="B635" s="106"/>
      <c r="C635" s="107" t="str">
        <f ca="1" t="shared" si="56"/>
        <v/>
      </c>
      <c r="D635" s="108"/>
      <c r="E635" s="113" t="str">
        <f ca="1" t="shared" si="58"/>
        <v/>
      </c>
      <c r="F635" s="114"/>
      <c r="G635" s="115"/>
      <c r="H635" s="116" t="str">
        <f t="shared" si="57"/>
        <v/>
      </c>
      <c r="I635" s="121" t="str">
        <f t="shared" si="60"/>
        <v/>
      </c>
      <c r="J635" s="122"/>
      <c r="K635" s="121" t="str">
        <f t="shared" si="61"/>
        <v/>
      </c>
      <c r="L635" s="122"/>
      <c r="M635" s="123"/>
      <c r="N635" s="123"/>
      <c r="O635" s="123"/>
      <c r="P635" s="124" t="str">
        <f t="shared" si="59"/>
        <v/>
      </c>
      <c r="Q635" s="125"/>
    </row>
    <row r="636" ht="16" spans="2:17">
      <c r="B636" s="106"/>
      <c r="C636" s="107" t="str">
        <f ca="1" t="shared" si="56"/>
        <v/>
      </c>
      <c r="D636" s="108"/>
      <c r="E636" s="113" t="str">
        <f ca="1" t="shared" si="58"/>
        <v/>
      </c>
      <c r="F636" s="114"/>
      <c r="G636" s="115"/>
      <c r="H636" s="116" t="str">
        <f t="shared" si="57"/>
        <v/>
      </c>
      <c r="I636" s="121" t="str">
        <f t="shared" si="60"/>
        <v/>
      </c>
      <c r="J636" s="122"/>
      <c r="K636" s="121" t="str">
        <f t="shared" si="61"/>
        <v/>
      </c>
      <c r="L636" s="122"/>
      <c r="M636" s="123"/>
      <c r="N636" s="123"/>
      <c r="O636" s="123"/>
      <c r="P636" s="124" t="str">
        <f t="shared" si="59"/>
        <v/>
      </c>
      <c r="Q636" s="125"/>
    </row>
    <row r="637" ht="16" spans="2:17">
      <c r="B637" s="106"/>
      <c r="C637" s="107" t="str">
        <f ca="1" t="shared" si="56"/>
        <v/>
      </c>
      <c r="D637" s="108"/>
      <c r="E637" s="113" t="str">
        <f ca="1" t="shared" si="58"/>
        <v/>
      </c>
      <c r="F637" s="114"/>
      <c r="G637" s="115"/>
      <c r="H637" s="116" t="str">
        <f t="shared" si="57"/>
        <v/>
      </c>
      <c r="I637" s="121" t="str">
        <f t="shared" si="60"/>
        <v/>
      </c>
      <c r="J637" s="122"/>
      <c r="K637" s="121" t="str">
        <f t="shared" si="61"/>
        <v/>
      </c>
      <c r="L637" s="122"/>
      <c r="M637" s="123"/>
      <c r="N637" s="123"/>
      <c r="O637" s="123"/>
      <c r="P637" s="124" t="str">
        <f t="shared" si="59"/>
        <v/>
      </c>
      <c r="Q637" s="125"/>
    </row>
    <row r="638" ht="16" spans="2:17">
      <c r="B638" s="106"/>
      <c r="C638" s="107" t="str">
        <f ca="1" t="shared" si="56"/>
        <v/>
      </c>
      <c r="D638" s="108"/>
      <c r="E638" s="113" t="str">
        <f ca="1" t="shared" si="58"/>
        <v/>
      </c>
      <c r="F638" s="114"/>
      <c r="G638" s="115"/>
      <c r="H638" s="116" t="str">
        <f t="shared" si="57"/>
        <v/>
      </c>
      <c r="I638" s="121" t="str">
        <f t="shared" si="60"/>
        <v/>
      </c>
      <c r="J638" s="122"/>
      <c r="K638" s="121" t="str">
        <f t="shared" si="61"/>
        <v/>
      </c>
      <c r="L638" s="122"/>
      <c r="M638" s="123"/>
      <c r="N638" s="123"/>
      <c r="O638" s="123"/>
      <c r="P638" s="124" t="str">
        <f t="shared" si="59"/>
        <v/>
      </c>
      <c r="Q638" s="125"/>
    </row>
    <row r="639" ht="16" spans="2:17">
      <c r="B639" s="106"/>
      <c r="C639" s="107" t="str">
        <f ca="1" t="shared" si="56"/>
        <v/>
      </c>
      <c r="D639" s="108"/>
      <c r="E639" s="113" t="str">
        <f ca="1" t="shared" si="58"/>
        <v/>
      </c>
      <c r="F639" s="114"/>
      <c r="G639" s="115"/>
      <c r="H639" s="116" t="str">
        <f t="shared" si="57"/>
        <v/>
      </c>
      <c r="I639" s="121" t="str">
        <f t="shared" si="60"/>
        <v/>
      </c>
      <c r="J639" s="122"/>
      <c r="K639" s="121" t="str">
        <f t="shared" si="61"/>
        <v/>
      </c>
      <c r="L639" s="122"/>
      <c r="M639" s="123"/>
      <c r="N639" s="123"/>
      <c r="O639" s="123"/>
      <c r="P639" s="124" t="str">
        <f t="shared" si="59"/>
        <v/>
      </c>
      <c r="Q639" s="125"/>
    </row>
    <row r="640" ht="16" spans="2:17">
      <c r="B640" s="106"/>
      <c r="C640" s="107" t="str">
        <f ca="1" t="shared" si="56"/>
        <v/>
      </c>
      <c r="D640" s="108"/>
      <c r="E640" s="113" t="str">
        <f ca="1" t="shared" si="58"/>
        <v/>
      </c>
      <c r="F640" s="114"/>
      <c r="G640" s="115"/>
      <c r="H640" s="116" t="str">
        <f t="shared" si="57"/>
        <v/>
      </c>
      <c r="I640" s="121" t="str">
        <f t="shared" si="60"/>
        <v/>
      </c>
      <c r="J640" s="122"/>
      <c r="K640" s="121" t="str">
        <f t="shared" si="61"/>
        <v/>
      </c>
      <c r="L640" s="122"/>
      <c r="M640" s="123"/>
      <c r="N640" s="123"/>
      <c r="O640" s="123"/>
      <c r="P640" s="124" t="str">
        <f t="shared" si="59"/>
        <v/>
      </c>
      <c r="Q640" s="125"/>
    </row>
    <row r="641" ht="16" spans="2:17">
      <c r="B641" s="106"/>
      <c r="C641" s="107" t="str">
        <f ca="1" t="shared" si="56"/>
        <v/>
      </c>
      <c r="D641" s="108"/>
      <c r="E641" s="113" t="str">
        <f ca="1" t="shared" si="58"/>
        <v/>
      </c>
      <c r="F641" s="114"/>
      <c r="G641" s="115"/>
      <c r="H641" s="116" t="str">
        <f t="shared" si="57"/>
        <v/>
      </c>
      <c r="I641" s="121" t="str">
        <f t="shared" si="60"/>
        <v/>
      </c>
      <c r="J641" s="122"/>
      <c r="K641" s="121" t="str">
        <f t="shared" si="61"/>
        <v/>
      </c>
      <c r="L641" s="122"/>
      <c r="M641" s="123"/>
      <c r="N641" s="123"/>
      <c r="O641" s="123"/>
      <c r="P641" s="124" t="str">
        <f t="shared" si="59"/>
        <v/>
      </c>
      <c r="Q641" s="125"/>
    </row>
    <row r="642" ht="16" spans="2:17">
      <c r="B642" s="106"/>
      <c r="C642" s="107" t="str">
        <f ca="1" t="shared" si="56"/>
        <v/>
      </c>
      <c r="D642" s="108"/>
      <c r="E642" s="113" t="str">
        <f ca="1" t="shared" si="58"/>
        <v/>
      </c>
      <c r="F642" s="114"/>
      <c r="G642" s="115"/>
      <c r="H642" s="116" t="str">
        <f t="shared" si="57"/>
        <v/>
      </c>
      <c r="I642" s="121" t="str">
        <f t="shared" si="60"/>
        <v/>
      </c>
      <c r="J642" s="122"/>
      <c r="K642" s="121" t="str">
        <f t="shared" si="61"/>
        <v/>
      </c>
      <c r="L642" s="122"/>
      <c r="M642" s="123"/>
      <c r="N642" s="123"/>
      <c r="O642" s="123"/>
      <c r="P642" s="124" t="str">
        <f t="shared" si="59"/>
        <v/>
      </c>
      <c r="Q642" s="125"/>
    </row>
    <row r="643" ht="16" spans="2:17">
      <c r="B643" s="106"/>
      <c r="C643" s="107" t="str">
        <f ca="1" t="shared" si="56"/>
        <v/>
      </c>
      <c r="D643" s="108"/>
      <c r="E643" s="113" t="str">
        <f ca="1" t="shared" si="58"/>
        <v/>
      </c>
      <c r="F643" s="114"/>
      <c r="G643" s="115"/>
      <c r="H643" s="116" t="str">
        <f t="shared" si="57"/>
        <v/>
      </c>
      <c r="I643" s="121" t="str">
        <f t="shared" si="60"/>
        <v/>
      </c>
      <c r="J643" s="122"/>
      <c r="K643" s="121" t="str">
        <f t="shared" si="61"/>
        <v/>
      </c>
      <c r="L643" s="122"/>
      <c r="M643" s="123"/>
      <c r="N643" s="123"/>
      <c r="O643" s="123"/>
      <c r="P643" s="124" t="str">
        <f t="shared" si="59"/>
        <v/>
      </c>
      <c r="Q643" s="125"/>
    </row>
    <row r="644" ht="16" spans="2:17">
      <c r="B644" s="106"/>
      <c r="C644" s="107" t="str">
        <f ca="1" t="shared" si="56"/>
        <v/>
      </c>
      <c r="D644" s="108"/>
      <c r="E644" s="113" t="str">
        <f ca="1" t="shared" si="58"/>
        <v/>
      </c>
      <c r="F644" s="114"/>
      <c r="G644" s="115"/>
      <c r="H644" s="116" t="str">
        <f t="shared" si="57"/>
        <v/>
      </c>
      <c r="I644" s="121" t="str">
        <f t="shared" si="60"/>
        <v/>
      </c>
      <c r="J644" s="122"/>
      <c r="K644" s="121" t="str">
        <f t="shared" si="61"/>
        <v/>
      </c>
      <c r="L644" s="122"/>
      <c r="M644" s="123"/>
      <c r="N644" s="123"/>
      <c r="O644" s="123"/>
      <c r="P644" s="124" t="str">
        <f t="shared" si="59"/>
        <v/>
      </c>
      <c r="Q644" s="125"/>
    </row>
    <row r="645" ht="16" spans="2:17">
      <c r="B645" s="106"/>
      <c r="C645" s="107" t="str">
        <f ca="1" t="shared" ref="C645:C708" si="62">IF(B645="","",IF(B645&gt;OFFSET(B645,-1,0,1,1),IF(OFFSET(C645,-1,0,1,1)="","1",OFFSET(C645,-1,0,1,1))&amp;REPT(".1",B645-MAX(OFFSET(B645,-1,0,1,1),1)),IF(ISERROR(FIND(".",OFFSET(C645,-1,0,1,1))),REPT("1.",B645-1)&amp;IFERROR(VALUE(OFFSET(C645,-1,0,1,1))+1,"1"),IF(B645=1,"",IFERROR(LEFT(OFFSET(C645,-1,0,1,1),FIND("^",SUBSTITUTE(OFFSET(C645,-1,0,1,1),".","^",B645-1))),""))&amp;VALUE(TRIM(MID(SUBSTITUTE(OFFSET(C645,-1,0,1,1),".",REPT(" ",LEN(OFFSET(C645,-1,0,1,1)))),(B645-1)*LEN(OFFSET(C645,-1,0,1,1))+1,LEN(OFFSET(C645,-1,0,1,1)))))+1)))</f>
        <v/>
      </c>
      <c r="D645" s="108"/>
      <c r="E645" s="113" t="str">
        <f ca="1" t="shared" si="58"/>
        <v/>
      </c>
      <c r="F645" s="114"/>
      <c r="G645" s="115"/>
      <c r="H645" s="116" t="str">
        <f t="shared" ref="H645:H708" si="63">IF(IF($B645="",TRUE,IF($B646="",FALSE,IF($B645&lt;$B646,TRUE))),"",IF(F645&lt;&gt;"",VLOOKUP($F645,估算标准,2,FALSE),""))</f>
        <v/>
      </c>
      <c r="I645" s="121" t="str">
        <f t="shared" si="60"/>
        <v/>
      </c>
      <c r="J645" s="122"/>
      <c r="K645" s="121" t="str">
        <f t="shared" si="61"/>
        <v/>
      </c>
      <c r="L645" s="122"/>
      <c r="M645" s="123"/>
      <c r="N645" s="123"/>
      <c r="O645" s="123"/>
      <c r="P645" s="124" t="str">
        <f t="shared" si="59"/>
        <v/>
      </c>
      <c r="Q645" s="125"/>
    </row>
    <row r="646" ht="16" spans="2:17">
      <c r="B646" s="106"/>
      <c r="C646" s="107" t="str">
        <f ca="1" t="shared" si="62"/>
        <v/>
      </c>
      <c r="D646" s="108"/>
      <c r="E646" s="113" t="str">
        <f ca="1" t="shared" ref="E646:E709" si="64">IF(C646&lt;&gt;"",IF($L$2&lt;&gt;"",$L$2&amp;"-"&amp;C646,C646),"")</f>
        <v/>
      </c>
      <c r="F646" s="114"/>
      <c r="G646" s="115"/>
      <c r="H646" s="116" t="str">
        <f t="shared" si="63"/>
        <v/>
      </c>
      <c r="I646" s="121" t="str">
        <f t="shared" si="60"/>
        <v/>
      </c>
      <c r="J646" s="122"/>
      <c r="K646" s="121" t="str">
        <f t="shared" si="61"/>
        <v/>
      </c>
      <c r="L646" s="122"/>
      <c r="M646" s="123"/>
      <c r="N646" s="123"/>
      <c r="O646" s="123"/>
      <c r="P646" s="124" t="str">
        <f t="shared" ref="P646:P709" si="65">IF(IF($B646="",TRUE,IF($B647="",FALSE,IF($B646&lt;$B647,TRUE))),"",M646+N646*1.5+O646*1.5)</f>
        <v/>
      </c>
      <c r="Q646" s="125"/>
    </row>
    <row r="647" ht="16" spans="2:17">
      <c r="B647" s="106"/>
      <c r="C647" s="107" t="str">
        <f ca="1" t="shared" si="62"/>
        <v/>
      </c>
      <c r="D647" s="108"/>
      <c r="E647" s="113" t="str">
        <f ca="1" t="shared" si="64"/>
        <v/>
      </c>
      <c r="F647" s="114"/>
      <c r="G647" s="115"/>
      <c r="H647" s="116" t="str">
        <f t="shared" si="63"/>
        <v/>
      </c>
      <c r="I647" s="121" t="str">
        <f t="shared" si="60"/>
        <v/>
      </c>
      <c r="J647" s="122"/>
      <c r="K647" s="121" t="str">
        <f t="shared" si="61"/>
        <v/>
      </c>
      <c r="L647" s="122"/>
      <c r="M647" s="123"/>
      <c r="N647" s="123"/>
      <c r="O647" s="123"/>
      <c r="P647" s="124" t="str">
        <f t="shared" si="65"/>
        <v/>
      </c>
      <c r="Q647" s="125"/>
    </row>
    <row r="648" ht="16" spans="2:17">
      <c r="B648" s="106"/>
      <c r="C648" s="107" t="str">
        <f ca="1" t="shared" si="62"/>
        <v/>
      </c>
      <c r="D648" s="108"/>
      <c r="E648" s="113" t="str">
        <f ca="1" t="shared" si="64"/>
        <v/>
      </c>
      <c r="F648" s="114"/>
      <c r="G648" s="115"/>
      <c r="H648" s="116" t="str">
        <f t="shared" si="63"/>
        <v/>
      </c>
      <c r="I648" s="121" t="str">
        <f t="shared" si="60"/>
        <v/>
      </c>
      <c r="J648" s="122"/>
      <c r="K648" s="121" t="str">
        <f t="shared" si="61"/>
        <v/>
      </c>
      <c r="L648" s="122"/>
      <c r="M648" s="123"/>
      <c r="N648" s="123"/>
      <c r="O648" s="123"/>
      <c r="P648" s="124" t="str">
        <f t="shared" si="65"/>
        <v/>
      </c>
      <c r="Q648" s="125"/>
    </row>
    <row r="649" ht="16" spans="2:17">
      <c r="B649" s="106"/>
      <c r="C649" s="107" t="str">
        <f ca="1" t="shared" si="62"/>
        <v/>
      </c>
      <c r="D649" s="108"/>
      <c r="E649" s="113" t="str">
        <f ca="1" t="shared" si="64"/>
        <v/>
      </c>
      <c r="F649" s="114"/>
      <c r="G649" s="115"/>
      <c r="H649" s="116" t="str">
        <f t="shared" si="63"/>
        <v/>
      </c>
      <c r="I649" s="121" t="str">
        <f t="shared" si="60"/>
        <v/>
      </c>
      <c r="J649" s="122"/>
      <c r="K649" s="121" t="str">
        <f t="shared" si="61"/>
        <v/>
      </c>
      <c r="L649" s="122"/>
      <c r="M649" s="123"/>
      <c r="N649" s="123"/>
      <c r="O649" s="123"/>
      <c r="P649" s="124" t="str">
        <f t="shared" si="65"/>
        <v/>
      </c>
      <c r="Q649" s="125"/>
    </row>
    <row r="650" ht="16" spans="2:17">
      <c r="B650" s="106"/>
      <c r="C650" s="107" t="str">
        <f ca="1" t="shared" si="62"/>
        <v/>
      </c>
      <c r="D650" s="108"/>
      <c r="E650" s="113" t="str">
        <f ca="1" t="shared" si="64"/>
        <v/>
      </c>
      <c r="F650" s="114"/>
      <c r="G650" s="115"/>
      <c r="H650" s="116" t="str">
        <f t="shared" si="63"/>
        <v/>
      </c>
      <c r="I650" s="121" t="str">
        <f t="shared" si="60"/>
        <v/>
      </c>
      <c r="J650" s="122"/>
      <c r="K650" s="121" t="str">
        <f t="shared" si="61"/>
        <v/>
      </c>
      <c r="L650" s="122"/>
      <c r="M650" s="123"/>
      <c r="N650" s="123"/>
      <c r="O650" s="123"/>
      <c r="P650" s="124" t="str">
        <f t="shared" si="65"/>
        <v/>
      </c>
      <c r="Q650" s="125"/>
    </row>
    <row r="651" ht="16" spans="2:17">
      <c r="B651" s="106"/>
      <c r="C651" s="107" t="str">
        <f ca="1" t="shared" si="62"/>
        <v/>
      </c>
      <c r="D651" s="108"/>
      <c r="E651" s="113" t="str">
        <f ca="1" t="shared" si="64"/>
        <v/>
      </c>
      <c r="F651" s="114"/>
      <c r="G651" s="115"/>
      <c r="H651" s="116" t="str">
        <f t="shared" si="63"/>
        <v/>
      </c>
      <c r="I651" s="121" t="str">
        <f t="shared" si="60"/>
        <v/>
      </c>
      <c r="J651" s="122"/>
      <c r="K651" s="121" t="str">
        <f t="shared" si="61"/>
        <v/>
      </c>
      <c r="L651" s="122"/>
      <c r="M651" s="123"/>
      <c r="N651" s="123"/>
      <c r="O651" s="123"/>
      <c r="P651" s="124" t="str">
        <f t="shared" si="65"/>
        <v/>
      </c>
      <c r="Q651" s="125"/>
    </row>
    <row r="652" ht="16" spans="2:17">
      <c r="B652" s="106"/>
      <c r="C652" s="107" t="str">
        <f ca="1" t="shared" si="62"/>
        <v/>
      </c>
      <c r="D652" s="108"/>
      <c r="E652" s="113" t="str">
        <f ca="1" t="shared" si="64"/>
        <v/>
      </c>
      <c r="F652" s="114"/>
      <c r="G652" s="115"/>
      <c r="H652" s="116" t="str">
        <f t="shared" si="63"/>
        <v/>
      </c>
      <c r="I652" s="121" t="str">
        <f t="shared" si="60"/>
        <v/>
      </c>
      <c r="J652" s="122"/>
      <c r="K652" s="121" t="str">
        <f t="shared" si="61"/>
        <v/>
      </c>
      <c r="L652" s="122"/>
      <c r="M652" s="123"/>
      <c r="N652" s="123"/>
      <c r="O652" s="123"/>
      <c r="P652" s="124" t="str">
        <f t="shared" si="65"/>
        <v/>
      </c>
      <c r="Q652" s="125"/>
    </row>
    <row r="653" ht="16" spans="2:17">
      <c r="B653" s="106"/>
      <c r="C653" s="107" t="str">
        <f ca="1" t="shared" si="62"/>
        <v/>
      </c>
      <c r="D653" s="108"/>
      <c r="E653" s="113" t="str">
        <f ca="1" t="shared" si="64"/>
        <v/>
      </c>
      <c r="F653" s="114"/>
      <c r="G653" s="115"/>
      <c r="H653" s="116" t="str">
        <f t="shared" si="63"/>
        <v/>
      </c>
      <c r="I653" s="121" t="str">
        <f t="shared" si="60"/>
        <v/>
      </c>
      <c r="J653" s="122"/>
      <c r="K653" s="121" t="str">
        <f t="shared" si="61"/>
        <v/>
      </c>
      <c r="L653" s="122"/>
      <c r="M653" s="123"/>
      <c r="N653" s="123"/>
      <c r="O653" s="123"/>
      <c r="P653" s="124" t="str">
        <f t="shared" si="65"/>
        <v/>
      </c>
      <c r="Q653" s="125"/>
    </row>
    <row r="654" ht="16" spans="2:17">
      <c r="B654" s="106"/>
      <c r="C654" s="107" t="str">
        <f ca="1" t="shared" si="62"/>
        <v/>
      </c>
      <c r="D654" s="108"/>
      <c r="E654" s="113" t="str">
        <f ca="1" t="shared" si="64"/>
        <v/>
      </c>
      <c r="F654" s="114"/>
      <c r="G654" s="115"/>
      <c r="H654" s="116" t="str">
        <f t="shared" si="63"/>
        <v/>
      </c>
      <c r="I654" s="121" t="str">
        <f t="shared" si="60"/>
        <v/>
      </c>
      <c r="J654" s="122"/>
      <c r="K654" s="121" t="str">
        <f t="shared" si="61"/>
        <v/>
      </c>
      <c r="L654" s="122"/>
      <c r="M654" s="123"/>
      <c r="N654" s="123"/>
      <c r="O654" s="123"/>
      <c r="P654" s="124" t="str">
        <f t="shared" si="65"/>
        <v/>
      </c>
      <c r="Q654" s="125"/>
    </row>
    <row r="655" ht="16" spans="2:17">
      <c r="B655" s="106"/>
      <c r="C655" s="107" t="str">
        <f ca="1" t="shared" si="62"/>
        <v/>
      </c>
      <c r="D655" s="108"/>
      <c r="E655" s="113" t="str">
        <f ca="1" t="shared" si="64"/>
        <v/>
      </c>
      <c r="F655" s="114"/>
      <c r="G655" s="115"/>
      <c r="H655" s="116" t="str">
        <f t="shared" si="63"/>
        <v/>
      </c>
      <c r="I655" s="121" t="str">
        <f t="shared" si="60"/>
        <v/>
      </c>
      <c r="J655" s="122"/>
      <c r="K655" s="121" t="str">
        <f t="shared" si="61"/>
        <v/>
      </c>
      <c r="L655" s="122"/>
      <c r="M655" s="123"/>
      <c r="N655" s="123"/>
      <c r="O655" s="123"/>
      <c r="P655" s="124" t="str">
        <f t="shared" si="65"/>
        <v/>
      </c>
      <c r="Q655" s="125"/>
    </row>
    <row r="656" ht="16" spans="2:17">
      <c r="B656" s="106"/>
      <c r="C656" s="107" t="str">
        <f ca="1" t="shared" si="62"/>
        <v/>
      </c>
      <c r="D656" s="108"/>
      <c r="E656" s="113" t="str">
        <f ca="1" t="shared" si="64"/>
        <v/>
      </c>
      <c r="F656" s="114"/>
      <c r="G656" s="115"/>
      <c r="H656" s="116" t="str">
        <f t="shared" si="63"/>
        <v/>
      </c>
      <c r="I656" s="121" t="str">
        <f t="shared" si="60"/>
        <v/>
      </c>
      <c r="J656" s="122"/>
      <c r="K656" s="121" t="str">
        <f t="shared" si="61"/>
        <v/>
      </c>
      <c r="L656" s="122"/>
      <c r="M656" s="123"/>
      <c r="N656" s="123"/>
      <c r="O656" s="123"/>
      <c r="P656" s="124" t="str">
        <f t="shared" si="65"/>
        <v/>
      </c>
      <c r="Q656" s="125"/>
    </row>
    <row r="657" ht="16" spans="2:17">
      <c r="B657" s="106"/>
      <c r="C657" s="107" t="str">
        <f ca="1" t="shared" si="62"/>
        <v/>
      </c>
      <c r="D657" s="108"/>
      <c r="E657" s="113" t="str">
        <f ca="1" t="shared" si="64"/>
        <v/>
      </c>
      <c r="F657" s="114"/>
      <c r="G657" s="115"/>
      <c r="H657" s="116" t="str">
        <f t="shared" si="63"/>
        <v/>
      </c>
      <c r="I657" s="121" t="str">
        <f t="shared" si="60"/>
        <v/>
      </c>
      <c r="J657" s="122"/>
      <c r="K657" s="121" t="str">
        <f t="shared" si="61"/>
        <v/>
      </c>
      <c r="L657" s="122"/>
      <c r="M657" s="123"/>
      <c r="N657" s="123"/>
      <c r="O657" s="123"/>
      <c r="P657" s="124" t="str">
        <f t="shared" si="65"/>
        <v/>
      </c>
      <c r="Q657" s="125"/>
    </row>
    <row r="658" ht="16" spans="2:17">
      <c r="B658" s="106"/>
      <c r="C658" s="107" t="str">
        <f ca="1" t="shared" si="62"/>
        <v/>
      </c>
      <c r="D658" s="108"/>
      <c r="E658" s="113" t="str">
        <f ca="1" t="shared" si="64"/>
        <v/>
      </c>
      <c r="F658" s="114"/>
      <c r="G658" s="115"/>
      <c r="H658" s="116" t="str">
        <f t="shared" si="63"/>
        <v/>
      </c>
      <c r="I658" s="121" t="str">
        <f t="shared" si="60"/>
        <v/>
      </c>
      <c r="J658" s="122"/>
      <c r="K658" s="121" t="str">
        <f t="shared" si="61"/>
        <v/>
      </c>
      <c r="L658" s="122"/>
      <c r="M658" s="123"/>
      <c r="N658" s="123"/>
      <c r="O658" s="123"/>
      <c r="P658" s="124" t="str">
        <f t="shared" si="65"/>
        <v/>
      </c>
      <c r="Q658" s="125"/>
    </row>
    <row r="659" ht="16" spans="2:17">
      <c r="B659" s="106"/>
      <c r="C659" s="107" t="str">
        <f ca="1" t="shared" si="62"/>
        <v/>
      </c>
      <c r="D659" s="108"/>
      <c r="E659" s="113" t="str">
        <f ca="1" t="shared" si="64"/>
        <v/>
      </c>
      <c r="F659" s="114"/>
      <c r="G659" s="115"/>
      <c r="H659" s="116" t="str">
        <f t="shared" si="63"/>
        <v/>
      </c>
      <c r="I659" s="121" t="str">
        <f t="shared" si="60"/>
        <v/>
      </c>
      <c r="J659" s="122"/>
      <c r="K659" s="121" t="str">
        <f t="shared" si="61"/>
        <v/>
      </c>
      <c r="L659" s="122"/>
      <c r="M659" s="123"/>
      <c r="N659" s="123"/>
      <c r="O659" s="123"/>
      <c r="P659" s="124" t="str">
        <f t="shared" si="65"/>
        <v/>
      </c>
      <c r="Q659" s="125"/>
    </row>
    <row r="660" ht="16" spans="2:17">
      <c r="B660" s="106"/>
      <c r="C660" s="107" t="str">
        <f ca="1" t="shared" si="62"/>
        <v/>
      </c>
      <c r="D660" s="108"/>
      <c r="E660" s="113" t="str">
        <f ca="1" t="shared" si="64"/>
        <v/>
      </c>
      <c r="F660" s="114"/>
      <c r="G660" s="115"/>
      <c r="H660" s="116" t="str">
        <f t="shared" si="63"/>
        <v/>
      </c>
      <c r="I660" s="121" t="str">
        <f t="shared" si="60"/>
        <v/>
      </c>
      <c r="J660" s="122"/>
      <c r="K660" s="121" t="str">
        <f t="shared" si="61"/>
        <v/>
      </c>
      <c r="L660" s="122"/>
      <c r="M660" s="123"/>
      <c r="N660" s="123"/>
      <c r="O660" s="123"/>
      <c r="P660" s="124" t="str">
        <f t="shared" si="65"/>
        <v/>
      </c>
      <c r="Q660" s="125"/>
    </row>
    <row r="661" ht="16" spans="2:17">
      <c r="B661" s="106"/>
      <c r="C661" s="107" t="str">
        <f ca="1" t="shared" si="62"/>
        <v/>
      </c>
      <c r="D661" s="108"/>
      <c r="E661" s="113" t="str">
        <f ca="1" t="shared" si="64"/>
        <v/>
      </c>
      <c r="F661" s="114"/>
      <c r="G661" s="115"/>
      <c r="H661" s="116" t="str">
        <f t="shared" si="63"/>
        <v/>
      </c>
      <c r="I661" s="121" t="str">
        <f t="shared" si="60"/>
        <v/>
      </c>
      <c r="J661" s="122"/>
      <c r="K661" s="121" t="str">
        <f t="shared" si="61"/>
        <v/>
      </c>
      <c r="L661" s="122"/>
      <c r="M661" s="123"/>
      <c r="N661" s="123"/>
      <c r="O661" s="123"/>
      <c r="P661" s="124" t="str">
        <f t="shared" si="65"/>
        <v/>
      </c>
      <c r="Q661" s="125"/>
    </row>
    <row r="662" ht="16" spans="2:17">
      <c r="B662" s="106"/>
      <c r="C662" s="107" t="str">
        <f ca="1" t="shared" si="62"/>
        <v/>
      </c>
      <c r="D662" s="108"/>
      <c r="E662" s="113" t="str">
        <f ca="1" t="shared" si="64"/>
        <v/>
      </c>
      <c r="F662" s="114"/>
      <c r="G662" s="115"/>
      <c r="H662" s="116" t="str">
        <f t="shared" si="63"/>
        <v/>
      </c>
      <c r="I662" s="121" t="str">
        <f t="shared" si="60"/>
        <v/>
      </c>
      <c r="J662" s="122"/>
      <c r="K662" s="121" t="str">
        <f t="shared" si="61"/>
        <v/>
      </c>
      <c r="L662" s="122"/>
      <c r="M662" s="123"/>
      <c r="N662" s="123"/>
      <c r="O662" s="123"/>
      <c r="P662" s="124" t="str">
        <f t="shared" si="65"/>
        <v/>
      </c>
      <c r="Q662" s="125"/>
    </row>
    <row r="663" ht="16" spans="2:17">
      <c r="B663" s="106"/>
      <c r="C663" s="107" t="str">
        <f ca="1" t="shared" si="62"/>
        <v/>
      </c>
      <c r="D663" s="108"/>
      <c r="E663" s="113" t="str">
        <f ca="1" t="shared" si="64"/>
        <v/>
      </c>
      <c r="F663" s="114"/>
      <c r="G663" s="115"/>
      <c r="H663" s="116" t="str">
        <f t="shared" si="63"/>
        <v/>
      </c>
      <c r="I663" s="121" t="str">
        <f t="shared" si="60"/>
        <v/>
      </c>
      <c r="J663" s="122"/>
      <c r="K663" s="121" t="str">
        <f t="shared" si="61"/>
        <v/>
      </c>
      <c r="L663" s="122"/>
      <c r="M663" s="123"/>
      <c r="N663" s="123"/>
      <c r="O663" s="123"/>
      <c r="P663" s="124" t="str">
        <f t="shared" si="65"/>
        <v/>
      </c>
      <c r="Q663" s="125"/>
    </row>
    <row r="664" ht="16" spans="2:17">
      <c r="B664" s="106"/>
      <c r="C664" s="107" t="str">
        <f ca="1" t="shared" si="62"/>
        <v/>
      </c>
      <c r="D664" s="108"/>
      <c r="E664" s="113" t="str">
        <f ca="1" t="shared" si="64"/>
        <v/>
      </c>
      <c r="F664" s="114"/>
      <c r="G664" s="115"/>
      <c r="H664" s="116" t="str">
        <f t="shared" si="63"/>
        <v/>
      </c>
      <c r="I664" s="121" t="str">
        <f t="shared" ref="I664:I727" si="66">IF(IF($B664="",TRUE,IF($B665="",FALSE,IF($B664&lt;$B665,TRUE))),"",IF(J664="高",H664*1.2,IF(J664="中",H664,IF(J664="低",H664*0.8,"0.00"))))</f>
        <v/>
      </c>
      <c r="J664" s="122"/>
      <c r="K664" s="121" t="str">
        <f t="shared" ref="K664:K727" si="67">IF(IF($B664="",TRUE,IF($B665="",FALSE,IF($B664&lt;$B665,TRUE))),"",IF(L664="高",I664*1.2,IF(L664="中",I664,IF(L664="低",I664*0.8,"0.00"))))</f>
        <v/>
      </c>
      <c r="L664" s="122"/>
      <c r="M664" s="123"/>
      <c r="N664" s="123"/>
      <c r="O664" s="123"/>
      <c r="P664" s="124" t="str">
        <f t="shared" si="65"/>
        <v/>
      </c>
      <c r="Q664" s="125"/>
    </row>
    <row r="665" ht="16" spans="2:17">
      <c r="B665" s="106"/>
      <c r="C665" s="107" t="str">
        <f ca="1" t="shared" si="62"/>
        <v/>
      </c>
      <c r="D665" s="108"/>
      <c r="E665" s="113" t="str">
        <f ca="1" t="shared" si="64"/>
        <v/>
      </c>
      <c r="F665" s="114"/>
      <c r="G665" s="115"/>
      <c r="H665" s="116" t="str">
        <f t="shared" si="63"/>
        <v/>
      </c>
      <c r="I665" s="121" t="str">
        <f t="shared" si="66"/>
        <v/>
      </c>
      <c r="J665" s="122"/>
      <c r="K665" s="121" t="str">
        <f t="shared" si="67"/>
        <v/>
      </c>
      <c r="L665" s="122"/>
      <c r="M665" s="123"/>
      <c r="N665" s="123"/>
      <c r="O665" s="123"/>
      <c r="P665" s="124" t="str">
        <f t="shared" si="65"/>
        <v/>
      </c>
      <c r="Q665" s="125"/>
    </row>
    <row r="666" ht="16" spans="2:17">
      <c r="B666" s="106"/>
      <c r="C666" s="107" t="str">
        <f ca="1" t="shared" si="62"/>
        <v/>
      </c>
      <c r="D666" s="108"/>
      <c r="E666" s="113" t="str">
        <f ca="1" t="shared" si="64"/>
        <v/>
      </c>
      <c r="F666" s="114"/>
      <c r="G666" s="115"/>
      <c r="H666" s="116" t="str">
        <f t="shared" si="63"/>
        <v/>
      </c>
      <c r="I666" s="121" t="str">
        <f t="shared" si="66"/>
        <v/>
      </c>
      <c r="J666" s="122"/>
      <c r="K666" s="121" t="str">
        <f t="shared" si="67"/>
        <v/>
      </c>
      <c r="L666" s="122"/>
      <c r="M666" s="123"/>
      <c r="N666" s="123"/>
      <c r="O666" s="123"/>
      <c r="P666" s="124" t="str">
        <f t="shared" si="65"/>
        <v/>
      </c>
      <c r="Q666" s="125"/>
    </row>
    <row r="667" ht="16" spans="2:17">
      <c r="B667" s="106"/>
      <c r="C667" s="107" t="str">
        <f ca="1" t="shared" si="62"/>
        <v/>
      </c>
      <c r="D667" s="108"/>
      <c r="E667" s="113" t="str">
        <f ca="1" t="shared" si="64"/>
        <v/>
      </c>
      <c r="F667" s="114"/>
      <c r="G667" s="115"/>
      <c r="H667" s="116" t="str">
        <f t="shared" si="63"/>
        <v/>
      </c>
      <c r="I667" s="121" t="str">
        <f t="shared" si="66"/>
        <v/>
      </c>
      <c r="J667" s="122"/>
      <c r="K667" s="121" t="str">
        <f t="shared" si="67"/>
        <v/>
      </c>
      <c r="L667" s="122"/>
      <c r="M667" s="123"/>
      <c r="N667" s="123"/>
      <c r="O667" s="123"/>
      <c r="P667" s="124" t="str">
        <f t="shared" si="65"/>
        <v/>
      </c>
      <c r="Q667" s="125"/>
    </row>
    <row r="668" ht="16" spans="2:17">
      <c r="B668" s="106"/>
      <c r="C668" s="107" t="str">
        <f ca="1" t="shared" si="62"/>
        <v/>
      </c>
      <c r="D668" s="108"/>
      <c r="E668" s="113" t="str">
        <f ca="1" t="shared" si="64"/>
        <v/>
      </c>
      <c r="F668" s="114"/>
      <c r="G668" s="115"/>
      <c r="H668" s="116" t="str">
        <f t="shared" si="63"/>
        <v/>
      </c>
      <c r="I668" s="121" t="str">
        <f t="shared" si="66"/>
        <v/>
      </c>
      <c r="J668" s="122"/>
      <c r="K668" s="121" t="str">
        <f t="shared" si="67"/>
        <v/>
      </c>
      <c r="L668" s="122"/>
      <c r="M668" s="123"/>
      <c r="N668" s="123"/>
      <c r="O668" s="123"/>
      <c r="P668" s="124" t="str">
        <f t="shared" si="65"/>
        <v/>
      </c>
      <c r="Q668" s="125"/>
    </row>
    <row r="669" ht="16" spans="2:17">
      <c r="B669" s="106"/>
      <c r="C669" s="107" t="str">
        <f ca="1" t="shared" si="62"/>
        <v/>
      </c>
      <c r="D669" s="108"/>
      <c r="E669" s="113" t="str">
        <f ca="1" t="shared" si="64"/>
        <v/>
      </c>
      <c r="F669" s="114"/>
      <c r="G669" s="115"/>
      <c r="H669" s="116" t="str">
        <f t="shared" si="63"/>
        <v/>
      </c>
      <c r="I669" s="121" t="str">
        <f t="shared" si="66"/>
        <v/>
      </c>
      <c r="J669" s="122"/>
      <c r="K669" s="121" t="str">
        <f t="shared" si="67"/>
        <v/>
      </c>
      <c r="L669" s="122"/>
      <c r="M669" s="123"/>
      <c r="N669" s="123"/>
      <c r="O669" s="123"/>
      <c r="P669" s="124" t="str">
        <f t="shared" si="65"/>
        <v/>
      </c>
      <c r="Q669" s="125"/>
    </row>
    <row r="670" ht="16" spans="2:17">
      <c r="B670" s="106"/>
      <c r="C670" s="107" t="str">
        <f ca="1" t="shared" si="62"/>
        <v/>
      </c>
      <c r="D670" s="108"/>
      <c r="E670" s="113" t="str">
        <f ca="1" t="shared" si="64"/>
        <v/>
      </c>
      <c r="F670" s="114"/>
      <c r="G670" s="115"/>
      <c r="H670" s="116" t="str">
        <f t="shared" si="63"/>
        <v/>
      </c>
      <c r="I670" s="121" t="str">
        <f t="shared" si="66"/>
        <v/>
      </c>
      <c r="J670" s="122"/>
      <c r="K670" s="121" t="str">
        <f t="shared" si="67"/>
        <v/>
      </c>
      <c r="L670" s="122"/>
      <c r="M670" s="123"/>
      <c r="N670" s="123"/>
      <c r="O670" s="123"/>
      <c r="P670" s="124" t="str">
        <f t="shared" si="65"/>
        <v/>
      </c>
      <c r="Q670" s="125"/>
    </row>
    <row r="671" ht="16" spans="2:17">
      <c r="B671" s="106"/>
      <c r="C671" s="107" t="str">
        <f ca="1" t="shared" si="62"/>
        <v/>
      </c>
      <c r="D671" s="108"/>
      <c r="E671" s="113" t="str">
        <f ca="1" t="shared" si="64"/>
        <v/>
      </c>
      <c r="F671" s="114"/>
      <c r="G671" s="115"/>
      <c r="H671" s="116" t="str">
        <f t="shared" si="63"/>
        <v/>
      </c>
      <c r="I671" s="121" t="str">
        <f t="shared" si="66"/>
        <v/>
      </c>
      <c r="J671" s="122"/>
      <c r="K671" s="121" t="str">
        <f t="shared" si="67"/>
        <v/>
      </c>
      <c r="L671" s="122"/>
      <c r="M671" s="123"/>
      <c r="N671" s="123"/>
      <c r="O671" s="123"/>
      <c r="P671" s="124" t="str">
        <f t="shared" si="65"/>
        <v/>
      </c>
      <c r="Q671" s="125"/>
    </row>
    <row r="672" ht="16" spans="2:17">
      <c r="B672" s="106"/>
      <c r="C672" s="107" t="str">
        <f ca="1" t="shared" si="62"/>
        <v/>
      </c>
      <c r="D672" s="108"/>
      <c r="E672" s="113" t="str">
        <f ca="1" t="shared" si="64"/>
        <v/>
      </c>
      <c r="F672" s="114"/>
      <c r="G672" s="115"/>
      <c r="H672" s="116" t="str">
        <f t="shared" si="63"/>
        <v/>
      </c>
      <c r="I672" s="121" t="str">
        <f t="shared" si="66"/>
        <v/>
      </c>
      <c r="J672" s="122"/>
      <c r="K672" s="121" t="str">
        <f t="shared" si="67"/>
        <v/>
      </c>
      <c r="L672" s="122"/>
      <c r="M672" s="123"/>
      <c r="N672" s="123"/>
      <c r="O672" s="123"/>
      <c r="P672" s="124" t="str">
        <f t="shared" si="65"/>
        <v/>
      </c>
      <c r="Q672" s="125"/>
    </row>
    <row r="673" ht="16" spans="2:17">
      <c r="B673" s="106"/>
      <c r="C673" s="107" t="str">
        <f ca="1" t="shared" si="62"/>
        <v/>
      </c>
      <c r="D673" s="108"/>
      <c r="E673" s="113" t="str">
        <f ca="1" t="shared" si="64"/>
        <v/>
      </c>
      <c r="F673" s="114"/>
      <c r="G673" s="115"/>
      <c r="H673" s="116" t="str">
        <f t="shared" si="63"/>
        <v/>
      </c>
      <c r="I673" s="121" t="str">
        <f t="shared" si="66"/>
        <v/>
      </c>
      <c r="J673" s="122"/>
      <c r="K673" s="121" t="str">
        <f t="shared" si="67"/>
        <v/>
      </c>
      <c r="L673" s="122"/>
      <c r="M673" s="123"/>
      <c r="N673" s="123"/>
      <c r="O673" s="123"/>
      <c r="P673" s="124" t="str">
        <f t="shared" si="65"/>
        <v/>
      </c>
      <c r="Q673" s="125"/>
    </row>
    <row r="674" ht="16" spans="2:17">
      <c r="B674" s="106"/>
      <c r="C674" s="107" t="str">
        <f ca="1" t="shared" si="62"/>
        <v/>
      </c>
      <c r="D674" s="108"/>
      <c r="E674" s="113" t="str">
        <f ca="1" t="shared" si="64"/>
        <v/>
      </c>
      <c r="F674" s="114"/>
      <c r="G674" s="115"/>
      <c r="H674" s="116" t="str">
        <f t="shared" si="63"/>
        <v/>
      </c>
      <c r="I674" s="121" t="str">
        <f t="shared" si="66"/>
        <v/>
      </c>
      <c r="J674" s="122"/>
      <c r="K674" s="121" t="str">
        <f t="shared" si="67"/>
        <v/>
      </c>
      <c r="L674" s="122"/>
      <c r="M674" s="123"/>
      <c r="N674" s="123"/>
      <c r="O674" s="123"/>
      <c r="P674" s="124" t="str">
        <f t="shared" si="65"/>
        <v/>
      </c>
      <c r="Q674" s="125"/>
    </row>
    <row r="675" ht="16" spans="2:17">
      <c r="B675" s="106"/>
      <c r="C675" s="107" t="str">
        <f ca="1" t="shared" si="62"/>
        <v/>
      </c>
      <c r="D675" s="108"/>
      <c r="E675" s="113" t="str">
        <f ca="1" t="shared" si="64"/>
        <v/>
      </c>
      <c r="F675" s="114"/>
      <c r="G675" s="115"/>
      <c r="H675" s="116" t="str">
        <f t="shared" si="63"/>
        <v/>
      </c>
      <c r="I675" s="121" t="str">
        <f t="shared" si="66"/>
        <v/>
      </c>
      <c r="J675" s="122"/>
      <c r="K675" s="121" t="str">
        <f t="shared" si="67"/>
        <v/>
      </c>
      <c r="L675" s="122"/>
      <c r="M675" s="123"/>
      <c r="N675" s="123"/>
      <c r="O675" s="123"/>
      <c r="P675" s="124" t="str">
        <f t="shared" si="65"/>
        <v/>
      </c>
      <c r="Q675" s="125"/>
    </row>
    <row r="676" ht="16" spans="2:17">
      <c r="B676" s="106"/>
      <c r="C676" s="107" t="str">
        <f ca="1" t="shared" si="62"/>
        <v/>
      </c>
      <c r="D676" s="108"/>
      <c r="E676" s="113" t="str">
        <f ca="1" t="shared" si="64"/>
        <v/>
      </c>
      <c r="F676" s="114"/>
      <c r="G676" s="115"/>
      <c r="H676" s="116" t="str">
        <f t="shared" si="63"/>
        <v/>
      </c>
      <c r="I676" s="121" t="str">
        <f t="shared" si="66"/>
        <v/>
      </c>
      <c r="J676" s="122"/>
      <c r="K676" s="121" t="str">
        <f t="shared" si="67"/>
        <v/>
      </c>
      <c r="L676" s="122"/>
      <c r="M676" s="123"/>
      <c r="N676" s="123"/>
      <c r="O676" s="123"/>
      <c r="P676" s="124" t="str">
        <f t="shared" si="65"/>
        <v/>
      </c>
      <c r="Q676" s="125"/>
    </row>
    <row r="677" ht="16" spans="2:17">
      <c r="B677" s="106"/>
      <c r="C677" s="107" t="str">
        <f ca="1" t="shared" si="62"/>
        <v/>
      </c>
      <c r="D677" s="108"/>
      <c r="E677" s="113" t="str">
        <f ca="1" t="shared" si="64"/>
        <v/>
      </c>
      <c r="F677" s="114"/>
      <c r="G677" s="115"/>
      <c r="H677" s="116" t="str">
        <f t="shared" si="63"/>
        <v/>
      </c>
      <c r="I677" s="121" t="str">
        <f t="shared" si="66"/>
        <v/>
      </c>
      <c r="J677" s="122"/>
      <c r="K677" s="121" t="str">
        <f t="shared" si="67"/>
        <v/>
      </c>
      <c r="L677" s="122"/>
      <c r="M677" s="123"/>
      <c r="N677" s="123"/>
      <c r="O677" s="123"/>
      <c r="P677" s="124" t="str">
        <f t="shared" si="65"/>
        <v/>
      </c>
      <c r="Q677" s="125"/>
    </row>
    <row r="678" ht="16" spans="2:17">
      <c r="B678" s="106"/>
      <c r="C678" s="107" t="str">
        <f ca="1" t="shared" si="62"/>
        <v/>
      </c>
      <c r="D678" s="108"/>
      <c r="E678" s="113" t="str">
        <f ca="1" t="shared" si="64"/>
        <v/>
      </c>
      <c r="F678" s="114"/>
      <c r="G678" s="115"/>
      <c r="H678" s="116" t="str">
        <f t="shared" si="63"/>
        <v/>
      </c>
      <c r="I678" s="121" t="str">
        <f t="shared" si="66"/>
        <v/>
      </c>
      <c r="J678" s="122"/>
      <c r="K678" s="121" t="str">
        <f t="shared" si="67"/>
        <v/>
      </c>
      <c r="L678" s="122"/>
      <c r="M678" s="123"/>
      <c r="N678" s="123"/>
      <c r="O678" s="123"/>
      <c r="P678" s="124" t="str">
        <f t="shared" si="65"/>
        <v/>
      </c>
      <c r="Q678" s="125"/>
    </row>
    <row r="679" ht="16" spans="2:17">
      <c r="B679" s="106"/>
      <c r="C679" s="107" t="str">
        <f ca="1" t="shared" si="62"/>
        <v/>
      </c>
      <c r="D679" s="108"/>
      <c r="E679" s="113" t="str">
        <f ca="1" t="shared" si="64"/>
        <v/>
      </c>
      <c r="F679" s="114"/>
      <c r="G679" s="115"/>
      <c r="H679" s="116" t="str">
        <f t="shared" si="63"/>
        <v/>
      </c>
      <c r="I679" s="121" t="str">
        <f t="shared" si="66"/>
        <v/>
      </c>
      <c r="J679" s="122"/>
      <c r="K679" s="121" t="str">
        <f t="shared" si="67"/>
        <v/>
      </c>
      <c r="L679" s="122"/>
      <c r="M679" s="123"/>
      <c r="N679" s="123"/>
      <c r="O679" s="123"/>
      <c r="P679" s="124" t="str">
        <f t="shared" si="65"/>
        <v/>
      </c>
      <c r="Q679" s="125"/>
    </row>
    <row r="680" ht="16" spans="2:17">
      <c r="B680" s="106"/>
      <c r="C680" s="107" t="str">
        <f ca="1" t="shared" si="62"/>
        <v/>
      </c>
      <c r="D680" s="108"/>
      <c r="E680" s="113" t="str">
        <f ca="1" t="shared" si="64"/>
        <v/>
      </c>
      <c r="F680" s="114"/>
      <c r="G680" s="115"/>
      <c r="H680" s="116" t="str">
        <f t="shared" si="63"/>
        <v/>
      </c>
      <c r="I680" s="121" t="str">
        <f t="shared" si="66"/>
        <v/>
      </c>
      <c r="J680" s="122"/>
      <c r="K680" s="121" t="str">
        <f t="shared" si="67"/>
        <v/>
      </c>
      <c r="L680" s="122"/>
      <c r="M680" s="123"/>
      <c r="N680" s="123"/>
      <c r="O680" s="123"/>
      <c r="P680" s="124" t="str">
        <f t="shared" si="65"/>
        <v/>
      </c>
      <c r="Q680" s="125"/>
    </row>
    <row r="681" ht="16" spans="2:17">
      <c r="B681" s="106"/>
      <c r="C681" s="107" t="str">
        <f ca="1" t="shared" si="62"/>
        <v/>
      </c>
      <c r="D681" s="108"/>
      <c r="E681" s="113" t="str">
        <f ca="1" t="shared" si="64"/>
        <v/>
      </c>
      <c r="F681" s="114"/>
      <c r="G681" s="115"/>
      <c r="H681" s="116" t="str">
        <f t="shared" si="63"/>
        <v/>
      </c>
      <c r="I681" s="121" t="str">
        <f t="shared" si="66"/>
        <v/>
      </c>
      <c r="J681" s="122"/>
      <c r="K681" s="121" t="str">
        <f t="shared" si="67"/>
        <v/>
      </c>
      <c r="L681" s="122"/>
      <c r="M681" s="123"/>
      <c r="N681" s="123"/>
      <c r="O681" s="123"/>
      <c r="P681" s="124" t="str">
        <f t="shared" si="65"/>
        <v/>
      </c>
      <c r="Q681" s="125"/>
    </row>
    <row r="682" ht="16" spans="2:17">
      <c r="B682" s="106"/>
      <c r="C682" s="107" t="str">
        <f ca="1" t="shared" si="62"/>
        <v/>
      </c>
      <c r="D682" s="108"/>
      <c r="E682" s="113" t="str">
        <f ca="1" t="shared" si="64"/>
        <v/>
      </c>
      <c r="F682" s="114"/>
      <c r="G682" s="115"/>
      <c r="H682" s="116" t="str">
        <f t="shared" si="63"/>
        <v/>
      </c>
      <c r="I682" s="121" t="str">
        <f t="shared" si="66"/>
        <v/>
      </c>
      <c r="J682" s="122"/>
      <c r="K682" s="121" t="str">
        <f t="shared" si="67"/>
        <v/>
      </c>
      <c r="L682" s="122"/>
      <c r="M682" s="123"/>
      <c r="N682" s="123"/>
      <c r="O682" s="123"/>
      <c r="P682" s="124" t="str">
        <f t="shared" si="65"/>
        <v/>
      </c>
      <c r="Q682" s="125"/>
    </row>
    <row r="683" ht="16" spans="2:17">
      <c r="B683" s="106"/>
      <c r="C683" s="107" t="str">
        <f ca="1" t="shared" si="62"/>
        <v/>
      </c>
      <c r="D683" s="108"/>
      <c r="E683" s="113" t="str">
        <f ca="1" t="shared" si="64"/>
        <v/>
      </c>
      <c r="F683" s="114"/>
      <c r="G683" s="115"/>
      <c r="H683" s="116" t="str">
        <f t="shared" si="63"/>
        <v/>
      </c>
      <c r="I683" s="121" t="str">
        <f t="shared" si="66"/>
        <v/>
      </c>
      <c r="J683" s="122"/>
      <c r="K683" s="121" t="str">
        <f t="shared" si="67"/>
        <v/>
      </c>
      <c r="L683" s="122"/>
      <c r="M683" s="123"/>
      <c r="N683" s="123"/>
      <c r="O683" s="123"/>
      <c r="P683" s="124" t="str">
        <f t="shared" si="65"/>
        <v/>
      </c>
      <c r="Q683" s="125"/>
    </row>
    <row r="684" ht="16" spans="2:17">
      <c r="B684" s="106"/>
      <c r="C684" s="107" t="str">
        <f ca="1" t="shared" si="62"/>
        <v/>
      </c>
      <c r="D684" s="108"/>
      <c r="E684" s="113" t="str">
        <f ca="1" t="shared" si="64"/>
        <v/>
      </c>
      <c r="F684" s="114"/>
      <c r="G684" s="115"/>
      <c r="H684" s="116" t="str">
        <f t="shared" si="63"/>
        <v/>
      </c>
      <c r="I684" s="121" t="str">
        <f t="shared" si="66"/>
        <v/>
      </c>
      <c r="J684" s="122"/>
      <c r="K684" s="121" t="str">
        <f t="shared" si="67"/>
        <v/>
      </c>
      <c r="L684" s="122"/>
      <c r="M684" s="123"/>
      <c r="N684" s="123"/>
      <c r="O684" s="123"/>
      <c r="P684" s="124" t="str">
        <f t="shared" si="65"/>
        <v/>
      </c>
      <c r="Q684" s="125"/>
    </row>
    <row r="685" ht="16" spans="2:17">
      <c r="B685" s="106"/>
      <c r="C685" s="107" t="str">
        <f ca="1" t="shared" si="62"/>
        <v/>
      </c>
      <c r="D685" s="108"/>
      <c r="E685" s="113" t="str">
        <f ca="1" t="shared" si="64"/>
        <v/>
      </c>
      <c r="F685" s="114"/>
      <c r="G685" s="115"/>
      <c r="H685" s="116" t="str">
        <f t="shared" si="63"/>
        <v/>
      </c>
      <c r="I685" s="121" t="str">
        <f t="shared" si="66"/>
        <v/>
      </c>
      <c r="J685" s="122"/>
      <c r="K685" s="121" t="str">
        <f t="shared" si="67"/>
        <v/>
      </c>
      <c r="L685" s="122"/>
      <c r="M685" s="123"/>
      <c r="N685" s="123"/>
      <c r="O685" s="123"/>
      <c r="P685" s="124" t="str">
        <f t="shared" si="65"/>
        <v/>
      </c>
      <c r="Q685" s="125"/>
    </row>
    <row r="686" ht="16" spans="2:17">
      <c r="B686" s="106"/>
      <c r="C686" s="107" t="str">
        <f ca="1" t="shared" si="62"/>
        <v/>
      </c>
      <c r="D686" s="108"/>
      <c r="E686" s="113" t="str">
        <f ca="1" t="shared" si="64"/>
        <v/>
      </c>
      <c r="F686" s="114"/>
      <c r="G686" s="115"/>
      <c r="H686" s="116" t="str">
        <f t="shared" si="63"/>
        <v/>
      </c>
      <c r="I686" s="121" t="str">
        <f t="shared" si="66"/>
        <v/>
      </c>
      <c r="J686" s="122"/>
      <c r="K686" s="121" t="str">
        <f t="shared" si="67"/>
        <v/>
      </c>
      <c r="L686" s="122"/>
      <c r="M686" s="123"/>
      <c r="N686" s="123"/>
      <c r="O686" s="123"/>
      <c r="P686" s="124" t="str">
        <f t="shared" si="65"/>
        <v/>
      </c>
      <c r="Q686" s="125"/>
    </row>
    <row r="687" ht="16" spans="2:17">
      <c r="B687" s="106"/>
      <c r="C687" s="107" t="str">
        <f ca="1" t="shared" si="62"/>
        <v/>
      </c>
      <c r="D687" s="108"/>
      <c r="E687" s="113" t="str">
        <f ca="1" t="shared" si="64"/>
        <v/>
      </c>
      <c r="F687" s="114"/>
      <c r="G687" s="115"/>
      <c r="H687" s="116" t="str">
        <f t="shared" si="63"/>
        <v/>
      </c>
      <c r="I687" s="121" t="str">
        <f t="shared" si="66"/>
        <v/>
      </c>
      <c r="J687" s="122"/>
      <c r="K687" s="121" t="str">
        <f t="shared" si="67"/>
        <v/>
      </c>
      <c r="L687" s="122"/>
      <c r="M687" s="123"/>
      <c r="N687" s="123"/>
      <c r="O687" s="123"/>
      <c r="P687" s="124" t="str">
        <f t="shared" si="65"/>
        <v/>
      </c>
      <c r="Q687" s="125"/>
    </row>
    <row r="688" ht="16" spans="2:17">
      <c r="B688" s="106"/>
      <c r="C688" s="107" t="str">
        <f ca="1" t="shared" si="62"/>
        <v/>
      </c>
      <c r="D688" s="108"/>
      <c r="E688" s="113" t="str">
        <f ca="1" t="shared" si="64"/>
        <v/>
      </c>
      <c r="F688" s="114"/>
      <c r="G688" s="115"/>
      <c r="H688" s="116" t="str">
        <f t="shared" si="63"/>
        <v/>
      </c>
      <c r="I688" s="121" t="str">
        <f t="shared" si="66"/>
        <v/>
      </c>
      <c r="J688" s="122"/>
      <c r="K688" s="121" t="str">
        <f t="shared" si="67"/>
        <v/>
      </c>
      <c r="L688" s="122"/>
      <c r="M688" s="123"/>
      <c r="N688" s="123"/>
      <c r="O688" s="123"/>
      <c r="P688" s="124" t="str">
        <f t="shared" si="65"/>
        <v/>
      </c>
      <c r="Q688" s="125"/>
    </row>
    <row r="689" ht="16" spans="2:17">
      <c r="B689" s="106"/>
      <c r="C689" s="107" t="str">
        <f ca="1" t="shared" si="62"/>
        <v/>
      </c>
      <c r="D689" s="108"/>
      <c r="E689" s="113" t="str">
        <f ca="1" t="shared" si="64"/>
        <v/>
      </c>
      <c r="F689" s="114"/>
      <c r="G689" s="115"/>
      <c r="H689" s="116" t="str">
        <f t="shared" si="63"/>
        <v/>
      </c>
      <c r="I689" s="121" t="str">
        <f t="shared" si="66"/>
        <v/>
      </c>
      <c r="J689" s="122"/>
      <c r="K689" s="121" t="str">
        <f t="shared" si="67"/>
        <v/>
      </c>
      <c r="L689" s="122"/>
      <c r="M689" s="123"/>
      <c r="N689" s="123"/>
      <c r="O689" s="123"/>
      <c r="P689" s="124" t="str">
        <f t="shared" si="65"/>
        <v/>
      </c>
      <c r="Q689" s="125"/>
    </row>
    <row r="690" ht="16" spans="2:17">
      <c r="B690" s="106"/>
      <c r="C690" s="107" t="str">
        <f ca="1" t="shared" si="62"/>
        <v/>
      </c>
      <c r="D690" s="108"/>
      <c r="E690" s="113" t="str">
        <f ca="1" t="shared" si="64"/>
        <v/>
      </c>
      <c r="F690" s="114"/>
      <c r="G690" s="115"/>
      <c r="H690" s="116" t="str">
        <f t="shared" si="63"/>
        <v/>
      </c>
      <c r="I690" s="121" t="str">
        <f t="shared" si="66"/>
        <v/>
      </c>
      <c r="J690" s="122"/>
      <c r="K690" s="121" t="str">
        <f t="shared" si="67"/>
        <v/>
      </c>
      <c r="L690" s="122"/>
      <c r="M690" s="123"/>
      <c r="N690" s="123"/>
      <c r="O690" s="123"/>
      <c r="P690" s="124" t="str">
        <f t="shared" si="65"/>
        <v/>
      </c>
      <c r="Q690" s="125"/>
    </row>
    <row r="691" ht="16" spans="2:17">
      <c r="B691" s="106"/>
      <c r="C691" s="107" t="str">
        <f ca="1" t="shared" si="62"/>
        <v/>
      </c>
      <c r="D691" s="108"/>
      <c r="E691" s="113" t="str">
        <f ca="1" t="shared" si="64"/>
        <v/>
      </c>
      <c r="F691" s="114"/>
      <c r="G691" s="115"/>
      <c r="H691" s="116" t="str">
        <f t="shared" si="63"/>
        <v/>
      </c>
      <c r="I691" s="121" t="str">
        <f t="shared" si="66"/>
        <v/>
      </c>
      <c r="J691" s="122"/>
      <c r="K691" s="121" t="str">
        <f t="shared" si="67"/>
        <v/>
      </c>
      <c r="L691" s="122"/>
      <c r="M691" s="123"/>
      <c r="N691" s="123"/>
      <c r="O691" s="123"/>
      <c r="P691" s="124" t="str">
        <f t="shared" si="65"/>
        <v/>
      </c>
      <c r="Q691" s="125"/>
    </row>
    <row r="692" ht="16" spans="2:17">
      <c r="B692" s="106"/>
      <c r="C692" s="107" t="str">
        <f ca="1" t="shared" si="62"/>
        <v/>
      </c>
      <c r="D692" s="108"/>
      <c r="E692" s="113" t="str">
        <f ca="1" t="shared" si="64"/>
        <v/>
      </c>
      <c r="F692" s="114"/>
      <c r="G692" s="115"/>
      <c r="H692" s="116" t="str">
        <f t="shared" si="63"/>
        <v/>
      </c>
      <c r="I692" s="121" t="str">
        <f t="shared" si="66"/>
        <v/>
      </c>
      <c r="J692" s="122"/>
      <c r="K692" s="121" t="str">
        <f t="shared" si="67"/>
        <v/>
      </c>
      <c r="L692" s="122"/>
      <c r="M692" s="123"/>
      <c r="N692" s="123"/>
      <c r="O692" s="123"/>
      <c r="P692" s="124" t="str">
        <f t="shared" si="65"/>
        <v/>
      </c>
      <c r="Q692" s="125"/>
    </row>
    <row r="693" ht="16" spans="2:17">
      <c r="B693" s="106"/>
      <c r="C693" s="107" t="str">
        <f ca="1" t="shared" si="62"/>
        <v/>
      </c>
      <c r="D693" s="108"/>
      <c r="E693" s="113" t="str">
        <f ca="1" t="shared" si="64"/>
        <v/>
      </c>
      <c r="F693" s="114"/>
      <c r="G693" s="115"/>
      <c r="H693" s="116" t="str">
        <f t="shared" si="63"/>
        <v/>
      </c>
      <c r="I693" s="121" t="str">
        <f t="shared" si="66"/>
        <v/>
      </c>
      <c r="J693" s="122"/>
      <c r="K693" s="121" t="str">
        <f t="shared" si="67"/>
        <v/>
      </c>
      <c r="L693" s="122"/>
      <c r="M693" s="123"/>
      <c r="N693" s="123"/>
      <c r="O693" s="123"/>
      <c r="P693" s="124" t="str">
        <f t="shared" si="65"/>
        <v/>
      </c>
      <c r="Q693" s="125"/>
    </row>
    <row r="694" ht="16" spans="2:17">
      <c r="B694" s="106"/>
      <c r="C694" s="107" t="str">
        <f ca="1" t="shared" si="62"/>
        <v/>
      </c>
      <c r="D694" s="108"/>
      <c r="E694" s="113" t="str">
        <f ca="1" t="shared" si="64"/>
        <v/>
      </c>
      <c r="F694" s="114"/>
      <c r="G694" s="115"/>
      <c r="H694" s="116" t="str">
        <f t="shared" si="63"/>
        <v/>
      </c>
      <c r="I694" s="121" t="str">
        <f t="shared" si="66"/>
        <v/>
      </c>
      <c r="J694" s="122"/>
      <c r="K694" s="121" t="str">
        <f t="shared" si="67"/>
        <v/>
      </c>
      <c r="L694" s="122"/>
      <c r="M694" s="123"/>
      <c r="N694" s="123"/>
      <c r="O694" s="123"/>
      <c r="P694" s="124" t="str">
        <f t="shared" si="65"/>
        <v/>
      </c>
      <c r="Q694" s="125"/>
    </row>
    <row r="695" ht="16" spans="2:17">
      <c r="B695" s="106"/>
      <c r="C695" s="107" t="str">
        <f ca="1" t="shared" si="62"/>
        <v/>
      </c>
      <c r="D695" s="108"/>
      <c r="E695" s="113" t="str">
        <f ca="1" t="shared" si="64"/>
        <v/>
      </c>
      <c r="F695" s="114"/>
      <c r="G695" s="115"/>
      <c r="H695" s="116" t="str">
        <f t="shared" si="63"/>
        <v/>
      </c>
      <c r="I695" s="121" t="str">
        <f t="shared" si="66"/>
        <v/>
      </c>
      <c r="J695" s="122"/>
      <c r="K695" s="121" t="str">
        <f t="shared" si="67"/>
        <v/>
      </c>
      <c r="L695" s="122"/>
      <c r="M695" s="123"/>
      <c r="N695" s="123"/>
      <c r="O695" s="123"/>
      <c r="P695" s="124" t="str">
        <f t="shared" si="65"/>
        <v/>
      </c>
      <c r="Q695" s="125"/>
    </row>
    <row r="696" ht="16" spans="2:17">
      <c r="B696" s="106"/>
      <c r="C696" s="107" t="str">
        <f ca="1" t="shared" si="62"/>
        <v/>
      </c>
      <c r="D696" s="108"/>
      <c r="E696" s="113" t="str">
        <f ca="1" t="shared" si="64"/>
        <v/>
      </c>
      <c r="F696" s="114"/>
      <c r="G696" s="115"/>
      <c r="H696" s="116" t="str">
        <f t="shared" si="63"/>
        <v/>
      </c>
      <c r="I696" s="121" t="str">
        <f t="shared" si="66"/>
        <v/>
      </c>
      <c r="J696" s="122"/>
      <c r="K696" s="121" t="str">
        <f t="shared" si="67"/>
        <v/>
      </c>
      <c r="L696" s="122"/>
      <c r="M696" s="123"/>
      <c r="N696" s="123"/>
      <c r="O696" s="123"/>
      <c r="P696" s="124" t="str">
        <f t="shared" si="65"/>
        <v/>
      </c>
      <c r="Q696" s="125"/>
    </row>
    <row r="697" ht="16" spans="2:17">
      <c r="B697" s="106"/>
      <c r="C697" s="107" t="str">
        <f ca="1" t="shared" si="62"/>
        <v/>
      </c>
      <c r="D697" s="108"/>
      <c r="E697" s="113" t="str">
        <f ca="1" t="shared" si="64"/>
        <v/>
      </c>
      <c r="F697" s="114"/>
      <c r="G697" s="115"/>
      <c r="H697" s="116" t="str">
        <f t="shared" si="63"/>
        <v/>
      </c>
      <c r="I697" s="121" t="str">
        <f t="shared" si="66"/>
        <v/>
      </c>
      <c r="J697" s="122"/>
      <c r="K697" s="121" t="str">
        <f t="shared" si="67"/>
        <v/>
      </c>
      <c r="L697" s="122"/>
      <c r="M697" s="123"/>
      <c r="N697" s="123"/>
      <c r="O697" s="123"/>
      <c r="P697" s="124" t="str">
        <f t="shared" si="65"/>
        <v/>
      </c>
      <c r="Q697" s="125"/>
    </row>
    <row r="698" ht="16" spans="2:17">
      <c r="B698" s="106"/>
      <c r="C698" s="107" t="str">
        <f ca="1" t="shared" si="62"/>
        <v/>
      </c>
      <c r="D698" s="108"/>
      <c r="E698" s="113" t="str">
        <f ca="1" t="shared" si="64"/>
        <v/>
      </c>
      <c r="F698" s="114"/>
      <c r="G698" s="115"/>
      <c r="H698" s="116" t="str">
        <f t="shared" si="63"/>
        <v/>
      </c>
      <c r="I698" s="121" t="str">
        <f t="shared" si="66"/>
        <v/>
      </c>
      <c r="J698" s="122"/>
      <c r="K698" s="121" t="str">
        <f t="shared" si="67"/>
        <v/>
      </c>
      <c r="L698" s="122"/>
      <c r="M698" s="123"/>
      <c r="N698" s="123"/>
      <c r="O698" s="123"/>
      <c r="P698" s="124" t="str">
        <f t="shared" si="65"/>
        <v/>
      </c>
      <c r="Q698" s="125"/>
    </row>
    <row r="699" ht="16" spans="2:17">
      <c r="B699" s="106"/>
      <c r="C699" s="107" t="str">
        <f ca="1" t="shared" si="62"/>
        <v/>
      </c>
      <c r="D699" s="108"/>
      <c r="E699" s="113" t="str">
        <f ca="1" t="shared" si="64"/>
        <v/>
      </c>
      <c r="F699" s="114"/>
      <c r="G699" s="115"/>
      <c r="H699" s="116" t="str">
        <f t="shared" si="63"/>
        <v/>
      </c>
      <c r="I699" s="121" t="str">
        <f t="shared" si="66"/>
        <v/>
      </c>
      <c r="J699" s="122"/>
      <c r="K699" s="121" t="str">
        <f t="shared" si="67"/>
        <v/>
      </c>
      <c r="L699" s="122"/>
      <c r="M699" s="123"/>
      <c r="N699" s="123"/>
      <c r="O699" s="123"/>
      <c r="P699" s="124" t="str">
        <f t="shared" si="65"/>
        <v/>
      </c>
      <c r="Q699" s="125"/>
    </row>
    <row r="700" ht="16" spans="2:17">
      <c r="B700" s="106"/>
      <c r="C700" s="107" t="str">
        <f ca="1" t="shared" si="62"/>
        <v/>
      </c>
      <c r="D700" s="108"/>
      <c r="E700" s="113" t="str">
        <f ca="1" t="shared" si="64"/>
        <v/>
      </c>
      <c r="F700" s="114"/>
      <c r="G700" s="115"/>
      <c r="H700" s="116" t="str">
        <f t="shared" si="63"/>
        <v/>
      </c>
      <c r="I700" s="121" t="str">
        <f t="shared" si="66"/>
        <v/>
      </c>
      <c r="J700" s="122"/>
      <c r="K700" s="121" t="str">
        <f t="shared" si="67"/>
        <v/>
      </c>
      <c r="L700" s="122"/>
      <c r="M700" s="123"/>
      <c r="N700" s="123"/>
      <c r="O700" s="123"/>
      <c r="P700" s="124" t="str">
        <f t="shared" si="65"/>
        <v/>
      </c>
      <c r="Q700" s="125"/>
    </row>
    <row r="701" ht="16" spans="2:17">
      <c r="B701" s="106"/>
      <c r="C701" s="107" t="str">
        <f ca="1" t="shared" si="62"/>
        <v/>
      </c>
      <c r="D701" s="108"/>
      <c r="E701" s="113" t="str">
        <f ca="1" t="shared" si="64"/>
        <v/>
      </c>
      <c r="F701" s="114"/>
      <c r="G701" s="115"/>
      <c r="H701" s="116" t="str">
        <f t="shared" si="63"/>
        <v/>
      </c>
      <c r="I701" s="121" t="str">
        <f t="shared" si="66"/>
        <v/>
      </c>
      <c r="J701" s="122"/>
      <c r="K701" s="121" t="str">
        <f t="shared" si="67"/>
        <v/>
      </c>
      <c r="L701" s="122"/>
      <c r="M701" s="123"/>
      <c r="N701" s="123"/>
      <c r="O701" s="123"/>
      <c r="P701" s="124" t="str">
        <f t="shared" si="65"/>
        <v/>
      </c>
      <c r="Q701" s="125"/>
    </row>
    <row r="702" ht="16" spans="2:17">
      <c r="B702" s="106"/>
      <c r="C702" s="107" t="str">
        <f ca="1" t="shared" si="62"/>
        <v/>
      </c>
      <c r="D702" s="108"/>
      <c r="E702" s="113" t="str">
        <f ca="1" t="shared" si="64"/>
        <v/>
      </c>
      <c r="F702" s="114"/>
      <c r="G702" s="115"/>
      <c r="H702" s="116" t="str">
        <f t="shared" si="63"/>
        <v/>
      </c>
      <c r="I702" s="121" t="str">
        <f t="shared" si="66"/>
        <v/>
      </c>
      <c r="J702" s="122"/>
      <c r="K702" s="121" t="str">
        <f t="shared" si="67"/>
        <v/>
      </c>
      <c r="L702" s="122"/>
      <c r="M702" s="123"/>
      <c r="N702" s="123"/>
      <c r="O702" s="123"/>
      <c r="P702" s="124" t="str">
        <f t="shared" si="65"/>
        <v/>
      </c>
      <c r="Q702" s="125"/>
    </row>
    <row r="703" ht="16" spans="2:17">
      <c r="B703" s="106"/>
      <c r="C703" s="107" t="str">
        <f ca="1" t="shared" si="62"/>
        <v/>
      </c>
      <c r="D703" s="108"/>
      <c r="E703" s="113" t="str">
        <f ca="1" t="shared" si="64"/>
        <v/>
      </c>
      <c r="F703" s="114"/>
      <c r="G703" s="115"/>
      <c r="H703" s="116" t="str">
        <f t="shared" si="63"/>
        <v/>
      </c>
      <c r="I703" s="121" t="str">
        <f t="shared" si="66"/>
        <v/>
      </c>
      <c r="J703" s="122"/>
      <c r="K703" s="121" t="str">
        <f t="shared" si="67"/>
        <v/>
      </c>
      <c r="L703" s="122"/>
      <c r="M703" s="123"/>
      <c r="N703" s="123"/>
      <c r="O703" s="123"/>
      <c r="P703" s="124" t="str">
        <f t="shared" si="65"/>
        <v/>
      </c>
      <c r="Q703" s="125"/>
    </row>
    <row r="704" ht="16" spans="2:17">
      <c r="B704" s="106"/>
      <c r="C704" s="107" t="str">
        <f ca="1" t="shared" si="62"/>
        <v/>
      </c>
      <c r="D704" s="108"/>
      <c r="E704" s="113" t="str">
        <f ca="1" t="shared" si="64"/>
        <v/>
      </c>
      <c r="F704" s="114"/>
      <c r="G704" s="115"/>
      <c r="H704" s="116" t="str">
        <f t="shared" si="63"/>
        <v/>
      </c>
      <c r="I704" s="121" t="str">
        <f t="shared" si="66"/>
        <v/>
      </c>
      <c r="J704" s="122"/>
      <c r="K704" s="121" t="str">
        <f t="shared" si="67"/>
        <v/>
      </c>
      <c r="L704" s="122"/>
      <c r="M704" s="123"/>
      <c r="N704" s="123"/>
      <c r="O704" s="123"/>
      <c r="P704" s="124" t="str">
        <f t="shared" si="65"/>
        <v/>
      </c>
      <c r="Q704" s="125"/>
    </row>
    <row r="705" ht="16" spans="2:17">
      <c r="B705" s="106"/>
      <c r="C705" s="107" t="str">
        <f ca="1" t="shared" si="62"/>
        <v/>
      </c>
      <c r="D705" s="108"/>
      <c r="E705" s="113" t="str">
        <f ca="1" t="shared" si="64"/>
        <v/>
      </c>
      <c r="F705" s="114"/>
      <c r="G705" s="115"/>
      <c r="H705" s="116" t="str">
        <f t="shared" si="63"/>
        <v/>
      </c>
      <c r="I705" s="121" t="str">
        <f t="shared" si="66"/>
        <v/>
      </c>
      <c r="J705" s="122"/>
      <c r="K705" s="121" t="str">
        <f t="shared" si="67"/>
        <v/>
      </c>
      <c r="L705" s="122"/>
      <c r="M705" s="123"/>
      <c r="N705" s="123"/>
      <c r="O705" s="123"/>
      <c r="P705" s="124" t="str">
        <f t="shared" si="65"/>
        <v/>
      </c>
      <c r="Q705" s="125"/>
    </row>
    <row r="706" ht="16" spans="2:17">
      <c r="B706" s="106"/>
      <c r="C706" s="107" t="str">
        <f ca="1" t="shared" si="62"/>
        <v/>
      </c>
      <c r="D706" s="108"/>
      <c r="E706" s="113" t="str">
        <f ca="1" t="shared" si="64"/>
        <v/>
      </c>
      <c r="F706" s="114"/>
      <c r="G706" s="115"/>
      <c r="H706" s="116" t="str">
        <f t="shared" si="63"/>
        <v/>
      </c>
      <c r="I706" s="121" t="str">
        <f t="shared" si="66"/>
        <v/>
      </c>
      <c r="J706" s="122"/>
      <c r="K706" s="121" t="str">
        <f t="shared" si="67"/>
        <v/>
      </c>
      <c r="L706" s="122"/>
      <c r="M706" s="123"/>
      <c r="N706" s="123"/>
      <c r="O706" s="123"/>
      <c r="P706" s="124" t="str">
        <f t="shared" si="65"/>
        <v/>
      </c>
      <c r="Q706" s="125"/>
    </row>
    <row r="707" ht="16" spans="2:17">
      <c r="B707" s="106"/>
      <c r="C707" s="107" t="str">
        <f ca="1" t="shared" si="62"/>
        <v/>
      </c>
      <c r="D707" s="108"/>
      <c r="E707" s="113" t="str">
        <f ca="1" t="shared" si="64"/>
        <v/>
      </c>
      <c r="F707" s="114"/>
      <c r="G707" s="115"/>
      <c r="H707" s="116" t="str">
        <f t="shared" si="63"/>
        <v/>
      </c>
      <c r="I707" s="121" t="str">
        <f t="shared" si="66"/>
        <v/>
      </c>
      <c r="J707" s="122"/>
      <c r="K707" s="121" t="str">
        <f t="shared" si="67"/>
        <v/>
      </c>
      <c r="L707" s="122"/>
      <c r="M707" s="123"/>
      <c r="N707" s="123"/>
      <c r="O707" s="123"/>
      <c r="P707" s="124" t="str">
        <f t="shared" si="65"/>
        <v/>
      </c>
      <c r="Q707" s="125"/>
    </row>
    <row r="708" ht="16" spans="2:17">
      <c r="B708" s="106"/>
      <c r="C708" s="107" t="str">
        <f ca="1" t="shared" si="62"/>
        <v/>
      </c>
      <c r="D708" s="108"/>
      <c r="E708" s="113" t="str">
        <f ca="1" t="shared" si="64"/>
        <v/>
      </c>
      <c r="F708" s="114"/>
      <c r="G708" s="115"/>
      <c r="H708" s="116" t="str">
        <f t="shared" si="63"/>
        <v/>
      </c>
      <c r="I708" s="121" t="str">
        <f t="shared" si="66"/>
        <v/>
      </c>
      <c r="J708" s="122"/>
      <c r="K708" s="121" t="str">
        <f t="shared" si="67"/>
        <v/>
      </c>
      <c r="L708" s="122"/>
      <c r="M708" s="123"/>
      <c r="N708" s="123"/>
      <c r="O708" s="123"/>
      <c r="P708" s="124" t="str">
        <f t="shared" si="65"/>
        <v/>
      </c>
      <c r="Q708" s="125"/>
    </row>
    <row r="709" ht="16" spans="2:17">
      <c r="B709" s="106"/>
      <c r="C709" s="107" t="str">
        <f ca="1" t="shared" ref="C709:C772" si="68">IF(B709="","",IF(B709&gt;OFFSET(B709,-1,0,1,1),IF(OFFSET(C709,-1,0,1,1)="","1",OFFSET(C709,-1,0,1,1))&amp;REPT(".1",B709-MAX(OFFSET(B709,-1,0,1,1),1)),IF(ISERROR(FIND(".",OFFSET(C709,-1,0,1,1))),REPT("1.",B709-1)&amp;IFERROR(VALUE(OFFSET(C709,-1,0,1,1))+1,"1"),IF(B709=1,"",IFERROR(LEFT(OFFSET(C709,-1,0,1,1),FIND("^",SUBSTITUTE(OFFSET(C709,-1,0,1,1),".","^",B709-1))),""))&amp;VALUE(TRIM(MID(SUBSTITUTE(OFFSET(C709,-1,0,1,1),".",REPT(" ",LEN(OFFSET(C709,-1,0,1,1)))),(B709-1)*LEN(OFFSET(C709,-1,0,1,1))+1,LEN(OFFSET(C709,-1,0,1,1)))))+1)))</f>
        <v/>
      </c>
      <c r="D709" s="108"/>
      <c r="E709" s="113" t="str">
        <f ca="1" t="shared" si="64"/>
        <v/>
      </c>
      <c r="F709" s="114"/>
      <c r="G709" s="115"/>
      <c r="H709" s="116" t="str">
        <f t="shared" ref="H709:H772" si="69">IF(IF($B709="",TRUE,IF($B710="",FALSE,IF($B709&lt;$B710,TRUE))),"",IF(F709&lt;&gt;"",VLOOKUP($F709,估算标准,2,FALSE),""))</f>
        <v/>
      </c>
      <c r="I709" s="121" t="str">
        <f t="shared" si="66"/>
        <v/>
      </c>
      <c r="J709" s="122"/>
      <c r="K709" s="121" t="str">
        <f t="shared" si="67"/>
        <v/>
      </c>
      <c r="L709" s="122"/>
      <c r="M709" s="123"/>
      <c r="N709" s="123"/>
      <c r="O709" s="123"/>
      <c r="P709" s="124" t="str">
        <f t="shared" si="65"/>
        <v/>
      </c>
      <c r="Q709" s="125"/>
    </row>
    <row r="710" ht="16" spans="2:17">
      <c r="B710" s="106"/>
      <c r="C710" s="107" t="str">
        <f ca="1" t="shared" si="68"/>
        <v/>
      </c>
      <c r="D710" s="108"/>
      <c r="E710" s="113" t="str">
        <f ca="1" t="shared" ref="E710:E773" si="70">IF(C710&lt;&gt;"",IF($L$2&lt;&gt;"",$L$2&amp;"-"&amp;C710,C710),"")</f>
        <v/>
      </c>
      <c r="F710" s="114"/>
      <c r="G710" s="115"/>
      <c r="H710" s="116" t="str">
        <f t="shared" si="69"/>
        <v/>
      </c>
      <c r="I710" s="121" t="str">
        <f t="shared" si="66"/>
        <v/>
      </c>
      <c r="J710" s="122"/>
      <c r="K710" s="121" t="str">
        <f t="shared" si="67"/>
        <v/>
      </c>
      <c r="L710" s="122"/>
      <c r="M710" s="123"/>
      <c r="N710" s="123"/>
      <c r="O710" s="123"/>
      <c r="P710" s="124" t="str">
        <f t="shared" ref="P710:P773" si="71">IF(IF($B710="",TRUE,IF($B711="",FALSE,IF($B710&lt;$B711,TRUE))),"",M710+N710*1.5+O710*1.5)</f>
        <v/>
      </c>
      <c r="Q710" s="125"/>
    </row>
    <row r="711" ht="16" spans="2:17">
      <c r="B711" s="106"/>
      <c r="C711" s="107" t="str">
        <f ca="1" t="shared" si="68"/>
        <v/>
      </c>
      <c r="D711" s="108"/>
      <c r="E711" s="113" t="str">
        <f ca="1" t="shared" si="70"/>
        <v/>
      </c>
      <c r="F711" s="114"/>
      <c r="G711" s="115"/>
      <c r="H711" s="116" t="str">
        <f t="shared" si="69"/>
        <v/>
      </c>
      <c r="I711" s="121" t="str">
        <f t="shared" si="66"/>
        <v/>
      </c>
      <c r="J711" s="122"/>
      <c r="K711" s="121" t="str">
        <f t="shared" si="67"/>
        <v/>
      </c>
      <c r="L711" s="122"/>
      <c r="M711" s="123"/>
      <c r="N711" s="123"/>
      <c r="O711" s="123"/>
      <c r="P711" s="124" t="str">
        <f t="shared" si="71"/>
        <v/>
      </c>
      <c r="Q711" s="125"/>
    </row>
    <row r="712" ht="16" spans="2:17">
      <c r="B712" s="106"/>
      <c r="C712" s="107" t="str">
        <f ca="1" t="shared" si="68"/>
        <v/>
      </c>
      <c r="D712" s="108"/>
      <c r="E712" s="113" t="str">
        <f ca="1" t="shared" si="70"/>
        <v/>
      </c>
      <c r="F712" s="114"/>
      <c r="G712" s="115"/>
      <c r="H712" s="116" t="str">
        <f t="shared" si="69"/>
        <v/>
      </c>
      <c r="I712" s="121" t="str">
        <f t="shared" si="66"/>
        <v/>
      </c>
      <c r="J712" s="122"/>
      <c r="K712" s="121" t="str">
        <f t="shared" si="67"/>
        <v/>
      </c>
      <c r="L712" s="122"/>
      <c r="M712" s="123"/>
      <c r="N712" s="123"/>
      <c r="O712" s="123"/>
      <c r="P712" s="124" t="str">
        <f t="shared" si="71"/>
        <v/>
      </c>
      <c r="Q712" s="125"/>
    </row>
    <row r="713" ht="16" spans="2:17">
      <c r="B713" s="106"/>
      <c r="C713" s="107" t="str">
        <f ca="1" t="shared" si="68"/>
        <v/>
      </c>
      <c r="D713" s="108"/>
      <c r="E713" s="113" t="str">
        <f ca="1" t="shared" si="70"/>
        <v/>
      </c>
      <c r="F713" s="114"/>
      <c r="G713" s="115"/>
      <c r="H713" s="116" t="str">
        <f t="shared" si="69"/>
        <v/>
      </c>
      <c r="I713" s="121" t="str">
        <f t="shared" si="66"/>
        <v/>
      </c>
      <c r="J713" s="122"/>
      <c r="K713" s="121" t="str">
        <f t="shared" si="67"/>
        <v/>
      </c>
      <c r="L713" s="122"/>
      <c r="M713" s="123"/>
      <c r="N713" s="123"/>
      <c r="O713" s="123"/>
      <c r="P713" s="124" t="str">
        <f t="shared" si="71"/>
        <v/>
      </c>
      <c r="Q713" s="125"/>
    </row>
    <row r="714" ht="16" spans="2:17">
      <c r="B714" s="106"/>
      <c r="C714" s="107" t="str">
        <f ca="1" t="shared" si="68"/>
        <v/>
      </c>
      <c r="D714" s="108"/>
      <c r="E714" s="113" t="str">
        <f ca="1" t="shared" si="70"/>
        <v/>
      </c>
      <c r="F714" s="114"/>
      <c r="G714" s="115"/>
      <c r="H714" s="116" t="str">
        <f t="shared" si="69"/>
        <v/>
      </c>
      <c r="I714" s="121" t="str">
        <f t="shared" si="66"/>
        <v/>
      </c>
      <c r="J714" s="122"/>
      <c r="K714" s="121" t="str">
        <f t="shared" si="67"/>
        <v/>
      </c>
      <c r="L714" s="122"/>
      <c r="M714" s="123"/>
      <c r="N714" s="123"/>
      <c r="O714" s="123"/>
      <c r="P714" s="124" t="str">
        <f t="shared" si="71"/>
        <v/>
      </c>
      <c r="Q714" s="125"/>
    </row>
    <row r="715" ht="16" spans="2:17">
      <c r="B715" s="106"/>
      <c r="C715" s="107" t="str">
        <f ca="1" t="shared" si="68"/>
        <v/>
      </c>
      <c r="D715" s="108"/>
      <c r="E715" s="113" t="str">
        <f ca="1" t="shared" si="70"/>
        <v/>
      </c>
      <c r="F715" s="114"/>
      <c r="G715" s="115"/>
      <c r="H715" s="116" t="str">
        <f t="shared" si="69"/>
        <v/>
      </c>
      <c r="I715" s="121" t="str">
        <f t="shared" si="66"/>
        <v/>
      </c>
      <c r="J715" s="122"/>
      <c r="K715" s="121" t="str">
        <f t="shared" si="67"/>
        <v/>
      </c>
      <c r="L715" s="122"/>
      <c r="M715" s="123"/>
      <c r="N715" s="123"/>
      <c r="O715" s="123"/>
      <c r="P715" s="124" t="str">
        <f t="shared" si="71"/>
        <v/>
      </c>
      <c r="Q715" s="125"/>
    </row>
    <row r="716" ht="16" spans="2:17">
      <c r="B716" s="106"/>
      <c r="C716" s="107" t="str">
        <f ca="1" t="shared" si="68"/>
        <v/>
      </c>
      <c r="D716" s="108"/>
      <c r="E716" s="113" t="str">
        <f ca="1" t="shared" si="70"/>
        <v/>
      </c>
      <c r="F716" s="114"/>
      <c r="G716" s="115"/>
      <c r="H716" s="116" t="str">
        <f t="shared" si="69"/>
        <v/>
      </c>
      <c r="I716" s="121" t="str">
        <f t="shared" si="66"/>
        <v/>
      </c>
      <c r="J716" s="122"/>
      <c r="K716" s="121" t="str">
        <f t="shared" si="67"/>
        <v/>
      </c>
      <c r="L716" s="122"/>
      <c r="M716" s="123"/>
      <c r="N716" s="123"/>
      <c r="O716" s="123"/>
      <c r="P716" s="124" t="str">
        <f t="shared" si="71"/>
        <v/>
      </c>
      <c r="Q716" s="125"/>
    </row>
    <row r="717" ht="16" spans="2:17">
      <c r="B717" s="106"/>
      <c r="C717" s="107" t="str">
        <f ca="1" t="shared" si="68"/>
        <v/>
      </c>
      <c r="D717" s="108"/>
      <c r="E717" s="113" t="str">
        <f ca="1" t="shared" si="70"/>
        <v/>
      </c>
      <c r="F717" s="114"/>
      <c r="G717" s="115"/>
      <c r="H717" s="116" t="str">
        <f t="shared" si="69"/>
        <v/>
      </c>
      <c r="I717" s="121" t="str">
        <f t="shared" si="66"/>
        <v/>
      </c>
      <c r="J717" s="122"/>
      <c r="K717" s="121" t="str">
        <f t="shared" si="67"/>
        <v/>
      </c>
      <c r="L717" s="122"/>
      <c r="M717" s="123"/>
      <c r="N717" s="123"/>
      <c r="O717" s="123"/>
      <c r="P717" s="124" t="str">
        <f t="shared" si="71"/>
        <v/>
      </c>
      <c r="Q717" s="125"/>
    </row>
    <row r="718" ht="16" spans="2:17">
      <c r="B718" s="106"/>
      <c r="C718" s="107" t="str">
        <f ca="1" t="shared" si="68"/>
        <v/>
      </c>
      <c r="D718" s="108"/>
      <c r="E718" s="113" t="str">
        <f ca="1" t="shared" si="70"/>
        <v/>
      </c>
      <c r="F718" s="114"/>
      <c r="G718" s="115"/>
      <c r="H718" s="116" t="str">
        <f t="shared" si="69"/>
        <v/>
      </c>
      <c r="I718" s="121" t="str">
        <f t="shared" si="66"/>
        <v/>
      </c>
      <c r="J718" s="122"/>
      <c r="K718" s="121" t="str">
        <f t="shared" si="67"/>
        <v/>
      </c>
      <c r="L718" s="122"/>
      <c r="M718" s="123"/>
      <c r="N718" s="123"/>
      <c r="O718" s="123"/>
      <c r="P718" s="124" t="str">
        <f t="shared" si="71"/>
        <v/>
      </c>
      <c r="Q718" s="125"/>
    </row>
    <row r="719" ht="16" spans="2:17">
      <c r="B719" s="106"/>
      <c r="C719" s="107" t="str">
        <f ca="1" t="shared" si="68"/>
        <v/>
      </c>
      <c r="D719" s="108"/>
      <c r="E719" s="113" t="str">
        <f ca="1" t="shared" si="70"/>
        <v/>
      </c>
      <c r="F719" s="114"/>
      <c r="G719" s="115"/>
      <c r="H719" s="116" t="str">
        <f t="shared" si="69"/>
        <v/>
      </c>
      <c r="I719" s="121" t="str">
        <f t="shared" si="66"/>
        <v/>
      </c>
      <c r="J719" s="122"/>
      <c r="K719" s="121" t="str">
        <f t="shared" si="67"/>
        <v/>
      </c>
      <c r="L719" s="122"/>
      <c r="M719" s="123"/>
      <c r="N719" s="123"/>
      <c r="O719" s="123"/>
      <c r="P719" s="124" t="str">
        <f t="shared" si="71"/>
        <v/>
      </c>
      <c r="Q719" s="125"/>
    </row>
    <row r="720" ht="16" spans="2:17">
      <c r="B720" s="106"/>
      <c r="C720" s="107" t="str">
        <f ca="1" t="shared" si="68"/>
        <v/>
      </c>
      <c r="D720" s="108"/>
      <c r="E720" s="113" t="str">
        <f ca="1" t="shared" si="70"/>
        <v/>
      </c>
      <c r="F720" s="114"/>
      <c r="G720" s="115"/>
      <c r="H720" s="116" t="str">
        <f t="shared" si="69"/>
        <v/>
      </c>
      <c r="I720" s="121" t="str">
        <f t="shared" si="66"/>
        <v/>
      </c>
      <c r="J720" s="122"/>
      <c r="K720" s="121" t="str">
        <f t="shared" si="67"/>
        <v/>
      </c>
      <c r="L720" s="122"/>
      <c r="M720" s="123"/>
      <c r="N720" s="123"/>
      <c r="O720" s="123"/>
      <c r="P720" s="124" t="str">
        <f t="shared" si="71"/>
        <v/>
      </c>
      <c r="Q720" s="125"/>
    </row>
    <row r="721" ht="16" spans="2:17">
      <c r="B721" s="106"/>
      <c r="C721" s="107" t="str">
        <f ca="1" t="shared" si="68"/>
        <v/>
      </c>
      <c r="D721" s="108"/>
      <c r="E721" s="113" t="str">
        <f ca="1" t="shared" si="70"/>
        <v/>
      </c>
      <c r="F721" s="114"/>
      <c r="G721" s="115"/>
      <c r="H721" s="116" t="str">
        <f t="shared" si="69"/>
        <v/>
      </c>
      <c r="I721" s="121" t="str">
        <f t="shared" si="66"/>
        <v/>
      </c>
      <c r="J721" s="122"/>
      <c r="K721" s="121" t="str">
        <f t="shared" si="67"/>
        <v/>
      </c>
      <c r="L721" s="122"/>
      <c r="M721" s="123"/>
      <c r="N721" s="123"/>
      <c r="O721" s="123"/>
      <c r="P721" s="124" t="str">
        <f t="shared" si="71"/>
        <v/>
      </c>
      <c r="Q721" s="125"/>
    </row>
    <row r="722" ht="16" spans="2:17">
      <c r="B722" s="106"/>
      <c r="C722" s="107" t="str">
        <f ca="1" t="shared" si="68"/>
        <v/>
      </c>
      <c r="D722" s="108"/>
      <c r="E722" s="113" t="str">
        <f ca="1" t="shared" si="70"/>
        <v/>
      </c>
      <c r="F722" s="114"/>
      <c r="G722" s="115"/>
      <c r="H722" s="116" t="str">
        <f t="shared" si="69"/>
        <v/>
      </c>
      <c r="I722" s="121" t="str">
        <f t="shared" si="66"/>
        <v/>
      </c>
      <c r="J722" s="122"/>
      <c r="K722" s="121" t="str">
        <f t="shared" si="67"/>
        <v/>
      </c>
      <c r="L722" s="122"/>
      <c r="M722" s="123"/>
      <c r="N722" s="123"/>
      <c r="O722" s="123"/>
      <c r="P722" s="124" t="str">
        <f t="shared" si="71"/>
        <v/>
      </c>
      <c r="Q722" s="125"/>
    </row>
    <row r="723" ht="16" spans="2:17">
      <c r="B723" s="106"/>
      <c r="C723" s="107" t="str">
        <f ca="1" t="shared" si="68"/>
        <v/>
      </c>
      <c r="D723" s="108"/>
      <c r="E723" s="113" t="str">
        <f ca="1" t="shared" si="70"/>
        <v/>
      </c>
      <c r="F723" s="114"/>
      <c r="G723" s="115"/>
      <c r="H723" s="116" t="str">
        <f t="shared" si="69"/>
        <v/>
      </c>
      <c r="I723" s="121" t="str">
        <f t="shared" si="66"/>
        <v/>
      </c>
      <c r="J723" s="122"/>
      <c r="K723" s="121" t="str">
        <f t="shared" si="67"/>
        <v/>
      </c>
      <c r="L723" s="122"/>
      <c r="M723" s="123"/>
      <c r="N723" s="123"/>
      <c r="O723" s="123"/>
      <c r="P723" s="124" t="str">
        <f t="shared" si="71"/>
        <v/>
      </c>
      <c r="Q723" s="125"/>
    </row>
    <row r="724" ht="16" spans="2:17">
      <c r="B724" s="106"/>
      <c r="C724" s="107" t="str">
        <f ca="1" t="shared" si="68"/>
        <v/>
      </c>
      <c r="D724" s="108"/>
      <c r="E724" s="113" t="str">
        <f ca="1" t="shared" si="70"/>
        <v/>
      </c>
      <c r="F724" s="114"/>
      <c r="G724" s="115"/>
      <c r="H724" s="116" t="str">
        <f t="shared" si="69"/>
        <v/>
      </c>
      <c r="I724" s="121" t="str">
        <f t="shared" si="66"/>
        <v/>
      </c>
      <c r="J724" s="122"/>
      <c r="K724" s="121" t="str">
        <f t="shared" si="67"/>
        <v/>
      </c>
      <c r="L724" s="122"/>
      <c r="M724" s="123"/>
      <c r="N724" s="123"/>
      <c r="O724" s="123"/>
      <c r="P724" s="124" t="str">
        <f t="shared" si="71"/>
        <v/>
      </c>
      <c r="Q724" s="125"/>
    </row>
    <row r="725" ht="16" spans="2:17">
      <c r="B725" s="106"/>
      <c r="C725" s="107" t="str">
        <f ca="1" t="shared" si="68"/>
        <v/>
      </c>
      <c r="D725" s="108"/>
      <c r="E725" s="113" t="str">
        <f ca="1" t="shared" si="70"/>
        <v/>
      </c>
      <c r="F725" s="114"/>
      <c r="G725" s="115"/>
      <c r="H725" s="116" t="str">
        <f t="shared" si="69"/>
        <v/>
      </c>
      <c r="I725" s="121" t="str">
        <f t="shared" si="66"/>
        <v/>
      </c>
      <c r="J725" s="122"/>
      <c r="K725" s="121" t="str">
        <f t="shared" si="67"/>
        <v/>
      </c>
      <c r="L725" s="122"/>
      <c r="M725" s="123"/>
      <c r="N725" s="123"/>
      <c r="O725" s="123"/>
      <c r="P725" s="124" t="str">
        <f t="shared" si="71"/>
        <v/>
      </c>
      <c r="Q725" s="125"/>
    </row>
    <row r="726" ht="16" spans="2:17">
      <c r="B726" s="106"/>
      <c r="C726" s="107" t="str">
        <f ca="1" t="shared" si="68"/>
        <v/>
      </c>
      <c r="D726" s="108"/>
      <c r="E726" s="113" t="str">
        <f ca="1" t="shared" si="70"/>
        <v/>
      </c>
      <c r="F726" s="114"/>
      <c r="G726" s="115"/>
      <c r="H726" s="116" t="str">
        <f t="shared" si="69"/>
        <v/>
      </c>
      <c r="I726" s="121" t="str">
        <f t="shared" si="66"/>
        <v/>
      </c>
      <c r="J726" s="122"/>
      <c r="K726" s="121" t="str">
        <f t="shared" si="67"/>
        <v/>
      </c>
      <c r="L726" s="122"/>
      <c r="M726" s="123"/>
      <c r="N726" s="123"/>
      <c r="O726" s="123"/>
      <c r="P726" s="124" t="str">
        <f t="shared" si="71"/>
        <v/>
      </c>
      <c r="Q726" s="125"/>
    </row>
    <row r="727" ht="16" spans="2:17">
      <c r="B727" s="106"/>
      <c r="C727" s="107" t="str">
        <f ca="1" t="shared" si="68"/>
        <v/>
      </c>
      <c r="D727" s="108"/>
      <c r="E727" s="113" t="str">
        <f ca="1" t="shared" si="70"/>
        <v/>
      </c>
      <c r="F727" s="114"/>
      <c r="G727" s="115"/>
      <c r="H727" s="116" t="str">
        <f t="shared" si="69"/>
        <v/>
      </c>
      <c r="I727" s="121" t="str">
        <f t="shared" si="66"/>
        <v/>
      </c>
      <c r="J727" s="122"/>
      <c r="K727" s="121" t="str">
        <f t="shared" si="67"/>
        <v/>
      </c>
      <c r="L727" s="122"/>
      <c r="M727" s="123"/>
      <c r="N727" s="123"/>
      <c r="O727" s="123"/>
      <c r="P727" s="124" t="str">
        <f t="shared" si="71"/>
        <v/>
      </c>
      <c r="Q727" s="125"/>
    </row>
    <row r="728" ht="16" spans="2:17">
      <c r="B728" s="106"/>
      <c r="C728" s="107" t="str">
        <f ca="1" t="shared" si="68"/>
        <v/>
      </c>
      <c r="D728" s="108"/>
      <c r="E728" s="113" t="str">
        <f ca="1" t="shared" si="70"/>
        <v/>
      </c>
      <c r="F728" s="114"/>
      <c r="G728" s="115"/>
      <c r="H728" s="116" t="str">
        <f t="shared" si="69"/>
        <v/>
      </c>
      <c r="I728" s="121" t="str">
        <f t="shared" ref="I728:I791" si="72">IF(IF($B728="",TRUE,IF($B729="",FALSE,IF($B728&lt;$B729,TRUE))),"",IF(J728="高",H728*1.2,IF(J728="中",H728,IF(J728="低",H728*0.8,"0.00"))))</f>
        <v/>
      </c>
      <c r="J728" s="122"/>
      <c r="K728" s="121" t="str">
        <f t="shared" ref="K728:K791" si="73">IF(IF($B728="",TRUE,IF($B729="",FALSE,IF($B728&lt;$B729,TRUE))),"",IF(L728="高",I728*1.2,IF(L728="中",I728,IF(L728="低",I728*0.8,"0.00"))))</f>
        <v/>
      </c>
      <c r="L728" s="122"/>
      <c r="M728" s="123"/>
      <c r="N728" s="123"/>
      <c r="O728" s="123"/>
      <c r="P728" s="124" t="str">
        <f t="shared" si="71"/>
        <v/>
      </c>
      <c r="Q728" s="125"/>
    </row>
    <row r="729" ht="16" spans="2:17">
      <c r="B729" s="106"/>
      <c r="C729" s="107" t="str">
        <f ca="1" t="shared" si="68"/>
        <v/>
      </c>
      <c r="D729" s="108"/>
      <c r="E729" s="113" t="str">
        <f ca="1" t="shared" si="70"/>
        <v/>
      </c>
      <c r="F729" s="114"/>
      <c r="G729" s="115"/>
      <c r="H729" s="116" t="str">
        <f t="shared" si="69"/>
        <v/>
      </c>
      <c r="I729" s="121" t="str">
        <f t="shared" si="72"/>
        <v/>
      </c>
      <c r="J729" s="122"/>
      <c r="K729" s="121" t="str">
        <f t="shared" si="73"/>
        <v/>
      </c>
      <c r="L729" s="122"/>
      <c r="M729" s="123"/>
      <c r="N729" s="123"/>
      <c r="O729" s="123"/>
      <c r="P729" s="124" t="str">
        <f t="shared" si="71"/>
        <v/>
      </c>
      <c r="Q729" s="125"/>
    </row>
    <row r="730" ht="16" spans="2:17">
      <c r="B730" s="106"/>
      <c r="C730" s="107" t="str">
        <f ca="1" t="shared" si="68"/>
        <v/>
      </c>
      <c r="D730" s="108"/>
      <c r="E730" s="113" t="str">
        <f ca="1" t="shared" si="70"/>
        <v/>
      </c>
      <c r="F730" s="114"/>
      <c r="G730" s="115"/>
      <c r="H730" s="116" t="str">
        <f t="shared" si="69"/>
        <v/>
      </c>
      <c r="I730" s="121" t="str">
        <f t="shared" si="72"/>
        <v/>
      </c>
      <c r="J730" s="122"/>
      <c r="K730" s="121" t="str">
        <f t="shared" si="73"/>
        <v/>
      </c>
      <c r="L730" s="122"/>
      <c r="M730" s="123"/>
      <c r="N730" s="123"/>
      <c r="O730" s="123"/>
      <c r="P730" s="124" t="str">
        <f t="shared" si="71"/>
        <v/>
      </c>
      <c r="Q730" s="125"/>
    </row>
    <row r="731" ht="16" spans="2:17">
      <c r="B731" s="106"/>
      <c r="C731" s="107" t="str">
        <f ca="1" t="shared" si="68"/>
        <v/>
      </c>
      <c r="D731" s="108"/>
      <c r="E731" s="113" t="str">
        <f ca="1" t="shared" si="70"/>
        <v/>
      </c>
      <c r="F731" s="114"/>
      <c r="G731" s="115"/>
      <c r="H731" s="116" t="str">
        <f t="shared" si="69"/>
        <v/>
      </c>
      <c r="I731" s="121" t="str">
        <f t="shared" si="72"/>
        <v/>
      </c>
      <c r="J731" s="122"/>
      <c r="K731" s="121" t="str">
        <f t="shared" si="73"/>
        <v/>
      </c>
      <c r="L731" s="122"/>
      <c r="M731" s="123"/>
      <c r="N731" s="123"/>
      <c r="O731" s="123"/>
      <c r="P731" s="124" t="str">
        <f t="shared" si="71"/>
        <v/>
      </c>
      <c r="Q731" s="125"/>
    </row>
    <row r="732" ht="16" spans="2:17">
      <c r="B732" s="106"/>
      <c r="C732" s="107" t="str">
        <f ca="1" t="shared" si="68"/>
        <v/>
      </c>
      <c r="D732" s="108"/>
      <c r="E732" s="113" t="str">
        <f ca="1" t="shared" si="70"/>
        <v/>
      </c>
      <c r="F732" s="114"/>
      <c r="G732" s="115"/>
      <c r="H732" s="116" t="str">
        <f t="shared" si="69"/>
        <v/>
      </c>
      <c r="I732" s="121" t="str">
        <f t="shared" si="72"/>
        <v/>
      </c>
      <c r="J732" s="122"/>
      <c r="K732" s="121" t="str">
        <f t="shared" si="73"/>
        <v/>
      </c>
      <c r="L732" s="122"/>
      <c r="M732" s="123"/>
      <c r="N732" s="123"/>
      <c r="O732" s="123"/>
      <c r="P732" s="124" t="str">
        <f t="shared" si="71"/>
        <v/>
      </c>
      <c r="Q732" s="125"/>
    </row>
    <row r="733" ht="16" spans="2:17">
      <c r="B733" s="106"/>
      <c r="C733" s="107" t="str">
        <f ca="1" t="shared" si="68"/>
        <v/>
      </c>
      <c r="D733" s="108"/>
      <c r="E733" s="113" t="str">
        <f ca="1" t="shared" si="70"/>
        <v/>
      </c>
      <c r="F733" s="114"/>
      <c r="G733" s="115"/>
      <c r="H733" s="116" t="str">
        <f t="shared" si="69"/>
        <v/>
      </c>
      <c r="I733" s="121" t="str">
        <f t="shared" si="72"/>
        <v/>
      </c>
      <c r="J733" s="122"/>
      <c r="K733" s="121" t="str">
        <f t="shared" si="73"/>
        <v/>
      </c>
      <c r="L733" s="122"/>
      <c r="M733" s="123"/>
      <c r="N733" s="123"/>
      <c r="O733" s="123"/>
      <c r="P733" s="124" t="str">
        <f t="shared" si="71"/>
        <v/>
      </c>
      <c r="Q733" s="125"/>
    </row>
    <row r="734" ht="16" spans="2:17">
      <c r="B734" s="106"/>
      <c r="C734" s="107" t="str">
        <f ca="1" t="shared" si="68"/>
        <v/>
      </c>
      <c r="D734" s="108"/>
      <c r="E734" s="113" t="str">
        <f ca="1" t="shared" si="70"/>
        <v/>
      </c>
      <c r="F734" s="114"/>
      <c r="G734" s="115"/>
      <c r="H734" s="116" t="str">
        <f t="shared" si="69"/>
        <v/>
      </c>
      <c r="I734" s="121" t="str">
        <f t="shared" si="72"/>
        <v/>
      </c>
      <c r="J734" s="122"/>
      <c r="K734" s="121" t="str">
        <f t="shared" si="73"/>
        <v/>
      </c>
      <c r="L734" s="122"/>
      <c r="M734" s="123"/>
      <c r="N734" s="123"/>
      <c r="O734" s="123"/>
      <c r="P734" s="124" t="str">
        <f t="shared" si="71"/>
        <v/>
      </c>
      <c r="Q734" s="125"/>
    </row>
    <row r="735" ht="16" spans="2:17">
      <c r="B735" s="106"/>
      <c r="C735" s="107" t="str">
        <f ca="1" t="shared" si="68"/>
        <v/>
      </c>
      <c r="D735" s="108"/>
      <c r="E735" s="113" t="str">
        <f ca="1" t="shared" si="70"/>
        <v/>
      </c>
      <c r="F735" s="114"/>
      <c r="G735" s="115"/>
      <c r="H735" s="116" t="str">
        <f t="shared" si="69"/>
        <v/>
      </c>
      <c r="I735" s="121" t="str">
        <f t="shared" si="72"/>
        <v/>
      </c>
      <c r="J735" s="122"/>
      <c r="K735" s="121" t="str">
        <f t="shared" si="73"/>
        <v/>
      </c>
      <c r="L735" s="122"/>
      <c r="M735" s="123"/>
      <c r="N735" s="123"/>
      <c r="O735" s="123"/>
      <c r="P735" s="124" t="str">
        <f t="shared" si="71"/>
        <v/>
      </c>
      <c r="Q735" s="125"/>
    </row>
    <row r="736" ht="16" spans="2:17">
      <c r="B736" s="106"/>
      <c r="C736" s="107" t="str">
        <f ca="1" t="shared" si="68"/>
        <v/>
      </c>
      <c r="D736" s="108"/>
      <c r="E736" s="113" t="str">
        <f ca="1" t="shared" si="70"/>
        <v/>
      </c>
      <c r="F736" s="114"/>
      <c r="G736" s="115"/>
      <c r="H736" s="116" t="str">
        <f t="shared" si="69"/>
        <v/>
      </c>
      <c r="I736" s="121" t="str">
        <f t="shared" si="72"/>
        <v/>
      </c>
      <c r="J736" s="122"/>
      <c r="K736" s="121" t="str">
        <f t="shared" si="73"/>
        <v/>
      </c>
      <c r="L736" s="122"/>
      <c r="M736" s="123"/>
      <c r="N736" s="123"/>
      <c r="O736" s="123"/>
      <c r="P736" s="124" t="str">
        <f t="shared" si="71"/>
        <v/>
      </c>
      <c r="Q736" s="125"/>
    </row>
    <row r="737" ht="16" spans="2:17">
      <c r="B737" s="106"/>
      <c r="C737" s="107" t="str">
        <f ca="1" t="shared" si="68"/>
        <v/>
      </c>
      <c r="D737" s="108"/>
      <c r="E737" s="113" t="str">
        <f ca="1" t="shared" si="70"/>
        <v/>
      </c>
      <c r="F737" s="114"/>
      <c r="G737" s="115"/>
      <c r="H737" s="116" t="str">
        <f t="shared" si="69"/>
        <v/>
      </c>
      <c r="I737" s="121" t="str">
        <f t="shared" si="72"/>
        <v/>
      </c>
      <c r="J737" s="122"/>
      <c r="K737" s="121" t="str">
        <f t="shared" si="73"/>
        <v/>
      </c>
      <c r="L737" s="122"/>
      <c r="M737" s="123"/>
      <c r="N737" s="123"/>
      <c r="O737" s="123"/>
      <c r="P737" s="124" t="str">
        <f t="shared" si="71"/>
        <v/>
      </c>
      <c r="Q737" s="125"/>
    </row>
    <row r="738" ht="16" spans="2:17">
      <c r="B738" s="106"/>
      <c r="C738" s="107" t="str">
        <f ca="1" t="shared" si="68"/>
        <v/>
      </c>
      <c r="D738" s="108"/>
      <c r="E738" s="113" t="str">
        <f ca="1" t="shared" si="70"/>
        <v/>
      </c>
      <c r="F738" s="114"/>
      <c r="G738" s="115"/>
      <c r="H738" s="116" t="str">
        <f t="shared" si="69"/>
        <v/>
      </c>
      <c r="I738" s="121" t="str">
        <f t="shared" si="72"/>
        <v/>
      </c>
      <c r="J738" s="122"/>
      <c r="K738" s="121" t="str">
        <f t="shared" si="73"/>
        <v/>
      </c>
      <c r="L738" s="122"/>
      <c r="M738" s="123"/>
      <c r="N738" s="123"/>
      <c r="O738" s="123"/>
      <c r="P738" s="124" t="str">
        <f t="shared" si="71"/>
        <v/>
      </c>
      <c r="Q738" s="125"/>
    </row>
    <row r="739" ht="16" spans="2:17">
      <c r="B739" s="106"/>
      <c r="C739" s="107" t="str">
        <f ca="1" t="shared" si="68"/>
        <v/>
      </c>
      <c r="D739" s="108"/>
      <c r="E739" s="113" t="str">
        <f ca="1" t="shared" si="70"/>
        <v/>
      </c>
      <c r="F739" s="114"/>
      <c r="G739" s="115"/>
      <c r="H739" s="116" t="str">
        <f t="shared" si="69"/>
        <v/>
      </c>
      <c r="I739" s="121" t="str">
        <f t="shared" si="72"/>
        <v/>
      </c>
      <c r="J739" s="122"/>
      <c r="K739" s="121" t="str">
        <f t="shared" si="73"/>
        <v/>
      </c>
      <c r="L739" s="122"/>
      <c r="M739" s="123"/>
      <c r="N739" s="123"/>
      <c r="O739" s="123"/>
      <c r="P739" s="124" t="str">
        <f t="shared" si="71"/>
        <v/>
      </c>
      <c r="Q739" s="125"/>
    </row>
    <row r="740" ht="16" spans="2:17">
      <c r="B740" s="106"/>
      <c r="C740" s="107" t="str">
        <f ca="1" t="shared" si="68"/>
        <v/>
      </c>
      <c r="D740" s="108"/>
      <c r="E740" s="113" t="str">
        <f ca="1" t="shared" si="70"/>
        <v/>
      </c>
      <c r="F740" s="114"/>
      <c r="G740" s="115"/>
      <c r="H740" s="116" t="str">
        <f t="shared" si="69"/>
        <v/>
      </c>
      <c r="I740" s="121" t="str">
        <f t="shared" si="72"/>
        <v/>
      </c>
      <c r="J740" s="122"/>
      <c r="K740" s="121" t="str">
        <f t="shared" si="73"/>
        <v/>
      </c>
      <c r="L740" s="122"/>
      <c r="M740" s="123"/>
      <c r="N740" s="123"/>
      <c r="O740" s="123"/>
      <c r="P740" s="124" t="str">
        <f t="shared" si="71"/>
        <v/>
      </c>
      <c r="Q740" s="125"/>
    </row>
    <row r="741" ht="16" spans="2:17">
      <c r="B741" s="106"/>
      <c r="C741" s="107" t="str">
        <f ca="1" t="shared" si="68"/>
        <v/>
      </c>
      <c r="D741" s="108"/>
      <c r="E741" s="113" t="str">
        <f ca="1" t="shared" si="70"/>
        <v/>
      </c>
      <c r="F741" s="114"/>
      <c r="G741" s="115"/>
      <c r="H741" s="116" t="str">
        <f t="shared" si="69"/>
        <v/>
      </c>
      <c r="I741" s="121" t="str">
        <f t="shared" si="72"/>
        <v/>
      </c>
      <c r="J741" s="122"/>
      <c r="K741" s="121" t="str">
        <f t="shared" si="73"/>
        <v/>
      </c>
      <c r="L741" s="122"/>
      <c r="M741" s="123"/>
      <c r="N741" s="123"/>
      <c r="O741" s="123"/>
      <c r="P741" s="124" t="str">
        <f t="shared" si="71"/>
        <v/>
      </c>
      <c r="Q741" s="125"/>
    </row>
    <row r="742" ht="16" spans="2:17">
      <c r="B742" s="106"/>
      <c r="C742" s="107" t="str">
        <f ca="1" t="shared" si="68"/>
        <v/>
      </c>
      <c r="D742" s="108"/>
      <c r="E742" s="113" t="str">
        <f ca="1" t="shared" si="70"/>
        <v/>
      </c>
      <c r="F742" s="114"/>
      <c r="G742" s="115"/>
      <c r="H742" s="116" t="str">
        <f t="shared" si="69"/>
        <v/>
      </c>
      <c r="I742" s="121" t="str">
        <f t="shared" si="72"/>
        <v/>
      </c>
      <c r="J742" s="122"/>
      <c r="K742" s="121" t="str">
        <f t="shared" si="73"/>
        <v/>
      </c>
      <c r="L742" s="122"/>
      <c r="M742" s="123"/>
      <c r="N742" s="123"/>
      <c r="O742" s="123"/>
      <c r="P742" s="124" t="str">
        <f t="shared" si="71"/>
        <v/>
      </c>
      <c r="Q742" s="125"/>
    </row>
    <row r="743" ht="16" spans="2:17">
      <c r="B743" s="106"/>
      <c r="C743" s="107" t="str">
        <f ca="1" t="shared" si="68"/>
        <v/>
      </c>
      <c r="D743" s="108"/>
      <c r="E743" s="113" t="str">
        <f ca="1" t="shared" si="70"/>
        <v/>
      </c>
      <c r="F743" s="114"/>
      <c r="G743" s="115"/>
      <c r="H743" s="116" t="str">
        <f t="shared" si="69"/>
        <v/>
      </c>
      <c r="I743" s="121" t="str">
        <f t="shared" si="72"/>
        <v/>
      </c>
      <c r="J743" s="122"/>
      <c r="K743" s="121" t="str">
        <f t="shared" si="73"/>
        <v/>
      </c>
      <c r="L743" s="122"/>
      <c r="M743" s="123"/>
      <c r="N743" s="123"/>
      <c r="O743" s="123"/>
      <c r="P743" s="124" t="str">
        <f t="shared" si="71"/>
        <v/>
      </c>
      <c r="Q743" s="125"/>
    </row>
    <row r="744" ht="16" spans="2:17">
      <c r="B744" s="106"/>
      <c r="C744" s="107" t="str">
        <f ca="1" t="shared" si="68"/>
        <v/>
      </c>
      <c r="D744" s="108"/>
      <c r="E744" s="113" t="str">
        <f ca="1" t="shared" si="70"/>
        <v/>
      </c>
      <c r="F744" s="114"/>
      <c r="G744" s="115"/>
      <c r="H744" s="116" t="str">
        <f t="shared" si="69"/>
        <v/>
      </c>
      <c r="I744" s="121" t="str">
        <f t="shared" si="72"/>
        <v/>
      </c>
      <c r="J744" s="122"/>
      <c r="K744" s="121" t="str">
        <f t="shared" si="73"/>
        <v/>
      </c>
      <c r="L744" s="122"/>
      <c r="M744" s="123"/>
      <c r="N744" s="123"/>
      <c r="O744" s="123"/>
      <c r="P744" s="124" t="str">
        <f t="shared" si="71"/>
        <v/>
      </c>
      <c r="Q744" s="125"/>
    </row>
    <row r="745" ht="16" spans="2:17">
      <c r="B745" s="106"/>
      <c r="C745" s="107" t="str">
        <f ca="1" t="shared" si="68"/>
        <v/>
      </c>
      <c r="D745" s="108"/>
      <c r="E745" s="113" t="str">
        <f ca="1" t="shared" si="70"/>
        <v/>
      </c>
      <c r="F745" s="114"/>
      <c r="G745" s="115"/>
      <c r="H745" s="116" t="str">
        <f t="shared" si="69"/>
        <v/>
      </c>
      <c r="I745" s="121" t="str">
        <f t="shared" si="72"/>
        <v/>
      </c>
      <c r="J745" s="122"/>
      <c r="K745" s="121" t="str">
        <f t="shared" si="73"/>
        <v/>
      </c>
      <c r="L745" s="122"/>
      <c r="M745" s="123"/>
      <c r="N745" s="123"/>
      <c r="O745" s="123"/>
      <c r="P745" s="124" t="str">
        <f t="shared" si="71"/>
        <v/>
      </c>
      <c r="Q745" s="125"/>
    </row>
    <row r="746" ht="16" spans="2:17">
      <c r="B746" s="106"/>
      <c r="C746" s="107" t="str">
        <f ca="1" t="shared" si="68"/>
        <v/>
      </c>
      <c r="D746" s="108"/>
      <c r="E746" s="113" t="str">
        <f ca="1" t="shared" si="70"/>
        <v/>
      </c>
      <c r="F746" s="114"/>
      <c r="G746" s="115"/>
      <c r="H746" s="116" t="str">
        <f t="shared" si="69"/>
        <v/>
      </c>
      <c r="I746" s="121" t="str">
        <f t="shared" si="72"/>
        <v/>
      </c>
      <c r="J746" s="122"/>
      <c r="K746" s="121" t="str">
        <f t="shared" si="73"/>
        <v/>
      </c>
      <c r="L746" s="122"/>
      <c r="M746" s="123"/>
      <c r="N746" s="123"/>
      <c r="O746" s="123"/>
      <c r="P746" s="124" t="str">
        <f t="shared" si="71"/>
        <v/>
      </c>
      <c r="Q746" s="125"/>
    </row>
    <row r="747" ht="16" spans="2:17">
      <c r="B747" s="106"/>
      <c r="C747" s="107" t="str">
        <f ca="1" t="shared" si="68"/>
        <v/>
      </c>
      <c r="D747" s="108"/>
      <c r="E747" s="113" t="str">
        <f ca="1" t="shared" si="70"/>
        <v/>
      </c>
      <c r="F747" s="114"/>
      <c r="G747" s="115"/>
      <c r="H747" s="116" t="str">
        <f t="shared" si="69"/>
        <v/>
      </c>
      <c r="I747" s="121" t="str">
        <f t="shared" si="72"/>
        <v/>
      </c>
      <c r="J747" s="122"/>
      <c r="K747" s="121" t="str">
        <f t="shared" si="73"/>
        <v/>
      </c>
      <c r="L747" s="122"/>
      <c r="M747" s="123"/>
      <c r="N747" s="123"/>
      <c r="O747" s="123"/>
      <c r="P747" s="124" t="str">
        <f t="shared" si="71"/>
        <v/>
      </c>
      <c r="Q747" s="125"/>
    </row>
    <row r="748" ht="16" spans="2:17">
      <c r="B748" s="106"/>
      <c r="C748" s="107" t="str">
        <f ca="1" t="shared" si="68"/>
        <v/>
      </c>
      <c r="D748" s="108"/>
      <c r="E748" s="113" t="str">
        <f ca="1" t="shared" si="70"/>
        <v/>
      </c>
      <c r="F748" s="114"/>
      <c r="G748" s="115"/>
      <c r="H748" s="116" t="str">
        <f t="shared" si="69"/>
        <v/>
      </c>
      <c r="I748" s="121" t="str">
        <f t="shared" si="72"/>
        <v/>
      </c>
      <c r="J748" s="122"/>
      <c r="K748" s="121" t="str">
        <f t="shared" si="73"/>
        <v/>
      </c>
      <c r="L748" s="122"/>
      <c r="M748" s="123"/>
      <c r="N748" s="123"/>
      <c r="O748" s="123"/>
      <c r="P748" s="124" t="str">
        <f t="shared" si="71"/>
        <v/>
      </c>
      <c r="Q748" s="125"/>
    </row>
    <row r="749" ht="16" spans="2:17">
      <c r="B749" s="106"/>
      <c r="C749" s="107" t="str">
        <f ca="1" t="shared" si="68"/>
        <v/>
      </c>
      <c r="D749" s="108"/>
      <c r="E749" s="113" t="str">
        <f ca="1" t="shared" si="70"/>
        <v/>
      </c>
      <c r="F749" s="114"/>
      <c r="G749" s="115"/>
      <c r="H749" s="116" t="str">
        <f t="shared" si="69"/>
        <v/>
      </c>
      <c r="I749" s="121" t="str">
        <f t="shared" si="72"/>
        <v/>
      </c>
      <c r="J749" s="122"/>
      <c r="K749" s="121" t="str">
        <f t="shared" si="73"/>
        <v/>
      </c>
      <c r="L749" s="122"/>
      <c r="M749" s="123"/>
      <c r="N749" s="123"/>
      <c r="O749" s="123"/>
      <c r="P749" s="124" t="str">
        <f t="shared" si="71"/>
        <v/>
      </c>
      <c r="Q749" s="125"/>
    </row>
    <row r="750" ht="16" spans="2:17">
      <c r="B750" s="106"/>
      <c r="C750" s="107" t="str">
        <f ca="1" t="shared" si="68"/>
        <v/>
      </c>
      <c r="D750" s="108"/>
      <c r="E750" s="113" t="str">
        <f ca="1" t="shared" si="70"/>
        <v/>
      </c>
      <c r="F750" s="114"/>
      <c r="G750" s="115"/>
      <c r="H750" s="116" t="str">
        <f t="shared" si="69"/>
        <v/>
      </c>
      <c r="I750" s="121" t="str">
        <f t="shared" si="72"/>
        <v/>
      </c>
      <c r="J750" s="122"/>
      <c r="K750" s="121" t="str">
        <f t="shared" si="73"/>
        <v/>
      </c>
      <c r="L750" s="122"/>
      <c r="M750" s="123"/>
      <c r="N750" s="123"/>
      <c r="O750" s="123"/>
      <c r="P750" s="124" t="str">
        <f t="shared" si="71"/>
        <v/>
      </c>
      <c r="Q750" s="125"/>
    </row>
    <row r="751" ht="16" spans="2:17">
      <c r="B751" s="106"/>
      <c r="C751" s="107" t="str">
        <f ca="1" t="shared" si="68"/>
        <v/>
      </c>
      <c r="D751" s="108"/>
      <c r="E751" s="113" t="str">
        <f ca="1" t="shared" si="70"/>
        <v/>
      </c>
      <c r="F751" s="114"/>
      <c r="G751" s="115"/>
      <c r="H751" s="116" t="str">
        <f t="shared" si="69"/>
        <v/>
      </c>
      <c r="I751" s="121" t="str">
        <f t="shared" si="72"/>
        <v/>
      </c>
      <c r="J751" s="122"/>
      <c r="K751" s="121" t="str">
        <f t="shared" si="73"/>
        <v/>
      </c>
      <c r="L751" s="122"/>
      <c r="M751" s="123"/>
      <c r="N751" s="123"/>
      <c r="O751" s="123"/>
      <c r="P751" s="124" t="str">
        <f t="shared" si="71"/>
        <v/>
      </c>
      <c r="Q751" s="125"/>
    </row>
    <row r="752" ht="16" spans="2:17">
      <c r="B752" s="106"/>
      <c r="C752" s="107" t="str">
        <f ca="1" t="shared" si="68"/>
        <v/>
      </c>
      <c r="D752" s="108"/>
      <c r="E752" s="113" t="str">
        <f ca="1" t="shared" si="70"/>
        <v/>
      </c>
      <c r="F752" s="114"/>
      <c r="G752" s="115"/>
      <c r="H752" s="116" t="str">
        <f t="shared" si="69"/>
        <v/>
      </c>
      <c r="I752" s="121" t="str">
        <f t="shared" si="72"/>
        <v/>
      </c>
      <c r="J752" s="122"/>
      <c r="K752" s="121" t="str">
        <f t="shared" si="73"/>
        <v/>
      </c>
      <c r="L752" s="122"/>
      <c r="M752" s="123"/>
      <c r="N752" s="123"/>
      <c r="O752" s="123"/>
      <c r="P752" s="124" t="str">
        <f t="shared" si="71"/>
        <v/>
      </c>
      <c r="Q752" s="125"/>
    </row>
    <row r="753" ht="16" spans="2:17">
      <c r="B753" s="106"/>
      <c r="C753" s="107" t="str">
        <f ca="1" t="shared" si="68"/>
        <v/>
      </c>
      <c r="D753" s="108"/>
      <c r="E753" s="113" t="str">
        <f ca="1" t="shared" si="70"/>
        <v/>
      </c>
      <c r="F753" s="114"/>
      <c r="G753" s="115"/>
      <c r="H753" s="116" t="str">
        <f t="shared" si="69"/>
        <v/>
      </c>
      <c r="I753" s="121" t="str">
        <f t="shared" si="72"/>
        <v/>
      </c>
      <c r="J753" s="122"/>
      <c r="K753" s="121" t="str">
        <f t="shared" si="73"/>
        <v/>
      </c>
      <c r="L753" s="122"/>
      <c r="M753" s="123"/>
      <c r="N753" s="123"/>
      <c r="O753" s="123"/>
      <c r="P753" s="124" t="str">
        <f t="shared" si="71"/>
        <v/>
      </c>
      <c r="Q753" s="125"/>
    </row>
    <row r="754" ht="16" spans="2:17">
      <c r="B754" s="106"/>
      <c r="C754" s="107" t="str">
        <f ca="1" t="shared" si="68"/>
        <v/>
      </c>
      <c r="D754" s="108"/>
      <c r="E754" s="113" t="str">
        <f ca="1" t="shared" si="70"/>
        <v/>
      </c>
      <c r="F754" s="114"/>
      <c r="G754" s="115"/>
      <c r="H754" s="116" t="str">
        <f t="shared" si="69"/>
        <v/>
      </c>
      <c r="I754" s="121" t="str">
        <f t="shared" si="72"/>
        <v/>
      </c>
      <c r="J754" s="122"/>
      <c r="K754" s="121" t="str">
        <f t="shared" si="73"/>
        <v/>
      </c>
      <c r="L754" s="122"/>
      <c r="M754" s="123"/>
      <c r="N754" s="123"/>
      <c r="O754" s="123"/>
      <c r="P754" s="124" t="str">
        <f t="shared" si="71"/>
        <v/>
      </c>
      <c r="Q754" s="125"/>
    </row>
    <row r="755" ht="16" spans="2:17">
      <c r="B755" s="106"/>
      <c r="C755" s="107" t="str">
        <f ca="1" t="shared" si="68"/>
        <v/>
      </c>
      <c r="D755" s="108"/>
      <c r="E755" s="113" t="str">
        <f ca="1" t="shared" si="70"/>
        <v/>
      </c>
      <c r="F755" s="114"/>
      <c r="G755" s="115"/>
      <c r="H755" s="116" t="str">
        <f t="shared" si="69"/>
        <v/>
      </c>
      <c r="I755" s="121" t="str">
        <f t="shared" si="72"/>
        <v/>
      </c>
      <c r="J755" s="122"/>
      <c r="K755" s="121" t="str">
        <f t="shared" si="73"/>
        <v/>
      </c>
      <c r="L755" s="122"/>
      <c r="M755" s="123"/>
      <c r="N755" s="123"/>
      <c r="O755" s="123"/>
      <c r="P755" s="124" t="str">
        <f t="shared" si="71"/>
        <v/>
      </c>
      <c r="Q755" s="125"/>
    </row>
    <row r="756" ht="16" spans="2:17">
      <c r="B756" s="106"/>
      <c r="C756" s="107" t="str">
        <f ca="1" t="shared" si="68"/>
        <v/>
      </c>
      <c r="D756" s="108"/>
      <c r="E756" s="113" t="str">
        <f ca="1" t="shared" si="70"/>
        <v/>
      </c>
      <c r="F756" s="114"/>
      <c r="G756" s="115"/>
      <c r="H756" s="116" t="str">
        <f t="shared" si="69"/>
        <v/>
      </c>
      <c r="I756" s="121" t="str">
        <f t="shared" si="72"/>
        <v/>
      </c>
      <c r="J756" s="122"/>
      <c r="K756" s="121" t="str">
        <f t="shared" si="73"/>
        <v/>
      </c>
      <c r="L756" s="122"/>
      <c r="M756" s="123"/>
      <c r="N756" s="123"/>
      <c r="O756" s="123"/>
      <c r="P756" s="124" t="str">
        <f t="shared" si="71"/>
        <v/>
      </c>
      <c r="Q756" s="125"/>
    </row>
    <row r="757" ht="16" spans="2:17">
      <c r="B757" s="106"/>
      <c r="C757" s="107" t="str">
        <f ca="1" t="shared" si="68"/>
        <v/>
      </c>
      <c r="D757" s="108"/>
      <c r="E757" s="113" t="str">
        <f ca="1" t="shared" si="70"/>
        <v/>
      </c>
      <c r="F757" s="114"/>
      <c r="G757" s="115"/>
      <c r="H757" s="116" t="str">
        <f t="shared" si="69"/>
        <v/>
      </c>
      <c r="I757" s="121" t="str">
        <f t="shared" si="72"/>
        <v/>
      </c>
      <c r="J757" s="122"/>
      <c r="K757" s="121" t="str">
        <f t="shared" si="73"/>
        <v/>
      </c>
      <c r="L757" s="122"/>
      <c r="M757" s="123"/>
      <c r="N757" s="123"/>
      <c r="O757" s="123"/>
      <c r="P757" s="124" t="str">
        <f t="shared" si="71"/>
        <v/>
      </c>
      <c r="Q757" s="125"/>
    </row>
    <row r="758" ht="16" spans="2:17">
      <c r="B758" s="106"/>
      <c r="C758" s="107" t="str">
        <f ca="1" t="shared" si="68"/>
        <v/>
      </c>
      <c r="D758" s="108"/>
      <c r="E758" s="113" t="str">
        <f ca="1" t="shared" si="70"/>
        <v/>
      </c>
      <c r="F758" s="114"/>
      <c r="G758" s="115"/>
      <c r="H758" s="116" t="str">
        <f t="shared" si="69"/>
        <v/>
      </c>
      <c r="I758" s="121" t="str">
        <f t="shared" si="72"/>
        <v/>
      </c>
      <c r="J758" s="122"/>
      <c r="K758" s="121" t="str">
        <f t="shared" si="73"/>
        <v/>
      </c>
      <c r="L758" s="122"/>
      <c r="M758" s="123"/>
      <c r="N758" s="123"/>
      <c r="O758" s="123"/>
      <c r="P758" s="124" t="str">
        <f t="shared" si="71"/>
        <v/>
      </c>
      <c r="Q758" s="125"/>
    </row>
    <row r="759" ht="16" spans="2:17">
      <c r="B759" s="106"/>
      <c r="C759" s="107" t="str">
        <f ca="1" t="shared" si="68"/>
        <v/>
      </c>
      <c r="D759" s="108"/>
      <c r="E759" s="113" t="str">
        <f ca="1" t="shared" si="70"/>
        <v/>
      </c>
      <c r="F759" s="114"/>
      <c r="G759" s="115"/>
      <c r="H759" s="116" t="str">
        <f t="shared" si="69"/>
        <v/>
      </c>
      <c r="I759" s="121" t="str">
        <f t="shared" si="72"/>
        <v/>
      </c>
      <c r="J759" s="122"/>
      <c r="K759" s="121" t="str">
        <f t="shared" si="73"/>
        <v/>
      </c>
      <c r="L759" s="122"/>
      <c r="M759" s="123"/>
      <c r="N759" s="123"/>
      <c r="O759" s="123"/>
      <c r="P759" s="124" t="str">
        <f t="shared" si="71"/>
        <v/>
      </c>
      <c r="Q759" s="125"/>
    </row>
    <row r="760" ht="16" spans="2:17">
      <c r="B760" s="106"/>
      <c r="C760" s="107" t="str">
        <f ca="1" t="shared" si="68"/>
        <v/>
      </c>
      <c r="D760" s="108"/>
      <c r="E760" s="113" t="str">
        <f ca="1" t="shared" si="70"/>
        <v/>
      </c>
      <c r="F760" s="114"/>
      <c r="G760" s="115"/>
      <c r="H760" s="116" t="str">
        <f t="shared" si="69"/>
        <v/>
      </c>
      <c r="I760" s="121" t="str">
        <f t="shared" si="72"/>
        <v/>
      </c>
      <c r="J760" s="122"/>
      <c r="K760" s="121" t="str">
        <f t="shared" si="73"/>
        <v/>
      </c>
      <c r="L760" s="122"/>
      <c r="M760" s="123"/>
      <c r="N760" s="123"/>
      <c r="O760" s="123"/>
      <c r="P760" s="124" t="str">
        <f t="shared" si="71"/>
        <v/>
      </c>
      <c r="Q760" s="125"/>
    </row>
    <row r="761" ht="16" spans="2:17">
      <c r="B761" s="106"/>
      <c r="C761" s="107" t="str">
        <f ca="1" t="shared" si="68"/>
        <v/>
      </c>
      <c r="D761" s="108"/>
      <c r="E761" s="113" t="str">
        <f ca="1" t="shared" si="70"/>
        <v/>
      </c>
      <c r="F761" s="114"/>
      <c r="G761" s="115"/>
      <c r="H761" s="116" t="str">
        <f t="shared" si="69"/>
        <v/>
      </c>
      <c r="I761" s="121" t="str">
        <f t="shared" si="72"/>
        <v/>
      </c>
      <c r="J761" s="122"/>
      <c r="K761" s="121" t="str">
        <f t="shared" si="73"/>
        <v/>
      </c>
      <c r="L761" s="122"/>
      <c r="M761" s="123"/>
      <c r="N761" s="123"/>
      <c r="O761" s="123"/>
      <c r="P761" s="124" t="str">
        <f t="shared" si="71"/>
        <v/>
      </c>
      <c r="Q761" s="125"/>
    </row>
    <row r="762" ht="16" spans="2:17">
      <c r="B762" s="106"/>
      <c r="C762" s="107" t="str">
        <f ca="1" t="shared" si="68"/>
        <v/>
      </c>
      <c r="D762" s="108"/>
      <c r="E762" s="113" t="str">
        <f ca="1" t="shared" si="70"/>
        <v/>
      </c>
      <c r="F762" s="114"/>
      <c r="G762" s="115"/>
      <c r="H762" s="116" t="str">
        <f t="shared" si="69"/>
        <v/>
      </c>
      <c r="I762" s="121" t="str">
        <f t="shared" si="72"/>
        <v/>
      </c>
      <c r="J762" s="122"/>
      <c r="K762" s="121" t="str">
        <f t="shared" si="73"/>
        <v/>
      </c>
      <c r="L762" s="122"/>
      <c r="M762" s="123"/>
      <c r="N762" s="123"/>
      <c r="O762" s="123"/>
      <c r="P762" s="124" t="str">
        <f t="shared" si="71"/>
        <v/>
      </c>
      <c r="Q762" s="125"/>
    </row>
    <row r="763" ht="16" spans="2:17">
      <c r="B763" s="106"/>
      <c r="C763" s="107" t="str">
        <f ca="1" t="shared" si="68"/>
        <v/>
      </c>
      <c r="D763" s="108"/>
      <c r="E763" s="113" t="str">
        <f ca="1" t="shared" si="70"/>
        <v/>
      </c>
      <c r="F763" s="114"/>
      <c r="G763" s="115"/>
      <c r="H763" s="116" t="str">
        <f t="shared" si="69"/>
        <v/>
      </c>
      <c r="I763" s="121" t="str">
        <f t="shared" si="72"/>
        <v/>
      </c>
      <c r="J763" s="122"/>
      <c r="K763" s="121" t="str">
        <f t="shared" si="73"/>
        <v/>
      </c>
      <c r="L763" s="122"/>
      <c r="M763" s="123"/>
      <c r="N763" s="123"/>
      <c r="O763" s="123"/>
      <c r="P763" s="124" t="str">
        <f t="shared" si="71"/>
        <v/>
      </c>
      <c r="Q763" s="125"/>
    </row>
    <row r="764" ht="16" spans="2:17">
      <c r="B764" s="106"/>
      <c r="C764" s="107" t="str">
        <f ca="1" t="shared" si="68"/>
        <v/>
      </c>
      <c r="D764" s="108"/>
      <c r="E764" s="113" t="str">
        <f ca="1" t="shared" si="70"/>
        <v/>
      </c>
      <c r="F764" s="114"/>
      <c r="G764" s="115"/>
      <c r="H764" s="116" t="str">
        <f t="shared" si="69"/>
        <v/>
      </c>
      <c r="I764" s="121" t="str">
        <f t="shared" si="72"/>
        <v/>
      </c>
      <c r="J764" s="122"/>
      <c r="K764" s="121" t="str">
        <f t="shared" si="73"/>
        <v/>
      </c>
      <c r="L764" s="122"/>
      <c r="M764" s="123"/>
      <c r="N764" s="123"/>
      <c r="O764" s="123"/>
      <c r="P764" s="124" t="str">
        <f t="shared" si="71"/>
        <v/>
      </c>
      <c r="Q764" s="125"/>
    </row>
    <row r="765" ht="16" spans="2:17">
      <c r="B765" s="106"/>
      <c r="C765" s="107" t="str">
        <f ca="1" t="shared" si="68"/>
        <v/>
      </c>
      <c r="D765" s="108"/>
      <c r="E765" s="113" t="str">
        <f ca="1" t="shared" si="70"/>
        <v/>
      </c>
      <c r="F765" s="114"/>
      <c r="G765" s="115"/>
      <c r="H765" s="116" t="str">
        <f t="shared" si="69"/>
        <v/>
      </c>
      <c r="I765" s="121" t="str">
        <f t="shared" si="72"/>
        <v/>
      </c>
      <c r="J765" s="122"/>
      <c r="K765" s="121" t="str">
        <f t="shared" si="73"/>
        <v/>
      </c>
      <c r="L765" s="122"/>
      <c r="M765" s="123"/>
      <c r="N765" s="123"/>
      <c r="O765" s="123"/>
      <c r="P765" s="124" t="str">
        <f t="shared" si="71"/>
        <v/>
      </c>
      <c r="Q765" s="125"/>
    </row>
    <row r="766" ht="16" spans="2:17">
      <c r="B766" s="106"/>
      <c r="C766" s="107" t="str">
        <f ca="1" t="shared" si="68"/>
        <v/>
      </c>
      <c r="D766" s="108"/>
      <c r="E766" s="113" t="str">
        <f ca="1" t="shared" si="70"/>
        <v/>
      </c>
      <c r="F766" s="114"/>
      <c r="G766" s="115"/>
      <c r="H766" s="116" t="str">
        <f t="shared" si="69"/>
        <v/>
      </c>
      <c r="I766" s="121" t="str">
        <f t="shared" si="72"/>
        <v/>
      </c>
      <c r="J766" s="122"/>
      <c r="K766" s="121" t="str">
        <f t="shared" si="73"/>
        <v/>
      </c>
      <c r="L766" s="122"/>
      <c r="M766" s="123"/>
      <c r="N766" s="123"/>
      <c r="O766" s="123"/>
      <c r="P766" s="124" t="str">
        <f t="shared" si="71"/>
        <v/>
      </c>
      <c r="Q766" s="125"/>
    </row>
    <row r="767" ht="16" spans="2:17">
      <c r="B767" s="106"/>
      <c r="C767" s="107" t="str">
        <f ca="1" t="shared" si="68"/>
        <v/>
      </c>
      <c r="D767" s="108"/>
      <c r="E767" s="113" t="str">
        <f ca="1" t="shared" si="70"/>
        <v/>
      </c>
      <c r="F767" s="114"/>
      <c r="G767" s="115"/>
      <c r="H767" s="116" t="str">
        <f t="shared" si="69"/>
        <v/>
      </c>
      <c r="I767" s="121" t="str">
        <f t="shared" si="72"/>
        <v/>
      </c>
      <c r="J767" s="122"/>
      <c r="K767" s="121" t="str">
        <f t="shared" si="73"/>
        <v/>
      </c>
      <c r="L767" s="122"/>
      <c r="M767" s="123"/>
      <c r="N767" s="123"/>
      <c r="O767" s="123"/>
      <c r="P767" s="124" t="str">
        <f t="shared" si="71"/>
        <v/>
      </c>
      <c r="Q767" s="125"/>
    </row>
    <row r="768" ht="16" spans="2:17">
      <c r="B768" s="106"/>
      <c r="C768" s="107" t="str">
        <f ca="1" t="shared" si="68"/>
        <v/>
      </c>
      <c r="D768" s="108"/>
      <c r="E768" s="113" t="str">
        <f ca="1" t="shared" si="70"/>
        <v/>
      </c>
      <c r="F768" s="114"/>
      <c r="G768" s="115"/>
      <c r="H768" s="116" t="str">
        <f t="shared" si="69"/>
        <v/>
      </c>
      <c r="I768" s="121" t="str">
        <f t="shared" si="72"/>
        <v/>
      </c>
      <c r="J768" s="122"/>
      <c r="K768" s="121" t="str">
        <f t="shared" si="73"/>
        <v/>
      </c>
      <c r="L768" s="122"/>
      <c r="M768" s="123"/>
      <c r="N768" s="123"/>
      <c r="O768" s="123"/>
      <c r="P768" s="124" t="str">
        <f t="shared" si="71"/>
        <v/>
      </c>
      <c r="Q768" s="125"/>
    </row>
    <row r="769" ht="16" spans="2:17">
      <c r="B769" s="106"/>
      <c r="C769" s="107" t="str">
        <f ca="1" t="shared" si="68"/>
        <v/>
      </c>
      <c r="D769" s="108"/>
      <c r="E769" s="113" t="str">
        <f ca="1" t="shared" si="70"/>
        <v/>
      </c>
      <c r="F769" s="114"/>
      <c r="G769" s="115"/>
      <c r="H769" s="116" t="str">
        <f t="shared" si="69"/>
        <v/>
      </c>
      <c r="I769" s="121" t="str">
        <f t="shared" si="72"/>
        <v/>
      </c>
      <c r="J769" s="122"/>
      <c r="K769" s="121" t="str">
        <f t="shared" si="73"/>
        <v/>
      </c>
      <c r="L769" s="122"/>
      <c r="M769" s="123"/>
      <c r="N769" s="123"/>
      <c r="O769" s="123"/>
      <c r="P769" s="124" t="str">
        <f t="shared" si="71"/>
        <v/>
      </c>
      <c r="Q769" s="125"/>
    </row>
    <row r="770" ht="16" spans="2:17">
      <c r="B770" s="106"/>
      <c r="C770" s="107" t="str">
        <f ca="1" t="shared" si="68"/>
        <v/>
      </c>
      <c r="D770" s="108"/>
      <c r="E770" s="113" t="str">
        <f ca="1" t="shared" si="70"/>
        <v/>
      </c>
      <c r="F770" s="114"/>
      <c r="G770" s="115"/>
      <c r="H770" s="116" t="str">
        <f t="shared" si="69"/>
        <v/>
      </c>
      <c r="I770" s="121" t="str">
        <f t="shared" si="72"/>
        <v/>
      </c>
      <c r="J770" s="122"/>
      <c r="K770" s="121" t="str">
        <f t="shared" si="73"/>
        <v/>
      </c>
      <c r="L770" s="122"/>
      <c r="M770" s="123"/>
      <c r="N770" s="123"/>
      <c r="O770" s="123"/>
      <c r="P770" s="124" t="str">
        <f t="shared" si="71"/>
        <v/>
      </c>
      <c r="Q770" s="125"/>
    </row>
    <row r="771" ht="16" spans="2:17">
      <c r="B771" s="106"/>
      <c r="C771" s="107" t="str">
        <f ca="1" t="shared" si="68"/>
        <v/>
      </c>
      <c r="D771" s="108"/>
      <c r="E771" s="113" t="str">
        <f ca="1" t="shared" si="70"/>
        <v/>
      </c>
      <c r="F771" s="114"/>
      <c r="G771" s="115"/>
      <c r="H771" s="116" t="str">
        <f t="shared" si="69"/>
        <v/>
      </c>
      <c r="I771" s="121" t="str">
        <f t="shared" si="72"/>
        <v/>
      </c>
      <c r="J771" s="122"/>
      <c r="K771" s="121" t="str">
        <f t="shared" si="73"/>
        <v/>
      </c>
      <c r="L771" s="122"/>
      <c r="M771" s="123"/>
      <c r="N771" s="123"/>
      <c r="O771" s="123"/>
      <c r="P771" s="124" t="str">
        <f t="shared" si="71"/>
        <v/>
      </c>
      <c r="Q771" s="125"/>
    </row>
    <row r="772" ht="16" spans="2:17">
      <c r="B772" s="106"/>
      <c r="C772" s="107" t="str">
        <f ca="1" t="shared" si="68"/>
        <v/>
      </c>
      <c r="D772" s="108"/>
      <c r="E772" s="113" t="str">
        <f ca="1" t="shared" si="70"/>
        <v/>
      </c>
      <c r="F772" s="114"/>
      <c r="G772" s="115"/>
      <c r="H772" s="116" t="str">
        <f t="shared" si="69"/>
        <v/>
      </c>
      <c r="I772" s="121" t="str">
        <f t="shared" si="72"/>
        <v/>
      </c>
      <c r="J772" s="122"/>
      <c r="K772" s="121" t="str">
        <f t="shared" si="73"/>
        <v/>
      </c>
      <c r="L772" s="122"/>
      <c r="M772" s="123"/>
      <c r="N772" s="123"/>
      <c r="O772" s="123"/>
      <c r="P772" s="124" t="str">
        <f t="shared" si="71"/>
        <v/>
      </c>
      <c r="Q772" s="125"/>
    </row>
    <row r="773" ht="16" spans="2:17">
      <c r="B773" s="106"/>
      <c r="C773" s="107" t="str">
        <f ca="1" t="shared" ref="C773:C836" si="74">IF(B773="","",IF(B773&gt;OFFSET(B773,-1,0,1,1),IF(OFFSET(C773,-1,0,1,1)="","1",OFFSET(C773,-1,0,1,1))&amp;REPT(".1",B773-MAX(OFFSET(B773,-1,0,1,1),1)),IF(ISERROR(FIND(".",OFFSET(C773,-1,0,1,1))),REPT("1.",B773-1)&amp;IFERROR(VALUE(OFFSET(C773,-1,0,1,1))+1,"1"),IF(B773=1,"",IFERROR(LEFT(OFFSET(C773,-1,0,1,1),FIND("^",SUBSTITUTE(OFFSET(C773,-1,0,1,1),".","^",B773-1))),""))&amp;VALUE(TRIM(MID(SUBSTITUTE(OFFSET(C773,-1,0,1,1),".",REPT(" ",LEN(OFFSET(C773,-1,0,1,1)))),(B773-1)*LEN(OFFSET(C773,-1,0,1,1))+1,LEN(OFFSET(C773,-1,0,1,1)))))+1)))</f>
        <v/>
      </c>
      <c r="D773" s="108"/>
      <c r="E773" s="113" t="str">
        <f ca="1" t="shared" si="70"/>
        <v/>
      </c>
      <c r="F773" s="114"/>
      <c r="G773" s="115"/>
      <c r="H773" s="116" t="str">
        <f t="shared" ref="H773:H836" si="75">IF(IF($B773="",TRUE,IF($B774="",FALSE,IF($B773&lt;$B774,TRUE))),"",IF(F773&lt;&gt;"",VLOOKUP($F773,估算标准,2,FALSE),""))</f>
        <v/>
      </c>
      <c r="I773" s="121" t="str">
        <f t="shared" si="72"/>
        <v/>
      </c>
      <c r="J773" s="122"/>
      <c r="K773" s="121" t="str">
        <f t="shared" si="73"/>
        <v/>
      </c>
      <c r="L773" s="122"/>
      <c r="M773" s="123"/>
      <c r="N773" s="123"/>
      <c r="O773" s="123"/>
      <c r="P773" s="124" t="str">
        <f t="shared" si="71"/>
        <v/>
      </c>
      <c r="Q773" s="125"/>
    </row>
    <row r="774" ht="16" spans="2:17">
      <c r="B774" s="106"/>
      <c r="C774" s="107" t="str">
        <f ca="1" t="shared" si="74"/>
        <v/>
      </c>
      <c r="D774" s="108"/>
      <c r="E774" s="113" t="str">
        <f ca="1" t="shared" ref="E774:E837" si="76">IF(C774&lt;&gt;"",IF($L$2&lt;&gt;"",$L$2&amp;"-"&amp;C774,C774),"")</f>
        <v/>
      </c>
      <c r="F774" s="114"/>
      <c r="G774" s="115"/>
      <c r="H774" s="116" t="str">
        <f t="shared" si="75"/>
        <v/>
      </c>
      <c r="I774" s="121" t="str">
        <f t="shared" si="72"/>
        <v/>
      </c>
      <c r="J774" s="122"/>
      <c r="K774" s="121" t="str">
        <f t="shared" si="73"/>
        <v/>
      </c>
      <c r="L774" s="122"/>
      <c r="M774" s="123"/>
      <c r="N774" s="123"/>
      <c r="O774" s="123"/>
      <c r="P774" s="124" t="str">
        <f t="shared" ref="P774:P837" si="77">IF(IF($B774="",TRUE,IF($B775="",FALSE,IF($B774&lt;$B775,TRUE))),"",M774+N774*1.5+O774*1.5)</f>
        <v/>
      </c>
      <c r="Q774" s="125"/>
    </row>
    <row r="775" ht="16" spans="2:17">
      <c r="B775" s="106"/>
      <c r="C775" s="107" t="str">
        <f ca="1" t="shared" si="74"/>
        <v/>
      </c>
      <c r="D775" s="108"/>
      <c r="E775" s="113" t="str">
        <f ca="1" t="shared" si="76"/>
        <v/>
      </c>
      <c r="F775" s="114"/>
      <c r="G775" s="115"/>
      <c r="H775" s="116" t="str">
        <f t="shared" si="75"/>
        <v/>
      </c>
      <c r="I775" s="121" t="str">
        <f t="shared" si="72"/>
        <v/>
      </c>
      <c r="J775" s="122"/>
      <c r="K775" s="121" t="str">
        <f t="shared" si="73"/>
        <v/>
      </c>
      <c r="L775" s="122"/>
      <c r="M775" s="123"/>
      <c r="N775" s="123"/>
      <c r="O775" s="123"/>
      <c r="P775" s="124" t="str">
        <f t="shared" si="77"/>
        <v/>
      </c>
      <c r="Q775" s="125"/>
    </row>
    <row r="776" ht="16" spans="2:17">
      <c r="B776" s="106"/>
      <c r="C776" s="107" t="str">
        <f ca="1" t="shared" si="74"/>
        <v/>
      </c>
      <c r="D776" s="108"/>
      <c r="E776" s="113" t="str">
        <f ca="1" t="shared" si="76"/>
        <v/>
      </c>
      <c r="F776" s="114"/>
      <c r="G776" s="115"/>
      <c r="H776" s="116" t="str">
        <f t="shared" si="75"/>
        <v/>
      </c>
      <c r="I776" s="121" t="str">
        <f t="shared" si="72"/>
        <v/>
      </c>
      <c r="J776" s="122"/>
      <c r="K776" s="121" t="str">
        <f t="shared" si="73"/>
        <v/>
      </c>
      <c r="L776" s="122"/>
      <c r="M776" s="123"/>
      <c r="N776" s="123"/>
      <c r="O776" s="123"/>
      <c r="P776" s="124" t="str">
        <f t="shared" si="77"/>
        <v/>
      </c>
      <c r="Q776" s="125"/>
    </row>
    <row r="777" ht="16" spans="2:17">
      <c r="B777" s="106"/>
      <c r="C777" s="107" t="str">
        <f ca="1" t="shared" si="74"/>
        <v/>
      </c>
      <c r="D777" s="108"/>
      <c r="E777" s="113" t="str">
        <f ca="1" t="shared" si="76"/>
        <v/>
      </c>
      <c r="F777" s="114"/>
      <c r="G777" s="115"/>
      <c r="H777" s="116" t="str">
        <f t="shared" si="75"/>
        <v/>
      </c>
      <c r="I777" s="121" t="str">
        <f t="shared" si="72"/>
        <v/>
      </c>
      <c r="J777" s="122"/>
      <c r="K777" s="121" t="str">
        <f t="shared" si="73"/>
        <v/>
      </c>
      <c r="L777" s="122"/>
      <c r="M777" s="123"/>
      <c r="N777" s="123"/>
      <c r="O777" s="123"/>
      <c r="P777" s="124" t="str">
        <f t="shared" si="77"/>
        <v/>
      </c>
      <c r="Q777" s="125"/>
    </row>
    <row r="778" ht="16" spans="2:17">
      <c r="B778" s="106"/>
      <c r="C778" s="107" t="str">
        <f ca="1" t="shared" si="74"/>
        <v/>
      </c>
      <c r="D778" s="108"/>
      <c r="E778" s="113" t="str">
        <f ca="1" t="shared" si="76"/>
        <v/>
      </c>
      <c r="F778" s="114"/>
      <c r="G778" s="115"/>
      <c r="H778" s="116" t="str">
        <f t="shared" si="75"/>
        <v/>
      </c>
      <c r="I778" s="121" t="str">
        <f t="shared" si="72"/>
        <v/>
      </c>
      <c r="J778" s="122"/>
      <c r="K778" s="121" t="str">
        <f t="shared" si="73"/>
        <v/>
      </c>
      <c r="L778" s="122"/>
      <c r="M778" s="123"/>
      <c r="N778" s="123"/>
      <c r="O778" s="123"/>
      <c r="P778" s="124" t="str">
        <f t="shared" si="77"/>
        <v/>
      </c>
      <c r="Q778" s="125"/>
    </row>
    <row r="779" ht="16" spans="2:17">
      <c r="B779" s="106"/>
      <c r="C779" s="107" t="str">
        <f ca="1" t="shared" si="74"/>
        <v/>
      </c>
      <c r="D779" s="108"/>
      <c r="E779" s="113" t="str">
        <f ca="1" t="shared" si="76"/>
        <v/>
      </c>
      <c r="F779" s="114"/>
      <c r="G779" s="115"/>
      <c r="H779" s="116" t="str">
        <f t="shared" si="75"/>
        <v/>
      </c>
      <c r="I779" s="121" t="str">
        <f t="shared" si="72"/>
        <v/>
      </c>
      <c r="J779" s="122"/>
      <c r="K779" s="121" t="str">
        <f t="shared" si="73"/>
        <v/>
      </c>
      <c r="L779" s="122"/>
      <c r="M779" s="123"/>
      <c r="N779" s="123"/>
      <c r="O779" s="123"/>
      <c r="P779" s="124" t="str">
        <f t="shared" si="77"/>
        <v/>
      </c>
      <c r="Q779" s="125"/>
    </row>
    <row r="780" ht="16" spans="2:17">
      <c r="B780" s="106"/>
      <c r="C780" s="107" t="str">
        <f ca="1" t="shared" si="74"/>
        <v/>
      </c>
      <c r="D780" s="108"/>
      <c r="E780" s="113" t="str">
        <f ca="1" t="shared" si="76"/>
        <v/>
      </c>
      <c r="F780" s="114"/>
      <c r="G780" s="115"/>
      <c r="H780" s="116" t="str">
        <f t="shared" si="75"/>
        <v/>
      </c>
      <c r="I780" s="121" t="str">
        <f t="shared" si="72"/>
        <v/>
      </c>
      <c r="J780" s="122"/>
      <c r="K780" s="121" t="str">
        <f t="shared" si="73"/>
        <v/>
      </c>
      <c r="L780" s="122"/>
      <c r="M780" s="123"/>
      <c r="N780" s="123"/>
      <c r="O780" s="123"/>
      <c r="P780" s="124" t="str">
        <f t="shared" si="77"/>
        <v/>
      </c>
      <c r="Q780" s="125"/>
    </row>
    <row r="781" ht="16" spans="2:17">
      <c r="B781" s="106"/>
      <c r="C781" s="107" t="str">
        <f ca="1" t="shared" si="74"/>
        <v/>
      </c>
      <c r="D781" s="108"/>
      <c r="E781" s="113" t="str">
        <f ca="1" t="shared" si="76"/>
        <v/>
      </c>
      <c r="F781" s="114"/>
      <c r="G781" s="115"/>
      <c r="H781" s="116" t="str">
        <f t="shared" si="75"/>
        <v/>
      </c>
      <c r="I781" s="121" t="str">
        <f t="shared" si="72"/>
        <v/>
      </c>
      <c r="J781" s="122"/>
      <c r="K781" s="121" t="str">
        <f t="shared" si="73"/>
        <v/>
      </c>
      <c r="L781" s="122"/>
      <c r="M781" s="123"/>
      <c r="N781" s="123"/>
      <c r="O781" s="123"/>
      <c r="P781" s="124" t="str">
        <f t="shared" si="77"/>
        <v/>
      </c>
      <c r="Q781" s="125"/>
    </row>
    <row r="782" ht="16" spans="2:17">
      <c r="B782" s="106"/>
      <c r="C782" s="107" t="str">
        <f ca="1" t="shared" si="74"/>
        <v/>
      </c>
      <c r="D782" s="108"/>
      <c r="E782" s="113" t="str">
        <f ca="1" t="shared" si="76"/>
        <v/>
      </c>
      <c r="F782" s="114"/>
      <c r="G782" s="115"/>
      <c r="H782" s="116" t="str">
        <f t="shared" si="75"/>
        <v/>
      </c>
      <c r="I782" s="121" t="str">
        <f t="shared" si="72"/>
        <v/>
      </c>
      <c r="J782" s="122"/>
      <c r="K782" s="121" t="str">
        <f t="shared" si="73"/>
        <v/>
      </c>
      <c r="L782" s="122"/>
      <c r="M782" s="123"/>
      <c r="N782" s="123"/>
      <c r="O782" s="123"/>
      <c r="P782" s="124" t="str">
        <f t="shared" si="77"/>
        <v/>
      </c>
      <c r="Q782" s="125"/>
    </row>
    <row r="783" ht="16" spans="2:17">
      <c r="B783" s="106"/>
      <c r="C783" s="107" t="str">
        <f ca="1" t="shared" si="74"/>
        <v/>
      </c>
      <c r="D783" s="108"/>
      <c r="E783" s="113" t="str">
        <f ca="1" t="shared" si="76"/>
        <v/>
      </c>
      <c r="F783" s="114"/>
      <c r="G783" s="115"/>
      <c r="H783" s="116" t="str">
        <f t="shared" si="75"/>
        <v/>
      </c>
      <c r="I783" s="121" t="str">
        <f t="shared" si="72"/>
        <v/>
      </c>
      <c r="J783" s="122"/>
      <c r="K783" s="121" t="str">
        <f t="shared" si="73"/>
        <v/>
      </c>
      <c r="L783" s="122"/>
      <c r="M783" s="123"/>
      <c r="N783" s="123"/>
      <c r="O783" s="123"/>
      <c r="P783" s="124" t="str">
        <f t="shared" si="77"/>
        <v/>
      </c>
      <c r="Q783" s="125"/>
    </row>
    <row r="784" ht="16" spans="2:17">
      <c r="B784" s="106"/>
      <c r="C784" s="107" t="str">
        <f ca="1" t="shared" si="74"/>
        <v/>
      </c>
      <c r="D784" s="108"/>
      <c r="E784" s="113" t="str">
        <f ca="1" t="shared" si="76"/>
        <v/>
      </c>
      <c r="F784" s="114"/>
      <c r="G784" s="115"/>
      <c r="H784" s="116" t="str">
        <f t="shared" si="75"/>
        <v/>
      </c>
      <c r="I784" s="121" t="str">
        <f t="shared" si="72"/>
        <v/>
      </c>
      <c r="J784" s="122"/>
      <c r="K784" s="121" t="str">
        <f t="shared" si="73"/>
        <v/>
      </c>
      <c r="L784" s="122"/>
      <c r="M784" s="123"/>
      <c r="N784" s="123"/>
      <c r="O784" s="123"/>
      <c r="P784" s="124" t="str">
        <f t="shared" si="77"/>
        <v/>
      </c>
      <c r="Q784" s="125"/>
    </row>
    <row r="785" ht="16" spans="2:17">
      <c r="B785" s="106"/>
      <c r="C785" s="107" t="str">
        <f ca="1" t="shared" si="74"/>
        <v/>
      </c>
      <c r="D785" s="108"/>
      <c r="E785" s="113" t="str">
        <f ca="1" t="shared" si="76"/>
        <v/>
      </c>
      <c r="F785" s="114"/>
      <c r="G785" s="115"/>
      <c r="H785" s="116" t="str">
        <f t="shared" si="75"/>
        <v/>
      </c>
      <c r="I785" s="121" t="str">
        <f t="shared" si="72"/>
        <v/>
      </c>
      <c r="J785" s="122"/>
      <c r="K785" s="121" t="str">
        <f t="shared" si="73"/>
        <v/>
      </c>
      <c r="L785" s="122"/>
      <c r="M785" s="123"/>
      <c r="N785" s="123"/>
      <c r="O785" s="123"/>
      <c r="P785" s="124" t="str">
        <f t="shared" si="77"/>
        <v/>
      </c>
      <c r="Q785" s="125"/>
    </row>
    <row r="786" ht="16" spans="2:17">
      <c r="B786" s="106"/>
      <c r="C786" s="107" t="str">
        <f ca="1" t="shared" si="74"/>
        <v/>
      </c>
      <c r="D786" s="108"/>
      <c r="E786" s="113" t="str">
        <f ca="1" t="shared" si="76"/>
        <v/>
      </c>
      <c r="F786" s="114"/>
      <c r="G786" s="115"/>
      <c r="H786" s="116" t="str">
        <f t="shared" si="75"/>
        <v/>
      </c>
      <c r="I786" s="121" t="str">
        <f t="shared" si="72"/>
        <v/>
      </c>
      <c r="J786" s="122"/>
      <c r="K786" s="121" t="str">
        <f t="shared" si="73"/>
        <v/>
      </c>
      <c r="L786" s="122"/>
      <c r="M786" s="123"/>
      <c r="N786" s="123"/>
      <c r="O786" s="123"/>
      <c r="P786" s="124" t="str">
        <f t="shared" si="77"/>
        <v/>
      </c>
      <c r="Q786" s="125"/>
    </row>
    <row r="787" ht="16" spans="2:17">
      <c r="B787" s="106"/>
      <c r="C787" s="107" t="str">
        <f ca="1" t="shared" si="74"/>
        <v/>
      </c>
      <c r="D787" s="108"/>
      <c r="E787" s="113" t="str">
        <f ca="1" t="shared" si="76"/>
        <v/>
      </c>
      <c r="F787" s="114"/>
      <c r="G787" s="115"/>
      <c r="H787" s="116" t="str">
        <f t="shared" si="75"/>
        <v/>
      </c>
      <c r="I787" s="121" t="str">
        <f t="shared" si="72"/>
        <v/>
      </c>
      <c r="J787" s="122"/>
      <c r="K787" s="121" t="str">
        <f t="shared" si="73"/>
        <v/>
      </c>
      <c r="L787" s="122"/>
      <c r="M787" s="123"/>
      <c r="N787" s="123"/>
      <c r="O787" s="123"/>
      <c r="P787" s="124" t="str">
        <f t="shared" si="77"/>
        <v/>
      </c>
      <c r="Q787" s="125"/>
    </row>
    <row r="788" ht="16" spans="2:17">
      <c r="B788" s="106"/>
      <c r="C788" s="107" t="str">
        <f ca="1" t="shared" si="74"/>
        <v/>
      </c>
      <c r="D788" s="108"/>
      <c r="E788" s="113" t="str">
        <f ca="1" t="shared" si="76"/>
        <v/>
      </c>
      <c r="F788" s="114"/>
      <c r="G788" s="115"/>
      <c r="H788" s="116" t="str">
        <f t="shared" si="75"/>
        <v/>
      </c>
      <c r="I788" s="121" t="str">
        <f t="shared" si="72"/>
        <v/>
      </c>
      <c r="J788" s="122"/>
      <c r="K788" s="121" t="str">
        <f t="shared" si="73"/>
        <v/>
      </c>
      <c r="L788" s="122"/>
      <c r="M788" s="123"/>
      <c r="N788" s="123"/>
      <c r="O788" s="123"/>
      <c r="P788" s="124" t="str">
        <f t="shared" si="77"/>
        <v/>
      </c>
      <c r="Q788" s="125"/>
    </row>
    <row r="789" ht="16" spans="2:17">
      <c r="B789" s="106"/>
      <c r="C789" s="107" t="str">
        <f ca="1" t="shared" si="74"/>
        <v/>
      </c>
      <c r="D789" s="108"/>
      <c r="E789" s="113" t="str">
        <f ca="1" t="shared" si="76"/>
        <v/>
      </c>
      <c r="F789" s="114"/>
      <c r="G789" s="115"/>
      <c r="H789" s="116" t="str">
        <f t="shared" si="75"/>
        <v/>
      </c>
      <c r="I789" s="121" t="str">
        <f t="shared" si="72"/>
        <v/>
      </c>
      <c r="J789" s="122"/>
      <c r="K789" s="121" t="str">
        <f t="shared" si="73"/>
        <v/>
      </c>
      <c r="L789" s="122"/>
      <c r="M789" s="123"/>
      <c r="N789" s="123"/>
      <c r="O789" s="123"/>
      <c r="P789" s="124" t="str">
        <f t="shared" si="77"/>
        <v/>
      </c>
      <c r="Q789" s="125"/>
    </row>
    <row r="790" ht="16" spans="2:17">
      <c r="B790" s="106"/>
      <c r="C790" s="107" t="str">
        <f ca="1" t="shared" si="74"/>
        <v/>
      </c>
      <c r="D790" s="108"/>
      <c r="E790" s="113" t="str">
        <f ca="1" t="shared" si="76"/>
        <v/>
      </c>
      <c r="F790" s="114"/>
      <c r="G790" s="115"/>
      <c r="H790" s="116" t="str">
        <f t="shared" si="75"/>
        <v/>
      </c>
      <c r="I790" s="121" t="str">
        <f t="shared" si="72"/>
        <v/>
      </c>
      <c r="J790" s="122"/>
      <c r="K790" s="121" t="str">
        <f t="shared" si="73"/>
        <v/>
      </c>
      <c r="L790" s="122"/>
      <c r="M790" s="123"/>
      <c r="N790" s="123"/>
      <c r="O790" s="123"/>
      <c r="P790" s="124" t="str">
        <f t="shared" si="77"/>
        <v/>
      </c>
      <c r="Q790" s="125"/>
    </row>
    <row r="791" ht="16" spans="2:17">
      <c r="B791" s="106"/>
      <c r="C791" s="107" t="str">
        <f ca="1" t="shared" si="74"/>
        <v/>
      </c>
      <c r="D791" s="108"/>
      <c r="E791" s="113" t="str">
        <f ca="1" t="shared" si="76"/>
        <v/>
      </c>
      <c r="F791" s="114"/>
      <c r="G791" s="115"/>
      <c r="H791" s="116" t="str">
        <f t="shared" si="75"/>
        <v/>
      </c>
      <c r="I791" s="121" t="str">
        <f t="shared" si="72"/>
        <v/>
      </c>
      <c r="J791" s="122"/>
      <c r="K791" s="121" t="str">
        <f t="shared" si="73"/>
        <v/>
      </c>
      <c r="L791" s="122"/>
      <c r="M791" s="123"/>
      <c r="N791" s="123"/>
      <c r="O791" s="123"/>
      <c r="P791" s="124" t="str">
        <f t="shared" si="77"/>
        <v/>
      </c>
      <c r="Q791" s="125"/>
    </row>
    <row r="792" ht="16" spans="2:17">
      <c r="B792" s="106"/>
      <c r="C792" s="107" t="str">
        <f ca="1" t="shared" si="74"/>
        <v/>
      </c>
      <c r="D792" s="108"/>
      <c r="E792" s="113" t="str">
        <f ca="1" t="shared" si="76"/>
        <v/>
      </c>
      <c r="F792" s="114"/>
      <c r="G792" s="115"/>
      <c r="H792" s="116" t="str">
        <f t="shared" si="75"/>
        <v/>
      </c>
      <c r="I792" s="121" t="str">
        <f t="shared" ref="I792:I855" si="78">IF(IF($B792="",TRUE,IF($B793="",FALSE,IF($B792&lt;$B793,TRUE))),"",IF(J792="高",H792*1.2,IF(J792="中",H792,IF(J792="低",H792*0.8,"0.00"))))</f>
        <v/>
      </c>
      <c r="J792" s="122"/>
      <c r="K792" s="121" t="str">
        <f t="shared" ref="K792:K855" si="79">IF(IF($B792="",TRUE,IF($B793="",FALSE,IF($B792&lt;$B793,TRUE))),"",IF(L792="高",I792*1.2,IF(L792="中",I792,IF(L792="低",I792*0.8,"0.00"))))</f>
        <v/>
      </c>
      <c r="L792" s="122"/>
      <c r="M792" s="123"/>
      <c r="N792" s="123"/>
      <c r="O792" s="123"/>
      <c r="P792" s="124" t="str">
        <f t="shared" si="77"/>
        <v/>
      </c>
      <c r="Q792" s="125"/>
    </row>
    <row r="793" ht="16" spans="2:17">
      <c r="B793" s="106"/>
      <c r="C793" s="107" t="str">
        <f ca="1" t="shared" si="74"/>
        <v/>
      </c>
      <c r="D793" s="108"/>
      <c r="E793" s="113" t="str">
        <f ca="1" t="shared" si="76"/>
        <v/>
      </c>
      <c r="F793" s="114"/>
      <c r="G793" s="115"/>
      <c r="H793" s="116" t="str">
        <f t="shared" si="75"/>
        <v/>
      </c>
      <c r="I793" s="121" t="str">
        <f t="shared" si="78"/>
        <v/>
      </c>
      <c r="J793" s="122"/>
      <c r="K793" s="121" t="str">
        <f t="shared" si="79"/>
        <v/>
      </c>
      <c r="L793" s="122"/>
      <c r="M793" s="123"/>
      <c r="N793" s="123"/>
      <c r="O793" s="123"/>
      <c r="P793" s="124" t="str">
        <f t="shared" si="77"/>
        <v/>
      </c>
      <c r="Q793" s="125"/>
    </row>
    <row r="794" ht="16" spans="2:17">
      <c r="B794" s="106"/>
      <c r="C794" s="107" t="str">
        <f ca="1" t="shared" si="74"/>
        <v/>
      </c>
      <c r="D794" s="108"/>
      <c r="E794" s="113" t="str">
        <f ca="1" t="shared" si="76"/>
        <v/>
      </c>
      <c r="F794" s="114"/>
      <c r="G794" s="115"/>
      <c r="H794" s="116" t="str">
        <f t="shared" si="75"/>
        <v/>
      </c>
      <c r="I794" s="121" t="str">
        <f t="shared" si="78"/>
        <v/>
      </c>
      <c r="J794" s="122"/>
      <c r="K794" s="121" t="str">
        <f t="shared" si="79"/>
        <v/>
      </c>
      <c r="L794" s="122"/>
      <c r="M794" s="123"/>
      <c r="N794" s="123"/>
      <c r="O794" s="123"/>
      <c r="P794" s="124" t="str">
        <f t="shared" si="77"/>
        <v/>
      </c>
      <c r="Q794" s="125"/>
    </row>
    <row r="795" ht="16" spans="2:17">
      <c r="B795" s="106"/>
      <c r="C795" s="107" t="str">
        <f ca="1" t="shared" si="74"/>
        <v/>
      </c>
      <c r="D795" s="108"/>
      <c r="E795" s="113" t="str">
        <f ca="1" t="shared" si="76"/>
        <v/>
      </c>
      <c r="F795" s="114"/>
      <c r="G795" s="115"/>
      <c r="H795" s="116" t="str">
        <f t="shared" si="75"/>
        <v/>
      </c>
      <c r="I795" s="121" t="str">
        <f t="shared" si="78"/>
        <v/>
      </c>
      <c r="J795" s="122"/>
      <c r="K795" s="121" t="str">
        <f t="shared" si="79"/>
        <v/>
      </c>
      <c r="L795" s="122"/>
      <c r="M795" s="123"/>
      <c r="N795" s="123"/>
      <c r="O795" s="123"/>
      <c r="P795" s="124" t="str">
        <f t="shared" si="77"/>
        <v/>
      </c>
      <c r="Q795" s="125"/>
    </row>
    <row r="796" ht="16" spans="2:17">
      <c r="B796" s="106"/>
      <c r="C796" s="107" t="str">
        <f ca="1" t="shared" si="74"/>
        <v/>
      </c>
      <c r="D796" s="108"/>
      <c r="E796" s="113" t="str">
        <f ca="1" t="shared" si="76"/>
        <v/>
      </c>
      <c r="F796" s="114"/>
      <c r="G796" s="115"/>
      <c r="H796" s="116" t="str">
        <f t="shared" si="75"/>
        <v/>
      </c>
      <c r="I796" s="121" t="str">
        <f t="shared" si="78"/>
        <v/>
      </c>
      <c r="J796" s="122"/>
      <c r="K796" s="121" t="str">
        <f t="shared" si="79"/>
        <v/>
      </c>
      <c r="L796" s="122"/>
      <c r="M796" s="123"/>
      <c r="N796" s="123"/>
      <c r="O796" s="123"/>
      <c r="P796" s="124" t="str">
        <f t="shared" si="77"/>
        <v/>
      </c>
      <c r="Q796" s="125"/>
    </row>
    <row r="797" ht="16" spans="2:17">
      <c r="B797" s="106"/>
      <c r="C797" s="107" t="str">
        <f ca="1" t="shared" si="74"/>
        <v/>
      </c>
      <c r="D797" s="108"/>
      <c r="E797" s="113" t="str">
        <f ca="1" t="shared" si="76"/>
        <v/>
      </c>
      <c r="F797" s="114"/>
      <c r="G797" s="115"/>
      <c r="H797" s="116" t="str">
        <f t="shared" si="75"/>
        <v/>
      </c>
      <c r="I797" s="121" t="str">
        <f t="shared" si="78"/>
        <v/>
      </c>
      <c r="J797" s="122"/>
      <c r="K797" s="121" t="str">
        <f t="shared" si="79"/>
        <v/>
      </c>
      <c r="L797" s="122"/>
      <c r="M797" s="123"/>
      <c r="N797" s="123"/>
      <c r="O797" s="123"/>
      <c r="P797" s="124" t="str">
        <f t="shared" si="77"/>
        <v/>
      </c>
      <c r="Q797" s="125"/>
    </row>
    <row r="798" ht="16" spans="2:17">
      <c r="B798" s="106"/>
      <c r="C798" s="107" t="str">
        <f ca="1" t="shared" si="74"/>
        <v/>
      </c>
      <c r="D798" s="108"/>
      <c r="E798" s="113" t="str">
        <f ca="1" t="shared" si="76"/>
        <v/>
      </c>
      <c r="F798" s="114"/>
      <c r="G798" s="115"/>
      <c r="H798" s="116" t="str">
        <f t="shared" si="75"/>
        <v/>
      </c>
      <c r="I798" s="121" t="str">
        <f t="shared" si="78"/>
        <v/>
      </c>
      <c r="J798" s="122"/>
      <c r="K798" s="121" t="str">
        <f t="shared" si="79"/>
        <v/>
      </c>
      <c r="L798" s="122"/>
      <c r="M798" s="123"/>
      <c r="N798" s="123"/>
      <c r="O798" s="123"/>
      <c r="P798" s="124" t="str">
        <f t="shared" si="77"/>
        <v/>
      </c>
      <c r="Q798" s="125"/>
    </row>
    <row r="799" ht="16" spans="2:17">
      <c r="B799" s="106"/>
      <c r="C799" s="107" t="str">
        <f ca="1" t="shared" si="74"/>
        <v/>
      </c>
      <c r="D799" s="108"/>
      <c r="E799" s="113" t="str">
        <f ca="1" t="shared" si="76"/>
        <v/>
      </c>
      <c r="F799" s="114"/>
      <c r="G799" s="115"/>
      <c r="H799" s="116" t="str">
        <f t="shared" si="75"/>
        <v/>
      </c>
      <c r="I799" s="121" t="str">
        <f t="shared" si="78"/>
        <v/>
      </c>
      <c r="J799" s="122"/>
      <c r="K799" s="121" t="str">
        <f t="shared" si="79"/>
        <v/>
      </c>
      <c r="L799" s="122"/>
      <c r="M799" s="123"/>
      <c r="N799" s="123"/>
      <c r="O799" s="123"/>
      <c r="P799" s="124" t="str">
        <f t="shared" si="77"/>
        <v/>
      </c>
      <c r="Q799" s="125"/>
    </row>
    <row r="800" ht="16" spans="2:17">
      <c r="B800" s="106"/>
      <c r="C800" s="107" t="str">
        <f ca="1" t="shared" si="74"/>
        <v/>
      </c>
      <c r="D800" s="108"/>
      <c r="E800" s="113" t="str">
        <f ca="1" t="shared" si="76"/>
        <v/>
      </c>
      <c r="F800" s="114"/>
      <c r="G800" s="115"/>
      <c r="H800" s="116" t="str">
        <f t="shared" si="75"/>
        <v/>
      </c>
      <c r="I800" s="121" t="str">
        <f t="shared" si="78"/>
        <v/>
      </c>
      <c r="J800" s="122"/>
      <c r="K800" s="121" t="str">
        <f t="shared" si="79"/>
        <v/>
      </c>
      <c r="L800" s="122"/>
      <c r="M800" s="123"/>
      <c r="N800" s="123"/>
      <c r="O800" s="123"/>
      <c r="P800" s="124" t="str">
        <f t="shared" si="77"/>
        <v/>
      </c>
      <c r="Q800" s="125"/>
    </row>
    <row r="801" ht="16" spans="2:17">
      <c r="B801" s="106"/>
      <c r="C801" s="107" t="str">
        <f ca="1" t="shared" si="74"/>
        <v/>
      </c>
      <c r="D801" s="108"/>
      <c r="E801" s="113" t="str">
        <f ca="1" t="shared" si="76"/>
        <v/>
      </c>
      <c r="F801" s="114"/>
      <c r="G801" s="115"/>
      <c r="H801" s="116" t="str">
        <f t="shared" si="75"/>
        <v/>
      </c>
      <c r="I801" s="121" t="str">
        <f t="shared" si="78"/>
        <v/>
      </c>
      <c r="J801" s="122"/>
      <c r="K801" s="121" t="str">
        <f t="shared" si="79"/>
        <v/>
      </c>
      <c r="L801" s="122"/>
      <c r="M801" s="123"/>
      <c r="N801" s="123"/>
      <c r="O801" s="123"/>
      <c r="P801" s="124" t="str">
        <f t="shared" si="77"/>
        <v/>
      </c>
      <c r="Q801" s="125"/>
    </row>
    <row r="802" ht="16" spans="2:17">
      <c r="B802" s="106"/>
      <c r="C802" s="107" t="str">
        <f ca="1" t="shared" si="74"/>
        <v/>
      </c>
      <c r="D802" s="108"/>
      <c r="E802" s="113" t="str">
        <f ca="1" t="shared" si="76"/>
        <v/>
      </c>
      <c r="F802" s="114"/>
      <c r="G802" s="115"/>
      <c r="H802" s="116" t="str">
        <f t="shared" si="75"/>
        <v/>
      </c>
      <c r="I802" s="121" t="str">
        <f t="shared" si="78"/>
        <v/>
      </c>
      <c r="J802" s="122"/>
      <c r="K802" s="121" t="str">
        <f t="shared" si="79"/>
        <v/>
      </c>
      <c r="L802" s="122"/>
      <c r="M802" s="123"/>
      <c r="N802" s="123"/>
      <c r="O802" s="123"/>
      <c r="P802" s="124" t="str">
        <f t="shared" si="77"/>
        <v/>
      </c>
      <c r="Q802" s="125"/>
    </row>
    <row r="803" ht="16" spans="2:17">
      <c r="B803" s="106"/>
      <c r="C803" s="107" t="str">
        <f ca="1" t="shared" si="74"/>
        <v/>
      </c>
      <c r="D803" s="108"/>
      <c r="E803" s="113" t="str">
        <f ca="1" t="shared" si="76"/>
        <v/>
      </c>
      <c r="F803" s="114"/>
      <c r="G803" s="115"/>
      <c r="H803" s="116" t="str">
        <f t="shared" si="75"/>
        <v/>
      </c>
      <c r="I803" s="121" t="str">
        <f t="shared" si="78"/>
        <v/>
      </c>
      <c r="J803" s="122"/>
      <c r="K803" s="121" t="str">
        <f t="shared" si="79"/>
        <v/>
      </c>
      <c r="L803" s="122"/>
      <c r="M803" s="123"/>
      <c r="N803" s="123"/>
      <c r="O803" s="123"/>
      <c r="P803" s="124" t="str">
        <f t="shared" si="77"/>
        <v/>
      </c>
      <c r="Q803" s="125"/>
    </row>
    <row r="804" ht="16" spans="2:17">
      <c r="B804" s="106"/>
      <c r="C804" s="107" t="str">
        <f ca="1" t="shared" si="74"/>
        <v/>
      </c>
      <c r="D804" s="108"/>
      <c r="E804" s="113" t="str">
        <f ca="1" t="shared" si="76"/>
        <v/>
      </c>
      <c r="F804" s="114"/>
      <c r="G804" s="115"/>
      <c r="H804" s="116" t="str">
        <f t="shared" si="75"/>
        <v/>
      </c>
      <c r="I804" s="121" t="str">
        <f t="shared" si="78"/>
        <v/>
      </c>
      <c r="J804" s="122"/>
      <c r="K804" s="121" t="str">
        <f t="shared" si="79"/>
        <v/>
      </c>
      <c r="L804" s="122"/>
      <c r="M804" s="123"/>
      <c r="N804" s="123"/>
      <c r="O804" s="123"/>
      <c r="P804" s="124" t="str">
        <f t="shared" si="77"/>
        <v/>
      </c>
      <c r="Q804" s="125"/>
    </row>
    <row r="805" ht="16" spans="2:17">
      <c r="B805" s="106"/>
      <c r="C805" s="107" t="str">
        <f ca="1" t="shared" si="74"/>
        <v/>
      </c>
      <c r="D805" s="108"/>
      <c r="E805" s="113" t="str">
        <f ca="1" t="shared" si="76"/>
        <v/>
      </c>
      <c r="F805" s="114"/>
      <c r="G805" s="115"/>
      <c r="H805" s="116" t="str">
        <f t="shared" si="75"/>
        <v/>
      </c>
      <c r="I805" s="121" t="str">
        <f t="shared" si="78"/>
        <v/>
      </c>
      <c r="J805" s="122"/>
      <c r="K805" s="121" t="str">
        <f t="shared" si="79"/>
        <v/>
      </c>
      <c r="L805" s="122"/>
      <c r="M805" s="123"/>
      <c r="N805" s="123"/>
      <c r="O805" s="123"/>
      <c r="P805" s="124" t="str">
        <f t="shared" si="77"/>
        <v/>
      </c>
      <c r="Q805" s="125"/>
    </row>
    <row r="806" ht="16" spans="2:17">
      <c r="B806" s="106"/>
      <c r="C806" s="107" t="str">
        <f ca="1" t="shared" si="74"/>
        <v/>
      </c>
      <c r="D806" s="108"/>
      <c r="E806" s="113" t="str">
        <f ca="1" t="shared" si="76"/>
        <v/>
      </c>
      <c r="F806" s="114"/>
      <c r="G806" s="115"/>
      <c r="H806" s="116" t="str">
        <f t="shared" si="75"/>
        <v/>
      </c>
      <c r="I806" s="121" t="str">
        <f t="shared" si="78"/>
        <v/>
      </c>
      <c r="J806" s="122"/>
      <c r="K806" s="121" t="str">
        <f t="shared" si="79"/>
        <v/>
      </c>
      <c r="L806" s="122"/>
      <c r="M806" s="123"/>
      <c r="N806" s="123"/>
      <c r="O806" s="123"/>
      <c r="P806" s="124" t="str">
        <f t="shared" si="77"/>
        <v/>
      </c>
      <c r="Q806" s="125"/>
    </row>
    <row r="807" ht="16" spans="2:17">
      <c r="B807" s="106"/>
      <c r="C807" s="107" t="str">
        <f ca="1" t="shared" si="74"/>
        <v/>
      </c>
      <c r="D807" s="108"/>
      <c r="E807" s="113" t="str">
        <f ca="1" t="shared" si="76"/>
        <v/>
      </c>
      <c r="F807" s="114"/>
      <c r="G807" s="115"/>
      <c r="H807" s="116" t="str">
        <f t="shared" si="75"/>
        <v/>
      </c>
      <c r="I807" s="121" t="str">
        <f t="shared" si="78"/>
        <v/>
      </c>
      <c r="J807" s="122"/>
      <c r="K807" s="121" t="str">
        <f t="shared" si="79"/>
        <v/>
      </c>
      <c r="L807" s="122"/>
      <c r="M807" s="123"/>
      <c r="N807" s="123"/>
      <c r="O807" s="123"/>
      <c r="P807" s="124" t="str">
        <f t="shared" si="77"/>
        <v/>
      </c>
      <c r="Q807" s="125"/>
    </row>
    <row r="808" ht="16" spans="2:17">
      <c r="B808" s="106"/>
      <c r="C808" s="107" t="str">
        <f ca="1" t="shared" si="74"/>
        <v/>
      </c>
      <c r="D808" s="108"/>
      <c r="E808" s="113" t="str">
        <f ca="1" t="shared" si="76"/>
        <v/>
      </c>
      <c r="F808" s="114"/>
      <c r="G808" s="115"/>
      <c r="H808" s="116" t="str">
        <f t="shared" si="75"/>
        <v/>
      </c>
      <c r="I808" s="121" t="str">
        <f t="shared" si="78"/>
        <v/>
      </c>
      <c r="J808" s="122"/>
      <c r="K808" s="121" t="str">
        <f t="shared" si="79"/>
        <v/>
      </c>
      <c r="L808" s="122"/>
      <c r="M808" s="123"/>
      <c r="N808" s="123"/>
      <c r="O808" s="123"/>
      <c r="P808" s="124" t="str">
        <f t="shared" si="77"/>
        <v/>
      </c>
      <c r="Q808" s="125"/>
    </row>
    <row r="809" ht="16" spans="2:17">
      <c r="B809" s="106"/>
      <c r="C809" s="107" t="str">
        <f ca="1" t="shared" si="74"/>
        <v/>
      </c>
      <c r="D809" s="108"/>
      <c r="E809" s="113" t="str">
        <f ca="1" t="shared" si="76"/>
        <v/>
      </c>
      <c r="F809" s="114"/>
      <c r="G809" s="115"/>
      <c r="H809" s="116" t="str">
        <f t="shared" si="75"/>
        <v/>
      </c>
      <c r="I809" s="121" t="str">
        <f t="shared" si="78"/>
        <v/>
      </c>
      <c r="J809" s="122"/>
      <c r="K809" s="121" t="str">
        <f t="shared" si="79"/>
        <v/>
      </c>
      <c r="L809" s="122"/>
      <c r="M809" s="123"/>
      <c r="N809" s="123"/>
      <c r="O809" s="123"/>
      <c r="P809" s="124" t="str">
        <f t="shared" si="77"/>
        <v/>
      </c>
      <c r="Q809" s="125"/>
    </row>
    <row r="810" ht="16" spans="2:17">
      <c r="B810" s="106"/>
      <c r="C810" s="107" t="str">
        <f ca="1" t="shared" si="74"/>
        <v/>
      </c>
      <c r="D810" s="108"/>
      <c r="E810" s="113" t="str">
        <f ca="1" t="shared" si="76"/>
        <v/>
      </c>
      <c r="F810" s="114"/>
      <c r="G810" s="115"/>
      <c r="H810" s="116" t="str">
        <f t="shared" si="75"/>
        <v/>
      </c>
      <c r="I810" s="121" t="str">
        <f t="shared" si="78"/>
        <v/>
      </c>
      <c r="J810" s="122"/>
      <c r="K810" s="121" t="str">
        <f t="shared" si="79"/>
        <v/>
      </c>
      <c r="L810" s="122"/>
      <c r="M810" s="123"/>
      <c r="N810" s="123"/>
      <c r="O810" s="123"/>
      <c r="P810" s="124" t="str">
        <f t="shared" si="77"/>
        <v/>
      </c>
      <c r="Q810" s="125"/>
    </row>
    <row r="811" ht="16" spans="2:17">
      <c r="B811" s="106"/>
      <c r="C811" s="107" t="str">
        <f ca="1" t="shared" si="74"/>
        <v/>
      </c>
      <c r="D811" s="108"/>
      <c r="E811" s="113" t="str">
        <f ca="1" t="shared" si="76"/>
        <v/>
      </c>
      <c r="F811" s="114"/>
      <c r="G811" s="115"/>
      <c r="H811" s="116" t="str">
        <f t="shared" si="75"/>
        <v/>
      </c>
      <c r="I811" s="121" t="str">
        <f t="shared" si="78"/>
        <v/>
      </c>
      <c r="J811" s="122"/>
      <c r="K811" s="121" t="str">
        <f t="shared" si="79"/>
        <v/>
      </c>
      <c r="L811" s="122"/>
      <c r="M811" s="123"/>
      <c r="N811" s="123"/>
      <c r="O811" s="123"/>
      <c r="P811" s="124" t="str">
        <f t="shared" si="77"/>
        <v/>
      </c>
      <c r="Q811" s="125"/>
    </row>
    <row r="812" ht="16" spans="2:17">
      <c r="B812" s="106"/>
      <c r="C812" s="107" t="str">
        <f ca="1" t="shared" si="74"/>
        <v/>
      </c>
      <c r="D812" s="108"/>
      <c r="E812" s="113" t="str">
        <f ca="1" t="shared" si="76"/>
        <v/>
      </c>
      <c r="F812" s="114"/>
      <c r="G812" s="115"/>
      <c r="H812" s="116" t="str">
        <f t="shared" si="75"/>
        <v/>
      </c>
      <c r="I812" s="121" t="str">
        <f t="shared" si="78"/>
        <v/>
      </c>
      <c r="J812" s="122"/>
      <c r="K812" s="121" t="str">
        <f t="shared" si="79"/>
        <v/>
      </c>
      <c r="L812" s="122"/>
      <c r="M812" s="123"/>
      <c r="N812" s="123"/>
      <c r="O812" s="123"/>
      <c r="P812" s="124" t="str">
        <f t="shared" si="77"/>
        <v/>
      </c>
      <c r="Q812" s="125"/>
    </row>
    <row r="813" ht="16" spans="2:17">
      <c r="B813" s="106"/>
      <c r="C813" s="107" t="str">
        <f ca="1" t="shared" si="74"/>
        <v/>
      </c>
      <c r="D813" s="108"/>
      <c r="E813" s="113" t="str">
        <f ca="1" t="shared" si="76"/>
        <v/>
      </c>
      <c r="F813" s="114"/>
      <c r="G813" s="115"/>
      <c r="H813" s="116" t="str">
        <f t="shared" si="75"/>
        <v/>
      </c>
      <c r="I813" s="121" t="str">
        <f t="shared" si="78"/>
        <v/>
      </c>
      <c r="J813" s="122"/>
      <c r="K813" s="121" t="str">
        <f t="shared" si="79"/>
        <v/>
      </c>
      <c r="L813" s="122"/>
      <c r="M813" s="123"/>
      <c r="N813" s="123"/>
      <c r="O813" s="123"/>
      <c r="P813" s="124" t="str">
        <f t="shared" si="77"/>
        <v/>
      </c>
      <c r="Q813" s="125"/>
    </row>
    <row r="814" ht="16" spans="2:17">
      <c r="B814" s="106"/>
      <c r="C814" s="107" t="str">
        <f ca="1" t="shared" si="74"/>
        <v/>
      </c>
      <c r="D814" s="108"/>
      <c r="E814" s="113" t="str">
        <f ca="1" t="shared" si="76"/>
        <v/>
      </c>
      <c r="F814" s="114"/>
      <c r="G814" s="115"/>
      <c r="H814" s="116" t="str">
        <f t="shared" si="75"/>
        <v/>
      </c>
      <c r="I814" s="121" t="str">
        <f t="shared" si="78"/>
        <v/>
      </c>
      <c r="J814" s="122"/>
      <c r="K814" s="121" t="str">
        <f t="shared" si="79"/>
        <v/>
      </c>
      <c r="L814" s="122"/>
      <c r="M814" s="123"/>
      <c r="N814" s="123"/>
      <c r="O814" s="123"/>
      <c r="P814" s="124" t="str">
        <f t="shared" si="77"/>
        <v/>
      </c>
      <c r="Q814" s="125"/>
    </row>
    <row r="815" ht="16" spans="2:17">
      <c r="B815" s="106"/>
      <c r="C815" s="107" t="str">
        <f ca="1" t="shared" si="74"/>
        <v/>
      </c>
      <c r="D815" s="108"/>
      <c r="E815" s="113" t="str">
        <f ca="1" t="shared" si="76"/>
        <v/>
      </c>
      <c r="F815" s="114"/>
      <c r="G815" s="115"/>
      <c r="H815" s="116" t="str">
        <f t="shared" si="75"/>
        <v/>
      </c>
      <c r="I815" s="121" t="str">
        <f t="shared" si="78"/>
        <v/>
      </c>
      <c r="J815" s="122"/>
      <c r="K815" s="121" t="str">
        <f t="shared" si="79"/>
        <v/>
      </c>
      <c r="L815" s="122"/>
      <c r="M815" s="123"/>
      <c r="N815" s="123"/>
      <c r="O815" s="123"/>
      <c r="P815" s="124" t="str">
        <f t="shared" si="77"/>
        <v/>
      </c>
      <c r="Q815" s="125"/>
    </row>
    <row r="816" ht="16" spans="2:17">
      <c r="B816" s="106"/>
      <c r="C816" s="107" t="str">
        <f ca="1" t="shared" si="74"/>
        <v/>
      </c>
      <c r="D816" s="108"/>
      <c r="E816" s="113" t="str">
        <f ca="1" t="shared" si="76"/>
        <v/>
      </c>
      <c r="F816" s="114"/>
      <c r="G816" s="115"/>
      <c r="H816" s="116" t="str">
        <f t="shared" si="75"/>
        <v/>
      </c>
      <c r="I816" s="121" t="str">
        <f t="shared" si="78"/>
        <v/>
      </c>
      <c r="J816" s="122"/>
      <c r="K816" s="121" t="str">
        <f t="shared" si="79"/>
        <v/>
      </c>
      <c r="L816" s="122"/>
      <c r="M816" s="123"/>
      <c r="N816" s="123"/>
      <c r="O816" s="123"/>
      <c r="P816" s="124" t="str">
        <f t="shared" si="77"/>
        <v/>
      </c>
      <c r="Q816" s="125"/>
    </row>
    <row r="817" ht="16" spans="2:17">
      <c r="B817" s="106"/>
      <c r="C817" s="107" t="str">
        <f ca="1" t="shared" si="74"/>
        <v/>
      </c>
      <c r="D817" s="108"/>
      <c r="E817" s="113" t="str">
        <f ca="1" t="shared" si="76"/>
        <v/>
      </c>
      <c r="F817" s="114"/>
      <c r="G817" s="115"/>
      <c r="H817" s="116" t="str">
        <f t="shared" si="75"/>
        <v/>
      </c>
      <c r="I817" s="121" t="str">
        <f t="shared" si="78"/>
        <v/>
      </c>
      <c r="J817" s="122"/>
      <c r="K817" s="121" t="str">
        <f t="shared" si="79"/>
        <v/>
      </c>
      <c r="L817" s="122"/>
      <c r="M817" s="123"/>
      <c r="N817" s="123"/>
      <c r="O817" s="123"/>
      <c r="P817" s="124" t="str">
        <f t="shared" si="77"/>
        <v/>
      </c>
      <c r="Q817" s="125"/>
    </row>
    <row r="818" ht="16" spans="2:17">
      <c r="B818" s="106"/>
      <c r="C818" s="107" t="str">
        <f ca="1" t="shared" si="74"/>
        <v/>
      </c>
      <c r="D818" s="108"/>
      <c r="E818" s="113" t="str">
        <f ca="1" t="shared" si="76"/>
        <v/>
      </c>
      <c r="F818" s="114"/>
      <c r="G818" s="115"/>
      <c r="H818" s="116" t="str">
        <f t="shared" si="75"/>
        <v/>
      </c>
      <c r="I818" s="121" t="str">
        <f t="shared" si="78"/>
        <v/>
      </c>
      <c r="J818" s="122"/>
      <c r="K818" s="121" t="str">
        <f t="shared" si="79"/>
        <v/>
      </c>
      <c r="L818" s="122"/>
      <c r="M818" s="123"/>
      <c r="N818" s="123"/>
      <c r="O818" s="123"/>
      <c r="P818" s="124" t="str">
        <f t="shared" si="77"/>
        <v/>
      </c>
      <c r="Q818" s="125"/>
    </row>
    <row r="819" ht="16" spans="2:17">
      <c r="B819" s="106"/>
      <c r="C819" s="107" t="str">
        <f ca="1" t="shared" si="74"/>
        <v/>
      </c>
      <c r="D819" s="108"/>
      <c r="E819" s="113" t="str">
        <f ca="1" t="shared" si="76"/>
        <v/>
      </c>
      <c r="F819" s="114"/>
      <c r="G819" s="115"/>
      <c r="H819" s="116" t="str">
        <f t="shared" si="75"/>
        <v/>
      </c>
      <c r="I819" s="121" t="str">
        <f t="shared" si="78"/>
        <v/>
      </c>
      <c r="J819" s="122"/>
      <c r="K819" s="121" t="str">
        <f t="shared" si="79"/>
        <v/>
      </c>
      <c r="L819" s="122"/>
      <c r="M819" s="123"/>
      <c r="N819" s="123"/>
      <c r="O819" s="123"/>
      <c r="P819" s="124" t="str">
        <f t="shared" si="77"/>
        <v/>
      </c>
      <c r="Q819" s="125"/>
    </row>
    <row r="820" ht="16" spans="2:17">
      <c r="B820" s="106"/>
      <c r="C820" s="107" t="str">
        <f ca="1" t="shared" si="74"/>
        <v/>
      </c>
      <c r="D820" s="108"/>
      <c r="E820" s="113" t="str">
        <f ca="1" t="shared" si="76"/>
        <v/>
      </c>
      <c r="F820" s="114"/>
      <c r="G820" s="115"/>
      <c r="H820" s="116" t="str">
        <f t="shared" si="75"/>
        <v/>
      </c>
      <c r="I820" s="121" t="str">
        <f t="shared" si="78"/>
        <v/>
      </c>
      <c r="J820" s="122"/>
      <c r="K820" s="121" t="str">
        <f t="shared" si="79"/>
        <v/>
      </c>
      <c r="L820" s="122"/>
      <c r="M820" s="123"/>
      <c r="N820" s="123"/>
      <c r="O820" s="123"/>
      <c r="P820" s="124" t="str">
        <f t="shared" si="77"/>
        <v/>
      </c>
      <c r="Q820" s="125"/>
    </row>
    <row r="821" ht="16" spans="2:17">
      <c r="B821" s="106"/>
      <c r="C821" s="107" t="str">
        <f ca="1" t="shared" si="74"/>
        <v/>
      </c>
      <c r="D821" s="108"/>
      <c r="E821" s="113" t="str">
        <f ca="1" t="shared" si="76"/>
        <v/>
      </c>
      <c r="F821" s="114"/>
      <c r="G821" s="115"/>
      <c r="H821" s="116" t="str">
        <f t="shared" si="75"/>
        <v/>
      </c>
      <c r="I821" s="121" t="str">
        <f t="shared" si="78"/>
        <v/>
      </c>
      <c r="J821" s="122"/>
      <c r="K821" s="121" t="str">
        <f t="shared" si="79"/>
        <v/>
      </c>
      <c r="L821" s="122"/>
      <c r="M821" s="123"/>
      <c r="N821" s="123"/>
      <c r="O821" s="123"/>
      <c r="P821" s="124" t="str">
        <f t="shared" si="77"/>
        <v/>
      </c>
      <c r="Q821" s="125"/>
    </row>
    <row r="822" ht="16" spans="2:17">
      <c r="B822" s="106"/>
      <c r="C822" s="107" t="str">
        <f ca="1" t="shared" si="74"/>
        <v/>
      </c>
      <c r="D822" s="108"/>
      <c r="E822" s="113" t="str">
        <f ca="1" t="shared" si="76"/>
        <v/>
      </c>
      <c r="F822" s="114"/>
      <c r="G822" s="115"/>
      <c r="H822" s="116" t="str">
        <f t="shared" si="75"/>
        <v/>
      </c>
      <c r="I822" s="121" t="str">
        <f t="shared" si="78"/>
        <v/>
      </c>
      <c r="J822" s="122"/>
      <c r="K822" s="121" t="str">
        <f t="shared" si="79"/>
        <v/>
      </c>
      <c r="L822" s="122"/>
      <c r="M822" s="123"/>
      <c r="N822" s="123"/>
      <c r="O822" s="123"/>
      <c r="P822" s="124" t="str">
        <f t="shared" si="77"/>
        <v/>
      </c>
      <c r="Q822" s="125"/>
    </row>
    <row r="823" ht="16" spans="2:17">
      <c r="B823" s="106"/>
      <c r="C823" s="107" t="str">
        <f ca="1" t="shared" si="74"/>
        <v/>
      </c>
      <c r="D823" s="108"/>
      <c r="E823" s="113" t="str">
        <f ca="1" t="shared" si="76"/>
        <v/>
      </c>
      <c r="F823" s="114"/>
      <c r="G823" s="115"/>
      <c r="H823" s="116" t="str">
        <f t="shared" si="75"/>
        <v/>
      </c>
      <c r="I823" s="121" t="str">
        <f t="shared" si="78"/>
        <v/>
      </c>
      <c r="J823" s="122"/>
      <c r="K823" s="121" t="str">
        <f t="shared" si="79"/>
        <v/>
      </c>
      <c r="L823" s="122"/>
      <c r="M823" s="123"/>
      <c r="N823" s="123"/>
      <c r="O823" s="123"/>
      <c r="P823" s="124" t="str">
        <f t="shared" si="77"/>
        <v/>
      </c>
      <c r="Q823" s="125"/>
    </row>
    <row r="824" ht="16" spans="2:17">
      <c r="B824" s="106"/>
      <c r="C824" s="107" t="str">
        <f ca="1" t="shared" si="74"/>
        <v/>
      </c>
      <c r="D824" s="108"/>
      <c r="E824" s="113" t="str">
        <f ca="1" t="shared" si="76"/>
        <v/>
      </c>
      <c r="F824" s="114"/>
      <c r="G824" s="115"/>
      <c r="H824" s="116" t="str">
        <f t="shared" si="75"/>
        <v/>
      </c>
      <c r="I824" s="121" t="str">
        <f t="shared" si="78"/>
        <v/>
      </c>
      <c r="J824" s="122"/>
      <c r="K824" s="121" t="str">
        <f t="shared" si="79"/>
        <v/>
      </c>
      <c r="L824" s="122"/>
      <c r="M824" s="123"/>
      <c r="N824" s="123"/>
      <c r="O824" s="123"/>
      <c r="P824" s="124" t="str">
        <f t="shared" si="77"/>
        <v/>
      </c>
      <c r="Q824" s="125"/>
    </row>
    <row r="825" ht="16" spans="2:17">
      <c r="B825" s="106"/>
      <c r="C825" s="107" t="str">
        <f ca="1" t="shared" si="74"/>
        <v/>
      </c>
      <c r="D825" s="108"/>
      <c r="E825" s="113" t="str">
        <f ca="1" t="shared" si="76"/>
        <v/>
      </c>
      <c r="F825" s="114"/>
      <c r="G825" s="115"/>
      <c r="H825" s="116" t="str">
        <f t="shared" si="75"/>
        <v/>
      </c>
      <c r="I825" s="121" t="str">
        <f t="shared" si="78"/>
        <v/>
      </c>
      <c r="J825" s="122"/>
      <c r="K825" s="121" t="str">
        <f t="shared" si="79"/>
        <v/>
      </c>
      <c r="L825" s="122"/>
      <c r="M825" s="123"/>
      <c r="N825" s="123"/>
      <c r="O825" s="123"/>
      <c r="P825" s="124" t="str">
        <f t="shared" si="77"/>
        <v/>
      </c>
      <c r="Q825" s="125"/>
    </row>
    <row r="826" ht="16" spans="2:17">
      <c r="B826" s="106"/>
      <c r="C826" s="107" t="str">
        <f ca="1" t="shared" si="74"/>
        <v/>
      </c>
      <c r="D826" s="108"/>
      <c r="E826" s="113" t="str">
        <f ca="1" t="shared" si="76"/>
        <v/>
      </c>
      <c r="F826" s="114"/>
      <c r="G826" s="115"/>
      <c r="H826" s="116" t="str">
        <f t="shared" si="75"/>
        <v/>
      </c>
      <c r="I826" s="121" t="str">
        <f t="shared" si="78"/>
        <v/>
      </c>
      <c r="J826" s="122"/>
      <c r="K826" s="121" t="str">
        <f t="shared" si="79"/>
        <v/>
      </c>
      <c r="L826" s="122"/>
      <c r="M826" s="123"/>
      <c r="N826" s="123"/>
      <c r="O826" s="123"/>
      <c r="P826" s="124" t="str">
        <f t="shared" si="77"/>
        <v/>
      </c>
      <c r="Q826" s="125"/>
    </row>
    <row r="827" ht="16" spans="2:17">
      <c r="B827" s="106"/>
      <c r="C827" s="107" t="str">
        <f ca="1" t="shared" si="74"/>
        <v/>
      </c>
      <c r="D827" s="108"/>
      <c r="E827" s="113" t="str">
        <f ca="1" t="shared" si="76"/>
        <v/>
      </c>
      <c r="F827" s="114"/>
      <c r="G827" s="115"/>
      <c r="H827" s="116" t="str">
        <f t="shared" si="75"/>
        <v/>
      </c>
      <c r="I827" s="121" t="str">
        <f t="shared" si="78"/>
        <v/>
      </c>
      <c r="J827" s="122"/>
      <c r="K827" s="121" t="str">
        <f t="shared" si="79"/>
        <v/>
      </c>
      <c r="L827" s="122"/>
      <c r="M827" s="123"/>
      <c r="N827" s="123"/>
      <c r="O827" s="123"/>
      <c r="P827" s="124" t="str">
        <f t="shared" si="77"/>
        <v/>
      </c>
      <c r="Q827" s="125"/>
    </row>
    <row r="828" ht="16" spans="2:17">
      <c r="B828" s="106"/>
      <c r="C828" s="107" t="str">
        <f ca="1" t="shared" si="74"/>
        <v/>
      </c>
      <c r="D828" s="108"/>
      <c r="E828" s="113" t="str">
        <f ca="1" t="shared" si="76"/>
        <v/>
      </c>
      <c r="F828" s="114"/>
      <c r="G828" s="115"/>
      <c r="H828" s="116" t="str">
        <f t="shared" si="75"/>
        <v/>
      </c>
      <c r="I828" s="121" t="str">
        <f t="shared" si="78"/>
        <v/>
      </c>
      <c r="J828" s="122"/>
      <c r="K828" s="121" t="str">
        <f t="shared" si="79"/>
        <v/>
      </c>
      <c r="L828" s="122"/>
      <c r="M828" s="123"/>
      <c r="N828" s="123"/>
      <c r="O828" s="123"/>
      <c r="P828" s="124" t="str">
        <f t="shared" si="77"/>
        <v/>
      </c>
      <c r="Q828" s="125"/>
    </row>
    <row r="829" ht="16" spans="2:17">
      <c r="B829" s="106"/>
      <c r="C829" s="107" t="str">
        <f ca="1" t="shared" si="74"/>
        <v/>
      </c>
      <c r="D829" s="108"/>
      <c r="E829" s="113" t="str">
        <f ca="1" t="shared" si="76"/>
        <v/>
      </c>
      <c r="F829" s="114"/>
      <c r="G829" s="115"/>
      <c r="H829" s="116" t="str">
        <f t="shared" si="75"/>
        <v/>
      </c>
      <c r="I829" s="121" t="str">
        <f t="shared" si="78"/>
        <v/>
      </c>
      <c r="J829" s="122"/>
      <c r="K829" s="121" t="str">
        <f t="shared" si="79"/>
        <v/>
      </c>
      <c r="L829" s="122"/>
      <c r="M829" s="123"/>
      <c r="N829" s="123"/>
      <c r="O829" s="123"/>
      <c r="P829" s="124" t="str">
        <f t="shared" si="77"/>
        <v/>
      </c>
      <c r="Q829" s="125"/>
    </row>
    <row r="830" ht="16" spans="2:17">
      <c r="B830" s="106"/>
      <c r="C830" s="107" t="str">
        <f ca="1" t="shared" si="74"/>
        <v/>
      </c>
      <c r="D830" s="108"/>
      <c r="E830" s="113" t="str">
        <f ca="1" t="shared" si="76"/>
        <v/>
      </c>
      <c r="F830" s="114"/>
      <c r="G830" s="115"/>
      <c r="H830" s="116" t="str">
        <f t="shared" si="75"/>
        <v/>
      </c>
      <c r="I830" s="121" t="str">
        <f t="shared" si="78"/>
        <v/>
      </c>
      <c r="J830" s="122"/>
      <c r="K830" s="121" t="str">
        <f t="shared" si="79"/>
        <v/>
      </c>
      <c r="L830" s="122"/>
      <c r="M830" s="123"/>
      <c r="N830" s="123"/>
      <c r="O830" s="123"/>
      <c r="P830" s="124" t="str">
        <f t="shared" si="77"/>
        <v/>
      </c>
      <c r="Q830" s="125"/>
    </row>
    <row r="831" ht="16" spans="2:17">
      <c r="B831" s="106"/>
      <c r="C831" s="107" t="str">
        <f ca="1" t="shared" si="74"/>
        <v/>
      </c>
      <c r="D831" s="108"/>
      <c r="E831" s="113" t="str">
        <f ca="1" t="shared" si="76"/>
        <v/>
      </c>
      <c r="F831" s="114"/>
      <c r="G831" s="115"/>
      <c r="H831" s="116" t="str">
        <f t="shared" si="75"/>
        <v/>
      </c>
      <c r="I831" s="121" t="str">
        <f t="shared" si="78"/>
        <v/>
      </c>
      <c r="J831" s="122"/>
      <c r="K831" s="121" t="str">
        <f t="shared" si="79"/>
        <v/>
      </c>
      <c r="L831" s="122"/>
      <c r="M831" s="123"/>
      <c r="N831" s="123"/>
      <c r="O831" s="123"/>
      <c r="P831" s="124" t="str">
        <f t="shared" si="77"/>
        <v/>
      </c>
      <c r="Q831" s="125"/>
    </row>
    <row r="832" ht="16" spans="2:17">
      <c r="B832" s="106"/>
      <c r="C832" s="107" t="str">
        <f ca="1" t="shared" si="74"/>
        <v/>
      </c>
      <c r="D832" s="108"/>
      <c r="E832" s="113" t="str">
        <f ca="1" t="shared" si="76"/>
        <v/>
      </c>
      <c r="F832" s="114"/>
      <c r="G832" s="115"/>
      <c r="H832" s="116" t="str">
        <f t="shared" si="75"/>
        <v/>
      </c>
      <c r="I832" s="121" t="str">
        <f t="shared" si="78"/>
        <v/>
      </c>
      <c r="J832" s="122"/>
      <c r="K832" s="121" t="str">
        <f t="shared" si="79"/>
        <v/>
      </c>
      <c r="L832" s="122"/>
      <c r="M832" s="123"/>
      <c r="N832" s="123"/>
      <c r="O832" s="123"/>
      <c r="P832" s="124" t="str">
        <f t="shared" si="77"/>
        <v/>
      </c>
      <c r="Q832" s="125"/>
    </row>
    <row r="833" ht="16" spans="2:17">
      <c r="B833" s="106"/>
      <c r="C833" s="107" t="str">
        <f ca="1" t="shared" si="74"/>
        <v/>
      </c>
      <c r="D833" s="108"/>
      <c r="E833" s="113" t="str">
        <f ca="1" t="shared" si="76"/>
        <v/>
      </c>
      <c r="F833" s="114"/>
      <c r="G833" s="115"/>
      <c r="H833" s="116" t="str">
        <f t="shared" si="75"/>
        <v/>
      </c>
      <c r="I833" s="121" t="str">
        <f t="shared" si="78"/>
        <v/>
      </c>
      <c r="J833" s="122"/>
      <c r="K833" s="121" t="str">
        <f t="shared" si="79"/>
        <v/>
      </c>
      <c r="L833" s="122"/>
      <c r="M833" s="123"/>
      <c r="N833" s="123"/>
      <c r="O833" s="123"/>
      <c r="P833" s="124" t="str">
        <f t="shared" si="77"/>
        <v/>
      </c>
      <c r="Q833" s="125"/>
    </row>
    <row r="834" ht="16" spans="2:17">
      <c r="B834" s="106"/>
      <c r="C834" s="107" t="str">
        <f ca="1" t="shared" si="74"/>
        <v/>
      </c>
      <c r="D834" s="108"/>
      <c r="E834" s="113" t="str">
        <f ca="1" t="shared" si="76"/>
        <v/>
      </c>
      <c r="F834" s="114"/>
      <c r="G834" s="115"/>
      <c r="H834" s="116" t="str">
        <f t="shared" si="75"/>
        <v/>
      </c>
      <c r="I834" s="121" t="str">
        <f t="shared" si="78"/>
        <v/>
      </c>
      <c r="J834" s="122"/>
      <c r="K834" s="121" t="str">
        <f t="shared" si="79"/>
        <v/>
      </c>
      <c r="L834" s="122"/>
      <c r="M834" s="123"/>
      <c r="N834" s="123"/>
      <c r="O834" s="123"/>
      <c r="P834" s="124" t="str">
        <f t="shared" si="77"/>
        <v/>
      </c>
      <c r="Q834" s="125"/>
    </row>
    <row r="835" ht="16" spans="2:17">
      <c r="B835" s="106"/>
      <c r="C835" s="107" t="str">
        <f ca="1" t="shared" si="74"/>
        <v/>
      </c>
      <c r="D835" s="108"/>
      <c r="E835" s="113" t="str">
        <f ca="1" t="shared" si="76"/>
        <v/>
      </c>
      <c r="F835" s="114"/>
      <c r="G835" s="115"/>
      <c r="H835" s="116" t="str">
        <f t="shared" si="75"/>
        <v/>
      </c>
      <c r="I835" s="121" t="str">
        <f t="shared" si="78"/>
        <v/>
      </c>
      <c r="J835" s="122"/>
      <c r="K835" s="121" t="str">
        <f t="shared" si="79"/>
        <v/>
      </c>
      <c r="L835" s="122"/>
      <c r="M835" s="123"/>
      <c r="N835" s="123"/>
      <c r="O835" s="123"/>
      <c r="P835" s="124" t="str">
        <f t="shared" si="77"/>
        <v/>
      </c>
      <c r="Q835" s="125"/>
    </row>
    <row r="836" ht="16" spans="2:17">
      <c r="B836" s="106"/>
      <c r="C836" s="107" t="str">
        <f ca="1" t="shared" si="74"/>
        <v/>
      </c>
      <c r="D836" s="108"/>
      <c r="E836" s="113" t="str">
        <f ca="1" t="shared" si="76"/>
        <v/>
      </c>
      <c r="F836" s="114"/>
      <c r="G836" s="115"/>
      <c r="H836" s="116" t="str">
        <f t="shared" si="75"/>
        <v/>
      </c>
      <c r="I836" s="121" t="str">
        <f t="shared" si="78"/>
        <v/>
      </c>
      <c r="J836" s="122"/>
      <c r="K836" s="121" t="str">
        <f t="shared" si="79"/>
        <v/>
      </c>
      <c r="L836" s="122"/>
      <c r="M836" s="123"/>
      <c r="N836" s="123"/>
      <c r="O836" s="123"/>
      <c r="P836" s="124" t="str">
        <f t="shared" si="77"/>
        <v/>
      </c>
      <c r="Q836" s="125"/>
    </row>
    <row r="837" ht="16" spans="2:17">
      <c r="B837" s="106"/>
      <c r="C837" s="107" t="str">
        <f ca="1" t="shared" ref="C837:C900" si="80">IF(B837="","",IF(B837&gt;OFFSET(B837,-1,0,1,1),IF(OFFSET(C837,-1,0,1,1)="","1",OFFSET(C837,-1,0,1,1))&amp;REPT(".1",B837-MAX(OFFSET(B837,-1,0,1,1),1)),IF(ISERROR(FIND(".",OFFSET(C837,-1,0,1,1))),REPT("1.",B837-1)&amp;IFERROR(VALUE(OFFSET(C837,-1,0,1,1))+1,"1"),IF(B837=1,"",IFERROR(LEFT(OFFSET(C837,-1,0,1,1),FIND("^",SUBSTITUTE(OFFSET(C837,-1,0,1,1),".","^",B837-1))),""))&amp;VALUE(TRIM(MID(SUBSTITUTE(OFFSET(C837,-1,0,1,1),".",REPT(" ",LEN(OFFSET(C837,-1,0,1,1)))),(B837-1)*LEN(OFFSET(C837,-1,0,1,1))+1,LEN(OFFSET(C837,-1,0,1,1)))))+1)))</f>
        <v/>
      </c>
      <c r="D837" s="108"/>
      <c r="E837" s="113" t="str">
        <f ca="1" t="shared" si="76"/>
        <v/>
      </c>
      <c r="F837" s="114"/>
      <c r="G837" s="115"/>
      <c r="H837" s="116" t="str">
        <f t="shared" ref="H837:H900" si="81">IF(IF($B837="",TRUE,IF($B838="",FALSE,IF($B837&lt;$B838,TRUE))),"",IF(F837&lt;&gt;"",VLOOKUP($F837,估算标准,2,FALSE),""))</f>
        <v/>
      </c>
      <c r="I837" s="121" t="str">
        <f t="shared" si="78"/>
        <v/>
      </c>
      <c r="J837" s="122"/>
      <c r="K837" s="121" t="str">
        <f t="shared" si="79"/>
        <v/>
      </c>
      <c r="L837" s="122"/>
      <c r="M837" s="123"/>
      <c r="N837" s="123"/>
      <c r="O837" s="123"/>
      <c r="P837" s="124" t="str">
        <f t="shared" si="77"/>
        <v/>
      </c>
      <c r="Q837" s="125"/>
    </row>
    <row r="838" ht="16" spans="2:17">
      <c r="B838" s="106"/>
      <c r="C838" s="107" t="str">
        <f ca="1" t="shared" si="80"/>
        <v/>
      </c>
      <c r="D838" s="108"/>
      <c r="E838" s="113" t="str">
        <f ca="1" t="shared" ref="E838:E901" si="82">IF(C838&lt;&gt;"",IF($L$2&lt;&gt;"",$L$2&amp;"-"&amp;C838,C838),"")</f>
        <v/>
      </c>
      <c r="F838" s="114"/>
      <c r="G838" s="115"/>
      <c r="H838" s="116" t="str">
        <f t="shared" si="81"/>
        <v/>
      </c>
      <c r="I838" s="121" t="str">
        <f t="shared" si="78"/>
        <v/>
      </c>
      <c r="J838" s="122"/>
      <c r="K838" s="121" t="str">
        <f t="shared" si="79"/>
        <v/>
      </c>
      <c r="L838" s="122"/>
      <c r="M838" s="123"/>
      <c r="N838" s="123"/>
      <c r="O838" s="123"/>
      <c r="P838" s="124" t="str">
        <f t="shared" ref="P838:P901" si="83">IF(IF($B838="",TRUE,IF($B839="",FALSE,IF($B838&lt;$B839,TRUE))),"",M838+N838*1.5+O838*1.5)</f>
        <v/>
      </c>
      <c r="Q838" s="125"/>
    </row>
    <row r="839" ht="16" spans="2:17">
      <c r="B839" s="106"/>
      <c r="C839" s="107" t="str">
        <f ca="1" t="shared" si="80"/>
        <v/>
      </c>
      <c r="D839" s="108"/>
      <c r="E839" s="113" t="str">
        <f ca="1" t="shared" si="82"/>
        <v/>
      </c>
      <c r="F839" s="114"/>
      <c r="G839" s="115"/>
      <c r="H839" s="116" t="str">
        <f t="shared" si="81"/>
        <v/>
      </c>
      <c r="I839" s="121" t="str">
        <f t="shared" si="78"/>
        <v/>
      </c>
      <c r="J839" s="122"/>
      <c r="K839" s="121" t="str">
        <f t="shared" si="79"/>
        <v/>
      </c>
      <c r="L839" s="122"/>
      <c r="M839" s="123"/>
      <c r="N839" s="123"/>
      <c r="O839" s="123"/>
      <c r="P839" s="124" t="str">
        <f t="shared" si="83"/>
        <v/>
      </c>
      <c r="Q839" s="125"/>
    </row>
    <row r="840" ht="16" spans="2:17">
      <c r="B840" s="106"/>
      <c r="C840" s="107" t="str">
        <f ca="1" t="shared" si="80"/>
        <v/>
      </c>
      <c r="D840" s="108"/>
      <c r="E840" s="113" t="str">
        <f ca="1" t="shared" si="82"/>
        <v/>
      </c>
      <c r="F840" s="114"/>
      <c r="G840" s="115"/>
      <c r="H840" s="116" t="str">
        <f t="shared" si="81"/>
        <v/>
      </c>
      <c r="I840" s="121" t="str">
        <f t="shared" si="78"/>
        <v/>
      </c>
      <c r="J840" s="122"/>
      <c r="K840" s="121" t="str">
        <f t="shared" si="79"/>
        <v/>
      </c>
      <c r="L840" s="122"/>
      <c r="M840" s="123"/>
      <c r="N840" s="123"/>
      <c r="O840" s="123"/>
      <c r="P840" s="124" t="str">
        <f t="shared" si="83"/>
        <v/>
      </c>
      <c r="Q840" s="125"/>
    </row>
    <row r="841" ht="16" spans="2:17">
      <c r="B841" s="106"/>
      <c r="C841" s="107" t="str">
        <f ca="1" t="shared" si="80"/>
        <v/>
      </c>
      <c r="D841" s="108"/>
      <c r="E841" s="113" t="str">
        <f ca="1" t="shared" si="82"/>
        <v/>
      </c>
      <c r="F841" s="114"/>
      <c r="G841" s="115"/>
      <c r="H841" s="116" t="str">
        <f t="shared" si="81"/>
        <v/>
      </c>
      <c r="I841" s="121" t="str">
        <f t="shared" si="78"/>
        <v/>
      </c>
      <c r="J841" s="122"/>
      <c r="K841" s="121" t="str">
        <f t="shared" si="79"/>
        <v/>
      </c>
      <c r="L841" s="122"/>
      <c r="M841" s="123"/>
      <c r="N841" s="123"/>
      <c r="O841" s="123"/>
      <c r="P841" s="124" t="str">
        <f t="shared" si="83"/>
        <v/>
      </c>
      <c r="Q841" s="125"/>
    </row>
    <row r="842" ht="16" spans="2:17">
      <c r="B842" s="106"/>
      <c r="C842" s="107" t="str">
        <f ca="1" t="shared" si="80"/>
        <v/>
      </c>
      <c r="D842" s="108"/>
      <c r="E842" s="113" t="str">
        <f ca="1" t="shared" si="82"/>
        <v/>
      </c>
      <c r="F842" s="114"/>
      <c r="G842" s="115"/>
      <c r="H842" s="116" t="str">
        <f t="shared" si="81"/>
        <v/>
      </c>
      <c r="I842" s="121" t="str">
        <f t="shared" si="78"/>
        <v/>
      </c>
      <c r="J842" s="122"/>
      <c r="K842" s="121" t="str">
        <f t="shared" si="79"/>
        <v/>
      </c>
      <c r="L842" s="122"/>
      <c r="M842" s="123"/>
      <c r="N842" s="123"/>
      <c r="O842" s="123"/>
      <c r="P842" s="124" t="str">
        <f t="shared" si="83"/>
        <v/>
      </c>
      <c r="Q842" s="125"/>
    </row>
    <row r="843" ht="16" spans="2:17">
      <c r="B843" s="106"/>
      <c r="C843" s="107" t="str">
        <f ca="1" t="shared" si="80"/>
        <v/>
      </c>
      <c r="D843" s="108"/>
      <c r="E843" s="113" t="str">
        <f ca="1" t="shared" si="82"/>
        <v/>
      </c>
      <c r="F843" s="114"/>
      <c r="G843" s="115"/>
      <c r="H843" s="116" t="str">
        <f t="shared" si="81"/>
        <v/>
      </c>
      <c r="I843" s="121" t="str">
        <f t="shared" si="78"/>
        <v/>
      </c>
      <c r="J843" s="122"/>
      <c r="K843" s="121" t="str">
        <f t="shared" si="79"/>
        <v/>
      </c>
      <c r="L843" s="122"/>
      <c r="M843" s="123"/>
      <c r="N843" s="123"/>
      <c r="O843" s="123"/>
      <c r="P843" s="124" t="str">
        <f t="shared" si="83"/>
        <v/>
      </c>
      <c r="Q843" s="125"/>
    </row>
    <row r="844" ht="16" spans="2:17">
      <c r="B844" s="106"/>
      <c r="C844" s="107" t="str">
        <f ca="1" t="shared" si="80"/>
        <v/>
      </c>
      <c r="D844" s="108"/>
      <c r="E844" s="113" t="str">
        <f ca="1" t="shared" si="82"/>
        <v/>
      </c>
      <c r="F844" s="114"/>
      <c r="G844" s="115"/>
      <c r="H844" s="116" t="str">
        <f t="shared" si="81"/>
        <v/>
      </c>
      <c r="I844" s="121" t="str">
        <f t="shared" si="78"/>
        <v/>
      </c>
      <c r="J844" s="122"/>
      <c r="K844" s="121" t="str">
        <f t="shared" si="79"/>
        <v/>
      </c>
      <c r="L844" s="122"/>
      <c r="M844" s="123"/>
      <c r="N844" s="123"/>
      <c r="O844" s="123"/>
      <c r="P844" s="124" t="str">
        <f t="shared" si="83"/>
        <v/>
      </c>
      <c r="Q844" s="125"/>
    </row>
    <row r="845" ht="16" spans="2:17">
      <c r="B845" s="106"/>
      <c r="C845" s="107" t="str">
        <f ca="1" t="shared" si="80"/>
        <v/>
      </c>
      <c r="D845" s="108"/>
      <c r="E845" s="113" t="str">
        <f ca="1" t="shared" si="82"/>
        <v/>
      </c>
      <c r="F845" s="114"/>
      <c r="G845" s="115"/>
      <c r="H845" s="116" t="str">
        <f t="shared" si="81"/>
        <v/>
      </c>
      <c r="I845" s="121" t="str">
        <f t="shared" si="78"/>
        <v/>
      </c>
      <c r="J845" s="122"/>
      <c r="K845" s="121" t="str">
        <f t="shared" si="79"/>
        <v/>
      </c>
      <c r="L845" s="122"/>
      <c r="M845" s="123"/>
      <c r="N845" s="123"/>
      <c r="O845" s="123"/>
      <c r="P845" s="124" t="str">
        <f t="shared" si="83"/>
        <v/>
      </c>
      <c r="Q845" s="125"/>
    </row>
    <row r="846" ht="16" spans="2:17">
      <c r="B846" s="106"/>
      <c r="C846" s="107" t="str">
        <f ca="1" t="shared" si="80"/>
        <v/>
      </c>
      <c r="D846" s="108"/>
      <c r="E846" s="113" t="str">
        <f ca="1" t="shared" si="82"/>
        <v/>
      </c>
      <c r="F846" s="114"/>
      <c r="G846" s="115"/>
      <c r="H846" s="116" t="str">
        <f t="shared" si="81"/>
        <v/>
      </c>
      <c r="I846" s="121" t="str">
        <f t="shared" si="78"/>
        <v/>
      </c>
      <c r="J846" s="122"/>
      <c r="K846" s="121" t="str">
        <f t="shared" si="79"/>
        <v/>
      </c>
      <c r="L846" s="122"/>
      <c r="M846" s="123"/>
      <c r="N846" s="123"/>
      <c r="O846" s="123"/>
      <c r="P846" s="124" t="str">
        <f t="shared" si="83"/>
        <v/>
      </c>
      <c r="Q846" s="125"/>
    </row>
    <row r="847" ht="16" spans="2:17">
      <c r="B847" s="106"/>
      <c r="C847" s="107" t="str">
        <f ca="1" t="shared" si="80"/>
        <v/>
      </c>
      <c r="D847" s="108"/>
      <c r="E847" s="113" t="str">
        <f ca="1" t="shared" si="82"/>
        <v/>
      </c>
      <c r="F847" s="114"/>
      <c r="G847" s="115"/>
      <c r="H847" s="116" t="str">
        <f t="shared" si="81"/>
        <v/>
      </c>
      <c r="I847" s="121" t="str">
        <f t="shared" si="78"/>
        <v/>
      </c>
      <c r="J847" s="122"/>
      <c r="K847" s="121" t="str">
        <f t="shared" si="79"/>
        <v/>
      </c>
      <c r="L847" s="122"/>
      <c r="M847" s="123"/>
      <c r="N847" s="123"/>
      <c r="O847" s="123"/>
      <c r="P847" s="124" t="str">
        <f t="shared" si="83"/>
        <v/>
      </c>
      <c r="Q847" s="125"/>
    </row>
    <row r="848" ht="16" spans="2:17">
      <c r="B848" s="106"/>
      <c r="C848" s="107" t="str">
        <f ca="1" t="shared" si="80"/>
        <v/>
      </c>
      <c r="D848" s="108"/>
      <c r="E848" s="113" t="str">
        <f ca="1" t="shared" si="82"/>
        <v/>
      </c>
      <c r="F848" s="114"/>
      <c r="G848" s="115"/>
      <c r="H848" s="116" t="str">
        <f t="shared" si="81"/>
        <v/>
      </c>
      <c r="I848" s="121" t="str">
        <f t="shared" si="78"/>
        <v/>
      </c>
      <c r="J848" s="122"/>
      <c r="K848" s="121" t="str">
        <f t="shared" si="79"/>
        <v/>
      </c>
      <c r="L848" s="122"/>
      <c r="M848" s="123"/>
      <c r="N848" s="123"/>
      <c r="O848" s="123"/>
      <c r="P848" s="124" t="str">
        <f t="shared" si="83"/>
        <v/>
      </c>
      <c r="Q848" s="125"/>
    </row>
    <row r="849" ht="16" spans="2:17">
      <c r="B849" s="106"/>
      <c r="C849" s="107" t="str">
        <f ca="1" t="shared" si="80"/>
        <v/>
      </c>
      <c r="D849" s="108"/>
      <c r="E849" s="113" t="str">
        <f ca="1" t="shared" si="82"/>
        <v/>
      </c>
      <c r="F849" s="114"/>
      <c r="G849" s="115"/>
      <c r="H849" s="116" t="str">
        <f t="shared" si="81"/>
        <v/>
      </c>
      <c r="I849" s="121" t="str">
        <f t="shared" si="78"/>
        <v/>
      </c>
      <c r="J849" s="122"/>
      <c r="K849" s="121" t="str">
        <f t="shared" si="79"/>
        <v/>
      </c>
      <c r="L849" s="122"/>
      <c r="M849" s="123"/>
      <c r="N849" s="123"/>
      <c r="O849" s="123"/>
      <c r="P849" s="124" t="str">
        <f t="shared" si="83"/>
        <v/>
      </c>
      <c r="Q849" s="125"/>
    </row>
    <row r="850" ht="16" spans="2:17">
      <c r="B850" s="106"/>
      <c r="C850" s="107" t="str">
        <f ca="1" t="shared" si="80"/>
        <v/>
      </c>
      <c r="D850" s="108"/>
      <c r="E850" s="113" t="str">
        <f ca="1" t="shared" si="82"/>
        <v/>
      </c>
      <c r="F850" s="114"/>
      <c r="G850" s="115"/>
      <c r="H850" s="116" t="str">
        <f t="shared" si="81"/>
        <v/>
      </c>
      <c r="I850" s="121" t="str">
        <f t="shared" si="78"/>
        <v/>
      </c>
      <c r="J850" s="122"/>
      <c r="K850" s="121" t="str">
        <f t="shared" si="79"/>
        <v/>
      </c>
      <c r="L850" s="122"/>
      <c r="M850" s="123"/>
      <c r="N850" s="123"/>
      <c r="O850" s="123"/>
      <c r="P850" s="124" t="str">
        <f t="shared" si="83"/>
        <v/>
      </c>
      <c r="Q850" s="125"/>
    </row>
    <row r="851" ht="16" spans="2:17">
      <c r="B851" s="106"/>
      <c r="C851" s="107" t="str">
        <f ca="1" t="shared" si="80"/>
        <v/>
      </c>
      <c r="D851" s="108"/>
      <c r="E851" s="113" t="str">
        <f ca="1" t="shared" si="82"/>
        <v/>
      </c>
      <c r="F851" s="114"/>
      <c r="G851" s="115"/>
      <c r="H851" s="116" t="str">
        <f t="shared" si="81"/>
        <v/>
      </c>
      <c r="I851" s="121" t="str">
        <f t="shared" si="78"/>
        <v/>
      </c>
      <c r="J851" s="122"/>
      <c r="K851" s="121" t="str">
        <f t="shared" si="79"/>
        <v/>
      </c>
      <c r="L851" s="122"/>
      <c r="M851" s="123"/>
      <c r="N851" s="123"/>
      <c r="O851" s="123"/>
      <c r="P851" s="124" t="str">
        <f t="shared" si="83"/>
        <v/>
      </c>
      <c r="Q851" s="125"/>
    </row>
    <row r="852" ht="16" spans="2:17">
      <c r="B852" s="106"/>
      <c r="C852" s="107" t="str">
        <f ca="1" t="shared" si="80"/>
        <v/>
      </c>
      <c r="D852" s="108"/>
      <c r="E852" s="113" t="str">
        <f ca="1" t="shared" si="82"/>
        <v/>
      </c>
      <c r="F852" s="114"/>
      <c r="G852" s="115"/>
      <c r="H852" s="116" t="str">
        <f t="shared" si="81"/>
        <v/>
      </c>
      <c r="I852" s="121" t="str">
        <f t="shared" si="78"/>
        <v/>
      </c>
      <c r="J852" s="122"/>
      <c r="K852" s="121" t="str">
        <f t="shared" si="79"/>
        <v/>
      </c>
      <c r="L852" s="122"/>
      <c r="M852" s="123"/>
      <c r="N852" s="123"/>
      <c r="O852" s="123"/>
      <c r="P852" s="124" t="str">
        <f t="shared" si="83"/>
        <v/>
      </c>
      <c r="Q852" s="125"/>
    </row>
    <row r="853" ht="16" spans="2:17">
      <c r="B853" s="106"/>
      <c r="C853" s="107" t="str">
        <f ca="1" t="shared" si="80"/>
        <v/>
      </c>
      <c r="D853" s="108"/>
      <c r="E853" s="113" t="str">
        <f ca="1" t="shared" si="82"/>
        <v/>
      </c>
      <c r="F853" s="114"/>
      <c r="G853" s="115"/>
      <c r="H853" s="116" t="str">
        <f t="shared" si="81"/>
        <v/>
      </c>
      <c r="I853" s="121" t="str">
        <f t="shared" si="78"/>
        <v/>
      </c>
      <c r="J853" s="122"/>
      <c r="K853" s="121" t="str">
        <f t="shared" si="79"/>
        <v/>
      </c>
      <c r="L853" s="122"/>
      <c r="M853" s="123"/>
      <c r="N853" s="123"/>
      <c r="O853" s="123"/>
      <c r="P853" s="124" t="str">
        <f t="shared" si="83"/>
        <v/>
      </c>
      <c r="Q853" s="125"/>
    </row>
    <row r="854" ht="16" spans="2:17">
      <c r="B854" s="106"/>
      <c r="C854" s="107" t="str">
        <f ca="1" t="shared" si="80"/>
        <v/>
      </c>
      <c r="D854" s="108"/>
      <c r="E854" s="113" t="str">
        <f ca="1" t="shared" si="82"/>
        <v/>
      </c>
      <c r="F854" s="114"/>
      <c r="G854" s="115"/>
      <c r="H854" s="116" t="str">
        <f t="shared" si="81"/>
        <v/>
      </c>
      <c r="I854" s="121" t="str">
        <f t="shared" si="78"/>
        <v/>
      </c>
      <c r="J854" s="122"/>
      <c r="K854" s="121" t="str">
        <f t="shared" si="79"/>
        <v/>
      </c>
      <c r="L854" s="122"/>
      <c r="M854" s="123"/>
      <c r="N854" s="123"/>
      <c r="O854" s="123"/>
      <c r="P854" s="124" t="str">
        <f t="shared" si="83"/>
        <v/>
      </c>
      <c r="Q854" s="125"/>
    </row>
    <row r="855" ht="16" spans="2:17">
      <c r="B855" s="106"/>
      <c r="C855" s="107" t="str">
        <f ca="1" t="shared" si="80"/>
        <v/>
      </c>
      <c r="D855" s="108"/>
      <c r="E855" s="113" t="str">
        <f ca="1" t="shared" si="82"/>
        <v/>
      </c>
      <c r="F855" s="114"/>
      <c r="G855" s="115"/>
      <c r="H855" s="116" t="str">
        <f t="shared" si="81"/>
        <v/>
      </c>
      <c r="I855" s="121" t="str">
        <f t="shared" si="78"/>
        <v/>
      </c>
      <c r="J855" s="122"/>
      <c r="K855" s="121" t="str">
        <f t="shared" si="79"/>
        <v/>
      </c>
      <c r="L855" s="122"/>
      <c r="M855" s="123"/>
      <c r="N855" s="123"/>
      <c r="O855" s="123"/>
      <c r="P855" s="124" t="str">
        <f t="shared" si="83"/>
        <v/>
      </c>
      <c r="Q855" s="125"/>
    </row>
    <row r="856" ht="16" spans="2:17">
      <c r="B856" s="106"/>
      <c r="C856" s="107" t="str">
        <f ca="1" t="shared" si="80"/>
        <v/>
      </c>
      <c r="D856" s="108"/>
      <c r="E856" s="113" t="str">
        <f ca="1" t="shared" si="82"/>
        <v/>
      </c>
      <c r="F856" s="114"/>
      <c r="G856" s="115"/>
      <c r="H856" s="116" t="str">
        <f t="shared" si="81"/>
        <v/>
      </c>
      <c r="I856" s="121" t="str">
        <f t="shared" ref="I856:I919" si="84">IF(IF($B856="",TRUE,IF($B857="",FALSE,IF($B856&lt;$B857,TRUE))),"",IF(J856="高",H856*1.2,IF(J856="中",H856,IF(J856="低",H856*0.8,"0.00"))))</f>
        <v/>
      </c>
      <c r="J856" s="122"/>
      <c r="K856" s="121" t="str">
        <f t="shared" ref="K856:K919" si="85">IF(IF($B856="",TRUE,IF($B857="",FALSE,IF($B856&lt;$B857,TRUE))),"",IF(L856="高",I856*1.2,IF(L856="中",I856,IF(L856="低",I856*0.8,"0.00"))))</f>
        <v/>
      </c>
      <c r="L856" s="122"/>
      <c r="M856" s="123"/>
      <c r="N856" s="123"/>
      <c r="O856" s="123"/>
      <c r="P856" s="124" t="str">
        <f t="shared" si="83"/>
        <v/>
      </c>
      <c r="Q856" s="125"/>
    </row>
    <row r="857" ht="16" spans="2:17">
      <c r="B857" s="106"/>
      <c r="C857" s="107" t="str">
        <f ca="1" t="shared" si="80"/>
        <v/>
      </c>
      <c r="D857" s="108"/>
      <c r="E857" s="113" t="str">
        <f ca="1" t="shared" si="82"/>
        <v/>
      </c>
      <c r="F857" s="114"/>
      <c r="G857" s="115"/>
      <c r="H857" s="116" t="str">
        <f t="shared" si="81"/>
        <v/>
      </c>
      <c r="I857" s="121" t="str">
        <f t="shared" si="84"/>
        <v/>
      </c>
      <c r="J857" s="122"/>
      <c r="K857" s="121" t="str">
        <f t="shared" si="85"/>
        <v/>
      </c>
      <c r="L857" s="122"/>
      <c r="M857" s="123"/>
      <c r="N857" s="123"/>
      <c r="O857" s="123"/>
      <c r="P857" s="124" t="str">
        <f t="shared" si="83"/>
        <v/>
      </c>
      <c r="Q857" s="125"/>
    </row>
    <row r="858" ht="16" spans="2:17">
      <c r="B858" s="106"/>
      <c r="C858" s="107" t="str">
        <f ca="1" t="shared" si="80"/>
        <v/>
      </c>
      <c r="D858" s="108"/>
      <c r="E858" s="113" t="str">
        <f ca="1" t="shared" si="82"/>
        <v/>
      </c>
      <c r="F858" s="114"/>
      <c r="G858" s="115"/>
      <c r="H858" s="116" t="str">
        <f t="shared" si="81"/>
        <v/>
      </c>
      <c r="I858" s="121" t="str">
        <f t="shared" si="84"/>
        <v/>
      </c>
      <c r="J858" s="122"/>
      <c r="K858" s="121" t="str">
        <f t="shared" si="85"/>
        <v/>
      </c>
      <c r="L858" s="122"/>
      <c r="M858" s="123"/>
      <c r="N858" s="123"/>
      <c r="O858" s="123"/>
      <c r="P858" s="124" t="str">
        <f t="shared" si="83"/>
        <v/>
      </c>
      <c r="Q858" s="125"/>
    </row>
    <row r="859" ht="16" spans="2:17">
      <c r="B859" s="106"/>
      <c r="C859" s="107" t="str">
        <f ca="1" t="shared" si="80"/>
        <v/>
      </c>
      <c r="D859" s="108"/>
      <c r="E859" s="113" t="str">
        <f ca="1" t="shared" si="82"/>
        <v/>
      </c>
      <c r="F859" s="114"/>
      <c r="G859" s="115"/>
      <c r="H859" s="116" t="str">
        <f t="shared" si="81"/>
        <v/>
      </c>
      <c r="I859" s="121" t="str">
        <f t="shared" si="84"/>
        <v/>
      </c>
      <c r="J859" s="122"/>
      <c r="K859" s="121" t="str">
        <f t="shared" si="85"/>
        <v/>
      </c>
      <c r="L859" s="122"/>
      <c r="M859" s="123"/>
      <c r="N859" s="123"/>
      <c r="O859" s="123"/>
      <c r="P859" s="124" t="str">
        <f t="shared" si="83"/>
        <v/>
      </c>
      <c r="Q859" s="125"/>
    </row>
    <row r="860" ht="16" spans="2:17">
      <c r="B860" s="106"/>
      <c r="C860" s="107" t="str">
        <f ca="1" t="shared" si="80"/>
        <v/>
      </c>
      <c r="D860" s="108"/>
      <c r="E860" s="113" t="str">
        <f ca="1" t="shared" si="82"/>
        <v/>
      </c>
      <c r="F860" s="114"/>
      <c r="G860" s="115"/>
      <c r="H860" s="116" t="str">
        <f t="shared" si="81"/>
        <v/>
      </c>
      <c r="I860" s="121" t="str">
        <f t="shared" si="84"/>
        <v/>
      </c>
      <c r="J860" s="122"/>
      <c r="K860" s="121" t="str">
        <f t="shared" si="85"/>
        <v/>
      </c>
      <c r="L860" s="122"/>
      <c r="M860" s="123"/>
      <c r="N860" s="123"/>
      <c r="O860" s="123"/>
      <c r="P860" s="124" t="str">
        <f t="shared" si="83"/>
        <v/>
      </c>
      <c r="Q860" s="125"/>
    </row>
    <row r="861" ht="16" spans="2:17">
      <c r="B861" s="106"/>
      <c r="C861" s="107" t="str">
        <f ca="1" t="shared" si="80"/>
        <v/>
      </c>
      <c r="D861" s="108"/>
      <c r="E861" s="113" t="str">
        <f ca="1" t="shared" si="82"/>
        <v/>
      </c>
      <c r="F861" s="114"/>
      <c r="G861" s="115"/>
      <c r="H861" s="116" t="str">
        <f t="shared" si="81"/>
        <v/>
      </c>
      <c r="I861" s="121" t="str">
        <f t="shared" si="84"/>
        <v/>
      </c>
      <c r="J861" s="122"/>
      <c r="K861" s="121" t="str">
        <f t="shared" si="85"/>
        <v/>
      </c>
      <c r="L861" s="122"/>
      <c r="M861" s="123"/>
      <c r="N861" s="123"/>
      <c r="O861" s="123"/>
      <c r="P861" s="124" t="str">
        <f t="shared" si="83"/>
        <v/>
      </c>
      <c r="Q861" s="125"/>
    </row>
    <row r="862" ht="16" spans="2:17">
      <c r="B862" s="106"/>
      <c r="C862" s="107" t="str">
        <f ca="1" t="shared" si="80"/>
        <v/>
      </c>
      <c r="D862" s="108"/>
      <c r="E862" s="113" t="str">
        <f ca="1" t="shared" si="82"/>
        <v/>
      </c>
      <c r="F862" s="114"/>
      <c r="G862" s="115"/>
      <c r="H862" s="116" t="str">
        <f t="shared" si="81"/>
        <v/>
      </c>
      <c r="I862" s="121" t="str">
        <f t="shared" si="84"/>
        <v/>
      </c>
      <c r="J862" s="122"/>
      <c r="K862" s="121" t="str">
        <f t="shared" si="85"/>
        <v/>
      </c>
      <c r="L862" s="122"/>
      <c r="M862" s="123"/>
      <c r="N862" s="123"/>
      <c r="O862" s="123"/>
      <c r="P862" s="124" t="str">
        <f t="shared" si="83"/>
        <v/>
      </c>
      <c r="Q862" s="125"/>
    </row>
    <row r="863" ht="16" spans="2:17">
      <c r="B863" s="106"/>
      <c r="C863" s="107" t="str">
        <f ca="1" t="shared" si="80"/>
        <v/>
      </c>
      <c r="D863" s="108"/>
      <c r="E863" s="113" t="str">
        <f ca="1" t="shared" si="82"/>
        <v/>
      </c>
      <c r="F863" s="114"/>
      <c r="G863" s="115"/>
      <c r="H863" s="116" t="str">
        <f t="shared" si="81"/>
        <v/>
      </c>
      <c r="I863" s="121" t="str">
        <f t="shared" si="84"/>
        <v/>
      </c>
      <c r="J863" s="122"/>
      <c r="K863" s="121" t="str">
        <f t="shared" si="85"/>
        <v/>
      </c>
      <c r="L863" s="122"/>
      <c r="M863" s="123"/>
      <c r="N863" s="123"/>
      <c r="O863" s="123"/>
      <c r="P863" s="124" t="str">
        <f t="shared" si="83"/>
        <v/>
      </c>
      <c r="Q863" s="125"/>
    </row>
    <row r="864" ht="16" spans="2:17">
      <c r="B864" s="106"/>
      <c r="C864" s="107" t="str">
        <f ca="1" t="shared" si="80"/>
        <v/>
      </c>
      <c r="D864" s="108"/>
      <c r="E864" s="113" t="str">
        <f ca="1" t="shared" si="82"/>
        <v/>
      </c>
      <c r="F864" s="114"/>
      <c r="G864" s="115"/>
      <c r="H864" s="116" t="str">
        <f t="shared" si="81"/>
        <v/>
      </c>
      <c r="I864" s="121" t="str">
        <f t="shared" si="84"/>
        <v/>
      </c>
      <c r="J864" s="122"/>
      <c r="K864" s="121" t="str">
        <f t="shared" si="85"/>
        <v/>
      </c>
      <c r="L864" s="122"/>
      <c r="M864" s="123"/>
      <c r="N864" s="123"/>
      <c r="O864" s="123"/>
      <c r="P864" s="124" t="str">
        <f t="shared" si="83"/>
        <v/>
      </c>
      <c r="Q864" s="125"/>
    </row>
    <row r="865" ht="16" spans="2:17">
      <c r="B865" s="106"/>
      <c r="C865" s="107" t="str">
        <f ca="1" t="shared" si="80"/>
        <v/>
      </c>
      <c r="D865" s="108"/>
      <c r="E865" s="113" t="str">
        <f ca="1" t="shared" si="82"/>
        <v/>
      </c>
      <c r="F865" s="114"/>
      <c r="G865" s="115"/>
      <c r="H865" s="116" t="str">
        <f t="shared" si="81"/>
        <v/>
      </c>
      <c r="I865" s="121" t="str">
        <f t="shared" si="84"/>
        <v/>
      </c>
      <c r="J865" s="122"/>
      <c r="K865" s="121" t="str">
        <f t="shared" si="85"/>
        <v/>
      </c>
      <c r="L865" s="122"/>
      <c r="M865" s="123"/>
      <c r="N865" s="123"/>
      <c r="O865" s="123"/>
      <c r="P865" s="124" t="str">
        <f t="shared" si="83"/>
        <v/>
      </c>
      <c r="Q865" s="125"/>
    </row>
    <row r="866" ht="16" spans="2:17">
      <c r="B866" s="106"/>
      <c r="C866" s="107" t="str">
        <f ca="1" t="shared" si="80"/>
        <v/>
      </c>
      <c r="D866" s="108"/>
      <c r="E866" s="113" t="str">
        <f ca="1" t="shared" si="82"/>
        <v/>
      </c>
      <c r="F866" s="114"/>
      <c r="G866" s="115"/>
      <c r="H866" s="116" t="str">
        <f t="shared" si="81"/>
        <v/>
      </c>
      <c r="I866" s="121" t="str">
        <f t="shared" si="84"/>
        <v/>
      </c>
      <c r="J866" s="122"/>
      <c r="K866" s="121" t="str">
        <f t="shared" si="85"/>
        <v/>
      </c>
      <c r="L866" s="122"/>
      <c r="M866" s="123"/>
      <c r="N866" s="123"/>
      <c r="O866" s="123"/>
      <c r="P866" s="124" t="str">
        <f t="shared" si="83"/>
        <v/>
      </c>
      <c r="Q866" s="125"/>
    </row>
    <row r="867" ht="16" spans="2:17">
      <c r="B867" s="106"/>
      <c r="C867" s="107" t="str">
        <f ca="1" t="shared" si="80"/>
        <v/>
      </c>
      <c r="D867" s="108"/>
      <c r="E867" s="113" t="str">
        <f ca="1" t="shared" si="82"/>
        <v/>
      </c>
      <c r="F867" s="114"/>
      <c r="G867" s="115"/>
      <c r="H867" s="116" t="str">
        <f t="shared" si="81"/>
        <v/>
      </c>
      <c r="I867" s="121" t="str">
        <f t="shared" si="84"/>
        <v/>
      </c>
      <c r="J867" s="122"/>
      <c r="K867" s="121" t="str">
        <f t="shared" si="85"/>
        <v/>
      </c>
      <c r="L867" s="122"/>
      <c r="M867" s="123"/>
      <c r="N867" s="123"/>
      <c r="O867" s="123"/>
      <c r="P867" s="124" t="str">
        <f t="shared" si="83"/>
        <v/>
      </c>
      <c r="Q867" s="125"/>
    </row>
    <row r="868" ht="16" spans="2:17">
      <c r="B868" s="106"/>
      <c r="C868" s="107" t="str">
        <f ca="1" t="shared" si="80"/>
        <v/>
      </c>
      <c r="D868" s="108"/>
      <c r="E868" s="113" t="str">
        <f ca="1" t="shared" si="82"/>
        <v/>
      </c>
      <c r="F868" s="114"/>
      <c r="G868" s="115"/>
      <c r="H868" s="116" t="str">
        <f t="shared" si="81"/>
        <v/>
      </c>
      <c r="I868" s="121" t="str">
        <f t="shared" si="84"/>
        <v/>
      </c>
      <c r="J868" s="122"/>
      <c r="K868" s="121" t="str">
        <f t="shared" si="85"/>
        <v/>
      </c>
      <c r="L868" s="122"/>
      <c r="M868" s="123"/>
      <c r="N868" s="123"/>
      <c r="O868" s="123"/>
      <c r="P868" s="124" t="str">
        <f t="shared" si="83"/>
        <v/>
      </c>
      <c r="Q868" s="125"/>
    </row>
    <row r="869" ht="16" spans="2:17">
      <c r="B869" s="106"/>
      <c r="C869" s="107" t="str">
        <f ca="1" t="shared" si="80"/>
        <v/>
      </c>
      <c r="D869" s="108"/>
      <c r="E869" s="113" t="str">
        <f ca="1" t="shared" si="82"/>
        <v/>
      </c>
      <c r="F869" s="114"/>
      <c r="G869" s="115"/>
      <c r="H869" s="116" t="str">
        <f t="shared" si="81"/>
        <v/>
      </c>
      <c r="I869" s="121" t="str">
        <f t="shared" si="84"/>
        <v/>
      </c>
      <c r="J869" s="122"/>
      <c r="K869" s="121" t="str">
        <f t="shared" si="85"/>
        <v/>
      </c>
      <c r="L869" s="122"/>
      <c r="M869" s="123"/>
      <c r="N869" s="123"/>
      <c r="O869" s="123"/>
      <c r="P869" s="124" t="str">
        <f t="shared" si="83"/>
        <v/>
      </c>
      <c r="Q869" s="125"/>
    </row>
    <row r="870" ht="16" spans="2:17">
      <c r="B870" s="106"/>
      <c r="C870" s="107" t="str">
        <f ca="1" t="shared" si="80"/>
        <v/>
      </c>
      <c r="D870" s="108"/>
      <c r="E870" s="113" t="str">
        <f ca="1" t="shared" si="82"/>
        <v/>
      </c>
      <c r="F870" s="114"/>
      <c r="G870" s="115"/>
      <c r="H870" s="116" t="str">
        <f t="shared" si="81"/>
        <v/>
      </c>
      <c r="I870" s="121" t="str">
        <f t="shared" si="84"/>
        <v/>
      </c>
      <c r="J870" s="122"/>
      <c r="K870" s="121" t="str">
        <f t="shared" si="85"/>
        <v/>
      </c>
      <c r="L870" s="122"/>
      <c r="M870" s="123"/>
      <c r="N870" s="123"/>
      <c r="O870" s="123"/>
      <c r="P870" s="124" t="str">
        <f t="shared" si="83"/>
        <v/>
      </c>
      <c r="Q870" s="125"/>
    </row>
    <row r="871" ht="16" spans="2:17">
      <c r="B871" s="106"/>
      <c r="C871" s="107" t="str">
        <f ca="1" t="shared" si="80"/>
        <v/>
      </c>
      <c r="D871" s="108"/>
      <c r="E871" s="113" t="str">
        <f ca="1" t="shared" si="82"/>
        <v/>
      </c>
      <c r="F871" s="114"/>
      <c r="G871" s="115"/>
      <c r="H871" s="116" t="str">
        <f t="shared" si="81"/>
        <v/>
      </c>
      <c r="I871" s="121" t="str">
        <f t="shared" si="84"/>
        <v/>
      </c>
      <c r="J871" s="122"/>
      <c r="K871" s="121" t="str">
        <f t="shared" si="85"/>
        <v/>
      </c>
      <c r="L871" s="122"/>
      <c r="M871" s="123"/>
      <c r="N871" s="123"/>
      <c r="O871" s="123"/>
      <c r="P871" s="124" t="str">
        <f t="shared" si="83"/>
        <v/>
      </c>
      <c r="Q871" s="125"/>
    </row>
    <row r="872" ht="16" spans="2:17">
      <c r="B872" s="106"/>
      <c r="C872" s="107" t="str">
        <f ca="1" t="shared" si="80"/>
        <v/>
      </c>
      <c r="D872" s="108"/>
      <c r="E872" s="113" t="str">
        <f ca="1" t="shared" si="82"/>
        <v/>
      </c>
      <c r="F872" s="114"/>
      <c r="G872" s="115"/>
      <c r="H872" s="116" t="str">
        <f t="shared" si="81"/>
        <v/>
      </c>
      <c r="I872" s="121" t="str">
        <f t="shared" si="84"/>
        <v/>
      </c>
      <c r="J872" s="122"/>
      <c r="K872" s="121" t="str">
        <f t="shared" si="85"/>
        <v/>
      </c>
      <c r="L872" s="122"/>
      <c r="M872" s="123"/>
      <c r="N872" s="123"/>
      <c r="O872" s="123"/>
      <c r="P872" s="124" t="str">
        <f t="shared" si="83"/>
        <v/>
      </c>
      <c r="Q872" s="125"/>
    </row>
    <row r="873" ht="16" spans="2:17">
      <c r="B873" s="106"/>
      <c r="C873" s="107" t="str">
        <f ca="1" t="shared" si="80"/>
        <v/>
      </c>
      <c r="D873" s="108"/>
      <c r="E873" s="113" t="str">
        <f ca="1" t="shared" si="82"/>
        <v/>
      </c>
      <c r="F873" s="114"/>
      <c r="G873" s="115"/>
      <c r="H873" s="116" t="str">
        <f t="shared" si="81"/>
        <v/>
      </c>
      <c r="I873" s="121" t="str">
        <f t="shared" si="84"/>
        <v/>
      </c>
      <c r="J873" s="122"/>
      <c r="K873" s="121" t="str">
        <f t="shared" si="85"/>
        <v/>
      </c>
      <c r="L873" s="122"/>
      <c r="M873" s="123"/>
      <c r="N873" s="123"/>
      <c r="O873" s="123"/>
      <c r="P873" s="124" t="str">
        <f t="shared" si="83"/>
        <v/>
      </c>
      <c r="Q873" s="125"/>
    </row>
    <row r="874" ht="16" spans="2:17">
      <c r="B874" s="106"/>
      <c r="C874" s="107" t="str">
        <f ca="1" t="shared" si="80"/>
        <v/>
      </c>
      <c r="D874" s="108"/>
      <c r="E874" s="113" t="str">
        <f ca="1" t="shared" si="82"/>
        <v/>
      </c>
      <c r="F874" s="114"/>
      <c r="G874" s="115"/>
      <c r="H874" s="116" t="str">
        <f t="shared" si="81"/>
        <v/>
      </c>
      <c r="I874" s="121" t="str">
        <f t="shared" si="84"/>
        <v/>
      </c>
      <c r="J874" s="122"/>
      <c r="K874" s="121" t="str">
        <f t="shared" si="85"/>
        <v/>
      </c>
      <c r="L874" s="122"/>
      <c r="M874" s="123"/>
      <c r="N874" s="123"/>
      <c r="O874" s="123"/>
      <c r="P874" s="124" t="str">
        <f t="shared" si="83"/>
        <v/>
      </c>
      <c r="Q874" s="125"/>
    </row>
    <row r="875" ht="16" spans="2:17">
      <c r="B875" s="106"/>
      <c r="C875" s="107" t="str">
        <f ca="1" t="shared" si="80"/>
        <v/>
      </c>
      <c r="D875" s="108"/>
      <c r="E875" s="113" t="str">
        <f ca="1" t="shared" si="82"/>
        <v/>
      </c>
      <c r="F875" s="114"/>
      <c r="G875" s="115"/>
      <c r="H875" s="116" t="str">
        <f t="shared" si="81"/>
        <v/>
      </c>
      <c r="I875" s="121" t="str">
        <f t="shared" si="84"/>
        <v/>
      </c>
      <c r="J875" s="122"/>
      <c r="K875" s="121" t="str">
        <f t="shared" si="85"/>
        <v/>
      </c>
      <c r="L875" s="122"/>
      <c r="M875" s="123"/>
      <c r="N875" s="123"/>
      <c r="O875" s="123"/>
      <c r="P875" s="124" t="str">
        <f t="shared" si="83"/>
        <v/>
      </c>
      <c r="Q875" s="125"/>
    </row>
    <row r="876" ht="16" spans="2:17">
      <c r="B876" s="106"/>
      <c r="C876" s="107" t="str">
        <f ca="1" t="shared" si="80"/>
        <v/>
      </c>
      <c r="D876" s="108"/>
      <c r="E876" s="113" t="str">
        <f ca="1" t="shared" si="82"/>
        <v/>
      </c>
      <c r="F876" s="114"/>
      <c r="G876" s="115"/>
      <c r="H876" s="116" t="str">
        <f t="shared" si="81"/>
        <v/>
      </c>
      <c r="I876" s="121" t="str">
        <f t="shared" si="84"/>
        <v/>
      </c>
      <c r="J876" s="122"/>
      <c r="K876" s="121" t="str">
        <f t="shared" si="85"/>
        <v/>
      </c>
      <c r="L876" s="122"/>
      <c r="M876" s="123"/>
      <c r="N876" s="123"/>
      <c r="O876" s="123"/>
      <c r="P876" s="124" t="str">
        <f t="shared" si="83"/>
        <v/>
      </c>
      <c r="Q876" s="125"/>
    </row>
    <row r="877" ht="16" spans="2:17">
      <c r="B877" s="106"/>
      <c r="C877" s="107" t="str">
        <f ca="1" t="shared" si="80"/>
        <v/>
      </c>
      <c r="D877" s="108"/>
      <c r="E877" s="113" t="str">
        <f ca="1" t="shared" si="82"/>
        <v/>
      </c>
      <c r="F877" s="114"/>
      <c r="G877" s="115"/>
      <c r="H877" s="116" t="str">
        <f t="shared" si="81"/>
        <v/>
      </c>
      <c r="I877" s="121" t="str">
        <f t="shared" si="84"/>
        <v/>
      </c>
      <c r="J877" s="122"/>
      <c r="K877" s="121" t="str">
        <f t="shared" si="85"/>
        <v/>
      </c>
      <c r="L877" s="122"/>
      <c r="M877" s="123"/>
      <c r="N877" s="123"/>
      <c r="O877" s="123"/>
      <c r="P877" s="124" t="str">
        <f t="shared" si="83"/>
        <v/>
      </c>
      <c r="Q877" s="125"/>
    </row>
    <row r="878" ht="16" spans="2:17">
      <c r="B878" s="106"/>
      <c r="C878" s="107" t="str">
        <f ca="1" t="shared" si="80"/>
        <v/>
      </c>
      <c r="D878" s="108"/>
      <c r="E878" s="113" t="str">
        <f ca="1" t="shared" si="82"/>
        <v/>
      </c>
      <c r="F878" s="114"/>
      <c r="G878" s="115"/>
      <c r="H878" s="116" t="str">
        <f t="shared" si="81"/>
        <v/>
      </c>
      <c r="I878" s="121" t="str">
        <f t="shared" si="84"/>
        <v/>
      </c>
      <c r="J878" s="122"/>
      <c r="K878" s="121" t="str">
        <f t="shared" si="85"/>
        <v/>
      </c>
      <c r="L878" s="122"/>
      <c r="M878" s="123"/>
      <c r="N878" s="123"/>
      <c r="O878" s="123"/>
      <c r="P878" s="124" t="str">
        <f t="shared" si="83"/>
        <v/>
      </c>
      <c r="Q878" s="125"/>
    </row>
    <row r="879" ht="16" spans="2:17">
      <c r="B879" s="106"/>
      <c r="C879" s="107" t="str">
        <f ca="1" t="shared" si="80"/>
        <v/>
      </c>
      <c r="D879" s="108"/>
      <c r="E879" s="113" t="str">
        <f ca="1" t="shared" si="82"/>
        <v/>
      </c>
      <c r="F879" s="114"/>
      <c r="G879" s="115"/>
      <c r="H879" s="116" t="str">
        <f t="shared" si="81"/>
        <v/>
      </c>
      <c r="I879" s="121" t="str">
        <f t="shared" si="84"/>
        <v/>
      </c>
      <c r="J879" s="122"/>
      <c r="K879" s="121" t="str">
        <f t="shared" si="85"/>
        <v/>
      </c>
      <c r="L879" s="122"/>
      <c r="M879" s="123"/>
      <c r="N879" s="123"/>
      <c r="O879" s="123"/>
      <c r="P879" s="124" t="str">
        <f t="shared" si="83"/>
        <v/>
      </c>
      <c r="Q879" s="125"/>
    </row>
    <row r="880" ht="16" spans="2:17">
      <c r="B880" s="106"/>
      <c r="C880" s="107" t="str">
        <f ca="1" t="shared" si="80"/>
        <v/>
      </c>
      <c r="D880" s="108"/>
      <c r="E880" s="113" t="str">
        <f ca="1" t="shared" si="82"/>
        <v/>
      </c>
      <c r="F880" s="114"/>
      <c r="G880" s="115"/>
      <c r="H880" s="116" t="str">
        <f t="shared" si="81"/>
        <v/>
      </c>
      <c r="I880" s="121" t="str">
        <f t="shared" si="84"/>
        <v/>
      </c>
      <c r="J880" s="122"/>
      <c r="K880" s="121" t="str">
        <f t="shared" si="85"/>
        <v/>
      </c>
      <c r="L880" s="122"/>
      <c r="M880" s="123"/>
      <c r="N880" s="123"/>
      <c r="O880" s="123"/>
      <c r="P880" s="124" t="str">
        <f t="shared" si="83"/>
        <v/>
      </c>
      <c r="Q880" s="125"/>
    </row>
    <row r="881" ht="16" spans="2:17">
      <c r="B881" s="106"/>
      <c r="C881" s="107" t="str">
        <f ca="1" t="shared" si="80"/>
        <v/>
      </c>
      <c r="D881" s="108"/>
      <c r="E881" s="113" t="str">
        <f ca="1" t="shared" si="82"/>
        <v/>
      </c>
      <c r="F881" s="114"/>
      <c r="G881" s="115"/>
      <c r="H881" s="116" t="str">
        <f t="shared" si="81"/>
        <v/>
      </c>
      <c r="I881" s="121" t="str">
        <f t="shared" si="84"/>
        <v/>
      </c>
      <c r="J881" s="122"/>
      <c r="K881" s="121" t="str">
        <f t="shared" si="85"/>
        <v/>
      </c>
      <c r="L881" s="122"/>
      <c r="M881" s="123"/>
      <c r="N881" s="123"/>
      <c r="O881" s="123"/>
      <c r="P881" s="124" t="str">
        <f t="shared" si="83"/>
        <v/>
      </c>
      <c r="Q881" s="125"/>
    </row>
    <row r="882" ht="16" spans="2:17">
      <c r="B882" s="106"/>
      <c r="C882" s="107" t="str">
        <f ca="1" t="shared" si="80"/>
        <v/>
      </c>
      <c r="D882" s="108"/>
      <c r="E882" s="113" t="str">
        <f ca="1" t="shared" si="82"/>
        <v/>
      </c>
      <c r="F882" s="114"/>
      <c r="G882" s="115"/>
      <c r="H882" s="116" t="str">
        <f t="shared" si="81"/>
        <v/>
      </c>
      <c r="I882" s="121" t="str">
        <f t="shared" si="84"/>
        <v/>
      </c>
      <c r="J882" s="122"/>
      <c r="K882" s="121" t="str">
        <f t="shared" si="85"/>
        <v/>
      </c>
      <c r="L882" s="122"/>
      <c r="M882" s="123"/>
      <c r="N882" s="123"/>
      <c r="O882" s="123"/>
      <c r="P882" s="124" t="str">
        <f t="shared" si="83"/>
        <v/>
      </c>
      <c r="Q882" s="125"/>
    </row>
    <row r="883" ht="16" spans="2:17">
      <c r="B883" s="106"/>
      <c r="C883" s="107" t="str">
        <f ca="1" t="shared" si="80"/>
        <v/>
      </c>
      <c r="D883" s="108"/>
      <c r="E883" s="113" t="str">
        <f ca="1" t="shared" si="82"/>
        <v/>
      </c>
      <c r="F883" s="114"/>
      <c r="G883" s="115"/>
      <c r="H883" s="116" t="str">
        <f t="shared" si="81"/>
        <v/>
      </c>
      <c r="I883" s="121" t="str">
        <f t="shared" si="84"/>
        <v/>
      </c>
      <c r="J883" s="122"/>
      <c r="K883" s="121" t="str">
        <f t="shared" si="85"/>
        <v/>
      </c>
      <c r="L883" s="122"/>
      <c r="M883" s="123"/>
      <c r="N883" s="123"/>
      <c r="O883" s="123"/>
      <c r="P883" s="124" t="str">
        <f t="shared" si="83"/>
        <v/>
      </c>
      <c r="Q883" s="125"/>
    </row>
    <row r="884" ht="16" spans="2:17">
      <c r="B884" s="106"/>
      <c r="C884" s="107" t="str">
        <f ca="1" t="shared" si="80"/>
        <v/>
      </c>
      <c r="D884" s="108"/>
      <c r="E884" s="113" t="str">
        <f ca="1" t="shared" si="82"/>
        <v/>
      </c>
      <c r="F884" s="114"/>
      <c r="G884" s="115"/>
      <c r="H884" s="116" t="str">
        <f t="shared" si="81"/>
        <v/>
      </c>
      <c r="I884" s="121" t="str">
        <f t="shared" si="84"/>
        <v/>
      </c>
      <c r="J884" s="122"/>
      <c r="K884" s="121" t="str">
        <f t="shared" si="85"/>
        <v/>
      </c>
      <c r="L884" s="122"/>
      <c r="M884" s="123"/>
      <c r="N884" s="123"/>
      <c r="O884" s="123"/>
      <c r="P884" s="124" t="str">
        <f t="shared" si="83"/>
        <v/>
      </c>
      <c r="Q884" s="125"/>
    </row>
    <row r="885" ht="16" spans="2:17">
      <c r="B885" s="106"/>
      <c r="C885" s="107" t="str">
        <f ca="1" t="shared" si="80"/>
        <v/>
      </c>
      <c r="D885" s="108"/>
      <c r="E885" s="113" t="str">
        <f ca="1" t="shared" si="82"/>
        <v/>
      </c>
      <c r="F885" s="114"/>
      <c r="G885" s="115"/>
      <c r="H885" s="116" t="str">
        <f t="shared" si="81"/>
        <v/>
      </c>
      <c r="I885" s="121" t="str">
        <f t="shared" si="84"/>
        <v/>
      </c>
      <c r="J885" s="122"/>
      <c r="K885" s="121" t="str">
        <f t="shared" si="85"/>
        <v/>
      </c>
      <c r="L885" s="122"/>
      <c r="M885" s="123"/>
      <c r="N885" s="123"/>
      <c r="O885" s="123"/>
      <c r="P885" s="124" t="str">
        <f t="shared" si="83"/>
        <v/>
      </c>
      <c r="Q885" s="125"/>
    </row>
    <row r="886" ht="16" spans="2:17">
      <c r="B886" s="106"/>
      <c r="C886" s="107" t="str">
        <f ca="1" t="shared" si="80"/>
        <v/>
      </c>
      <c r="D886" s="108"/>
      <c r="E886" s="113" t="str">
        <f ca="1" t="shared" si="82"/>
        <v/>
      </c>
      <c r="F886" s="114"/>
      <c r="G886" s="115"/>
      <c r="H886" s="116" t="str">
        <f t="shared" si="81"/>
        <v/>
      </c>
      <c r="I886" s="121" t="str">
        <f t="shared" si="84"/>
        <v/>
      </c>
      <c r="J886" s="122"/>
      <c r="K886" s="121" t="str">
        <f t="shared" si="85"/>
        <v/>
      </c>
      <c r="L886" s="122"/>
      <c r="M886" s="123"/>
      <c r="N886" s="123"/>
      <c r="O886" s="123"/>
      <c r="P886" s="124" t="str">
        <f t="shared" si="83"/>
        <v/>
      </c>
      <c r="Q886" s="125"/>
    </row>
    <row r="887" ht="16" spans="2:17">
      <c r="B887" s="106"/>
      <c r="C887" s="107" t="str">
        <f ca="1" t="shared" si="80"/>
        <v/>
      </c>
      <c r="D887" s="108"/>
      <c r="E887" s="113" t="str">
        <f ca="1" t="shared" si="82"/>
        <v/>
      </c>
      <c r="F887" s="114"/>
      <c r="G887" s="115"/>
      <c r="H887" s="116" t="str">
        <f t="shared" si="81"/>
        <v/>
      </c>
      <c r="I887" s="121" t="str">
        <f t="shared" si="84"/>
        <v/>
      </c>
      <c r="J887" s="122"/>
      <c r="K887" s="121" t="str">
        <f t="shared" si="85"/>
        <v/>
      </c>
      <c r="L887" s="122"/>
      <c r="M887" s="123"/>
      <c r="N887" s="123"/>
      <c r="O887" s="123"/>
      <c r="P887" s="124" t="str">
        <f t="shared" si="83"/>
        <v/>
      </c>
      <c r="Q887" s="125"/>
    </row>
    <row r="888" ht="16" spans="2:17">
      <c r="B888" s="106"/>
      <c r="C888" s="107" t="str">
        <f ca="1" t="shared" si="80"/>
        <v/>
      </c>
      <c r="D888" s="108"/>
      <c r="E888" s="113" t="str">
        <f ca="1" t="shared" si="82"/>
        <v/>
      </c>
      <c r="F888" s="114"/>
      <c r="G888" s="115"/>
      <c r="H888" s="116" t="str">
        <f t="shared" si="81"/>
        <v/>
      </c>
      <c r="I888" s="121" t="str">
        <f t="shared" si="84"/>
        <v/>
      </c>
      <c r="J888" s="122"/>
      <c r="K888" s="121" t="str">
        <f t="shared" si="85"/>
        <v/>
      </c>
      <c r="L888" s="122"/>
      <c r="M888" s="123"/>
      <c r="N888" s="123"/>
      <c r="O888" s="123"/>
      <c r="P888" s="124" t="str">
        <f t="shared" si="83"/>
        <v/>
      </c>
      <c r="Q888" s="125"/>
    </row>
    <row r="889" ht="16" spans="2:17">
      <c r="B889" s="106"/>
      <c r="C889" s="107" t="str">
        <f ca="1" t="shared" si="80"/>
        <v/>
      </c>
      <c r="D889" s="108"/>
      <c r="E889" s="113" t="str">
        <f ca="1" t="shared" si="82"/>
        <v/>
      </c>
      <c r="F889" s="114"/>
      <c r="G889" s="115"/>
      <c r="H889" s="116" t="str">
        <f t="shared" si="81"/>
        <v/>
      </c>
      <c r="I889" s="121" t="str">
        <f t="shared" si="84"/>
        <v/>
      </c>
      <c r="J889" s="122"/>
      <c r="K889" s="121" t="str">
        <f t="shared" si="85"/>
        <v/>
      </c>
      <c r="L889" s="122"/>
      <c r="M889" s="123"/>
      <c r="N889" s="123"/>
      <c r="O889" s="123"/>
      <c r="P889" s="124" t="str">
        <f t="shared" si="83"/>
        <v/>
      </c>
      <c r="Q889" s="125"/>
    </row>
    <row r="890" ht="16" spans="2:17">
      <c r="B890" s="106"/>
      <c r="C890" s="107" t="str">
        <f ca="1" t="shared" si="80"/>
        <v/>
      </c>
      <c r="D890" s="108"/>
      <c r="E890" s="113" t="str">
        <f ca="1" t="shared" si="82"/>
        <v/>
      </c>
      <c r="F890" s="114"/>
      <c r="G890" s="115"/>
      <c r="H890" s="116" t="str">
        <f t="shared" si="81"/>
        <v/>
      </c>
      <c r="I890" s="121" t="str">
        <f t="shared" si="84"/>
        <v/>
      </c>
      <c r="J890" s="122"/>
      <c r="K890" s="121" t="str">
        <f t="shared" si="85"/>
        <v/>
      </c>
      <c r="L890" s="122"/>
      <c r="M890" s="123"/>
      <c r="N890" s="123"/>
      <c r="O890" s="123"/>
      <c r="P890" s="124" t="str">
        <f t="shared" si="83"/>
        <v/>
      </c>
      <c r="Q890" s="125"/>
    </row>
    <row r="891" ht="16" spans="2:17">
      <c r="B891" s="106"/>
      <c r="C891" s="107" t="str">
        <f ca="1" t="shared" si="80"/>
        <v/>
      </c>
      <c r="D891" s="108"/>
      <c r="E891" s="113" t="str">
        <f ca="1" t="shared" si="82"/>
        <v/>
      </c>
      <c r="F891" s="114"/>
      <c r="G891" s="115"/>
      <c r="H891" s="116" t="str">
        <f t="shared" si="81"/>
        <v/>
      </c>
      <c r="I891" s="121" t="str">
        <f t="shared" si="84"/>
        <v/>
      </c>
      <c r="J891" s="122"/>
      <c r="K891" s="121" t="str">
        <f t="shared" si="85"/>
        <v/>
      </c>
      <c r="L891" s="122"/>
      <c r="M891" s="123"/>
      <c r="N891" s="123"/>
      <c r="O891" s="123"/>
      <c r="P891" s="124" t="str">
        <f t="shared" si="83"/>
        <v/>
      </c>
      <c r="Q891" s="125"/>
    </row>
    <row r="892" ht="16" spans="2:17">
      <c r="B892" s="106"/>
      <c r="C892" s="107" t="str">
        <f ca="1" t="shared" si="80"/>
        <v/>
      </c>
      <c r="D892" s="108"/>
      <c r="E892" s="113" t="str">
        <f ca="1" t="shared" si="82"/>
        <v/>
      </c>
      <c r="F892" s="114"/>
      <c r="G892" s="115"/>
      <c r="H892" s="116" t="str">
        <f t="shared" si="81"/>
        <v/>
      </c>
      <c r="I892" s="121" t="str">
        <f t="shared" si="84"/>
        <v/>
      </c>
      <c r="J892" s="122"/>
      <c r="K892" s="121" t="str">
        <f t="shared" si="85"/>
        <v/>
      </c>
      <c r="L892" s="122"/>
      <c r="M892" s="123"/>
      <c r="N892" s="123"/>
      <c r="O892" s="123"/>
      <c r="P892" s="124" t="str">
        <f t="shared" si="83"/>
        <v/>
      </c>
      <c r="Q892" s="125"/>
    </row>
    <row r="893" ht="16" spans="2:17">
      <c r="B893" s="106"/>
      <c r="C893" s="107" t="str">
        <f ca="1" t="shared" si="80"/>
        <v/>
      </c>
      <c r="D893" s="108"/>
      <c r="E893" s="113" t="str">
        <f ca="1" t="shared" si="82"/>
        <v/>
      </c>
      <c r="F893" s="114"/>
      <c r="G893" s="115"/>
      <c r="H893" s="116" t="str">
        <f t="shared" si="81"/>
        <v/>
      </c>
      <c r="I893" s="121" t="str">
        <f t="shared" si="84"/>
        <v/>
      </c>
      <c r="J893" s="122"/>
      <c r="K893" s="121" t="str">
        <f t="shared" si="85"/>
        <v/>
      </c>
      <c r="L893" s="122"/>
      <c r="M893" s="123"/>
      <c r="N893" s="123"/>
      <c r="O893" s="123"/>
      <c r="P893" s="124" t="str">
        <f t="shared" si="83"/>
        <v/>
      </c>
      <c r="Q893" s="125"/>
    </row>
    <row r="894" ht="16" spans="2:17">
      <c r="B894" s="106"/>
      <c r="C894" s="107" t="str">
        <f ca="1" t="shared" si="80"/>
        <v/>
      </c>
      <c r="D894" s="108"/>
      <c r="E894" s="113" t="str">
        <f ca="1" t="shared" si="82"/>
        <v/>
      </c>
      <c r="F894" s="114"/>
      <c r="G894" s="115"/>
      <c r="H894" s="116" t="str">
        <f t="shared" si="81"/>
        <v/>
      </c>
      <c r="I894" s="121" t="str">
        <f t="shared" si="84"/>
        <v/>
      </c>
      <c r="J894" s="122"/>
      <c r="K894" s="121" t="str">
        <f t="shared" si="85"/>
        <v/>
      </c>
      <c r="L894" s="122"/>
      <c r="M894" s="123"/>
      <c r="N894" s="123"/>
      <c r="O894" s="123"/>
      <c r="P894" s="124" t="str">
        <f t="shared" si="83"/>
        <v/>
      </c>
      <c r="Q894" s="125"/>
    </row>
    <row r="895" ht="16" spans="2:17">
      <c r="B895" s="106"/>
      <c r="C895" s="107" t="str">
        <f ca="1" t="shared" si="80"/>
        <v/>
      </c>
      <c r="D895" s="108"/>
      <c r="E895" s="113" t="str">
        <f ca="1" t="shared" si="82"/>
        <v/>
      </c>
      <c r="F895" s="114"/>
      <c r="G895" s="115"/>
      <c r="H895" s="116" t="str">
        <f t="shared" si="81"/>
        <v/>
      </c>
      <c r="I895" s="121" t="str">
        <f t="shared" si="84"/>
        <v/>
      </c>
      <c r="J895" s="122"/>
      <c r="K895" s="121" t="str">
        <f t="shared" si="85"/>
        <v/>
      </c>
      <c r="L895" s="122"/>
      <c r="M895" s="123"/>
      <c r="N895" s="123"/>
      <c r="O895" s="123"/>
      <c r="P895" s="124" t="str">
        <f t="shared" si="83"/>
        <v/>
      </c>
      <c r="Q895" s="125"/>
    </row>
    <row r="896" ht="16" spans="2:17">
      <c r="B896" s="106"/>
      <c r="C896" s="107" t="str">
        <f ca="1" t="shared" si="80"/>
        <v/>
      </c>
      <c r="D896" s="108"/>
      <c r="E896" s="113" t="str">
        <f ca="1" t="shared" si="82"/>
        <v/>
      </c>
      <c r="F896" s="114"/>
      <c r="G896" s="115"/>
      <c r="H896" s="116" t="str">
        <f t="shared" si="81"/>
        <v/>
      </c>
      <c r="I896" s="121" t="str">
        <f t="shared" si="84"/>
        <v/>
      </c>
      <c r="J896" s="122"/>
      <c r="K896" s="121" t="str">
        <f t="shared" si="85"/>
        <v/>
      </c>
      <c r="L896" s="122"/>
      <c r="M896" s="123"/>
      <c r="N896" s="123"/>
      <c r="O896" s="123"/>
      <c r="P896" s="124" t="str">
        <f t="shared" si="83"/>
        <v/>
      </c>
      <c r="Q896" s="125"/>
    </row>
    <row r="897" ht="16" spans="2:17">
      <c r="B897" s="106"/>
      <c r="C897" s="107" t="str">
        <f ca="1" t="shared" si="80"/>
        <v/>
      </c>
      <c r="D897" s="108"/>
      <c r="E897" s="113" t="str">
        <f ca="1" t="shared" si="82"/>
        <v/>
      </c>
      <c r="F897" s="114"/>
      <c r="G897" s="115"/>
      <c r="H897" s="116" t="str">
        <f t="shared" si="81"/>
        <v/>
      </c>
      <c r="I897" s="121" t="str">
        <f t="shared" si="84"/>
        <v/>
      </c>
      <c r="J897" s="122"/>
      <c r="K897" s="121" t="str">
        <f t="shared" si="85"/>
        <v/>
      </c>
      <c r="L897" s="122"/>
      <c r="M897" s="123"/>
      <c r="N897" s="123"/>
      <c r="O897" s="123"/>
      <c r="P897" s="124" t="str">
        <f t="shared" si="83"/>
        <v/>
      </c>
      <c r="Q897" s="125"/>
    </row>
    <row r="898" ht="16" spans="2:17">
      <c r="B898" s="106"/>
      <c r="C898" s="107" t="str">
        <f ca="1" t="shared" si="80"/>
        <v/>
      </c>
      <c r="D898" s="108"/>
      <c r="E898" s="113" t="str">
        <f ca="1" t="shared" si="82"/>
        <v/>
      </c>
      <c r="F898" s="114"/>
      <c r="G898" s="115"/>
      <c r="H898" s="116" t="str">
        <f t="shared" si="81"/>
        <v/>
      </c>
      <c r="I898" s="121" t="str">
        <f t="shared" si="84"/>
        <v/>
      </c>
      <c r="J898" s="122"/>
      <c r="K898" s="121" t="str">
        <f t="shared" si="85"/>
        <v/>
      </c>
      <c r="L898" s="122"/>
      <c r="M898" s="123"/>
      <c r="N898" s="123"/>
      <c r="O898" s="123"/>
      <c r="P898" s="124" t="str">
        <f t="shared" si="83"/>
        <v/>
      </c>
      <c r="Q898" s="125"/>
    </row>
    <row r="899" ht="16" spans="2:17">
      <c r="B899" s="106"/>
      <c r="C899" s="107" t="str">
        <f ca="1" t="shared" si="80"/>
        <v/>
      </c>
      <c r="D899" s="108"/>
      <c r="E899" s="113" t="str">
        <f ca="1" t="shared" si="82"/>
        <v/>
      </c>
      <c r="F899" s="114"/>
      <c r="G899" s="115"/>
      <c r="H899" s="116" t="str">
        <f t="shared" si="81"/>
        <v/>
      </c>
      <c r="I899" s="121" t="str">
        <f t="shared" si="84"/>
        <v/>
      </c>
      <c r="J899" s="122"/>
      <c r="K899" s="121" t="str">
        <f t="shared" si="85"/>
        <v/>
      </c>
      <c r="L899" s="122"/>
      <c r="M899" s="123"/>
      <c r="N899" s="123"/>
      <c r="O899" s="123"/>
      <c r="P899" s="124" t="str">
        <f t="shared" si="83"/>
        <v/>
      </c>
      <c r="Q899" s="125"/>
    </row>
    <row r="900" ht="16" spans="2:17">
      <c r="B900" s="106"/>
      <c r="C900" s="107" t="str">
        <f ca="1" t="shared" si="80"/>
        <v/>
      </c>
      <c r="D900" s="108"/>
      <c r="E900" s="113" t="str">
        <f ca="1" t="shared" si="82"/>
        <v/>
      </c>
      <c r="F900" s="114"/>
      <c r="G900" s="115"/>
      <c r="H900" s="116" t="str">
        <f t="shared" si="81"/>
        <v/>
      </c>
      <c r="I900" s="121" t="str">
        <f t="shared" si="84"/>
        <v/>
      </c>
      <c r="J900" s="122"/>
      <c r="K900" s="121" t="str">
        <f t="shared" si="85"/>
        <v/>
      </c>
      <c r="L900" s="122"/>
      <c r="M900" s="123"/>
      <c r="N900" s="123"/>
      <c r="O900" s="123"/>
      <c r="P900" s="124" t="str">
        <f t="shared" si="83"/>
        <v/>
      </c>
      <c r="Q900" s="125"/>
    </row>
    <row r="901" ht="16" spans="2:17">
      <c r="B901" s="106"/>
      <c r="C901" s="107" t="str">
        <f ca="1" t="shared" ref="C901:C964" si="86">IF(B901="","",IF(B901&gt;OFFSET(B901,-1,0,1,1),IF(OFFSET(C901,-1,0,1,1)="","1",OFFSET(C901,-1,0,1,1))&amp;REPT(".1",B901-MAX(OFFSET(B901,-1,0,1,1),1)),IF(ISERROR(FIND(".",OFFSET(C901,-1,0,1,1))),REPT("1.",B901-1)&amp;IFERROR(VALUE(OFFSET(C901,-1,0,1,1))+1,"1"),IF(B901=1,"",IFERROR(LEFT(OFFSET(C901,-1,0,1,1),FIND("^",SUBSTITUTE(OFFSET(C901,-1,0,1,1),".","^",B901-1))),""))&amp;VALUE(TRIM(MID(SUBSTITUTE(OFFSET(C901,-1,0,1,1),".",REPT(" ",LEN(OFFSET(C901,-1,0,1,1)))),(B901-1)*LEN(OFFSET(C901,-1,0,1,1))+1,LEN(OFFSET(C901,-1,0,1,1)))))+1)))</f>
        <v/>
      </c>
      <c r="D901" s="108"/>
      <c r="E901" s="113" t="str">
        <f ca="1" t="shared" si="82"/>
        <v/>
      </c>
      <c r="F901" s="114"/>
      <c r="G901" s="115"/>
      <c r="H901" s="116" t="str">
        <f t="shared" ref="H901:H964" si="87">IF(IF($B901="",TRUE,IF($B902="",FALSE,IF($B901&lt;$B902,TRUE))),"",IF(F901&lt;&gt;"",VLOOKUP($F901,估算标准,2,FALSE),""))</f>
        <v/>
      </c>
      <c r="I901" s="121" t="str">
        <f t="shared" si="84"/>
        <v/>
      </c>
      <c r="J901" s="122"/>
      <c r="K901" s="121" t="str">
        <f t="shared" si="85"/>
        <v/>
      </c>
      <c r="L901" s="122"/>
      <c r="M901" s="123"/>
      <c r="N901" s="123"/>
      <c r="O901" s="123"/>
      <c r="P901" s="124" t="str">
        <f t="shared" si="83"/>
        <v/>
      </c>
      <c r="Q901" s="125"/>
    </row>
    <row r="902" ht="16" spans="2:17">
      <c r="B902" s="106"/>
      <c r="C902" s="107" t="str">
        <f ca="1" t="shared" si="86"/>
        <v/>
      </c>
      <c r="D902" s="108"/>
      <c r="E902" s="113" t="str">
        <f ca="1" t="shared" ref="E902:E965" si="88">IF(C902&lt;&gt;"",IF($L$2&lt;&gt;"",$L$2&amp;"-"&amp;C902,C902),"")</f>
        <v/>
      </c>
      <c r="F902" s="114"/>
      <c r="G902" s="115"/>
      <c r="H902" s="116" t="str">
        <f t="shared" si="87"/>
        <v/>
      </c>
      <c r="I902" s="121" t="str">
        <f t="shared" si="84"/>
        <v/>
      </c>
      <c r="J902" s="122"/>
      <c r="K902" s="121" t="str">
        <f t="shared" si="85"/>
        <v/>
      </c>
      <c r="L902" s="122"/>
      <c r="M902" s="123"/>
      <c r="N902" s="123"/>
      <c r="O902" s="123"/>
      <c r="P902" s="124" t="str">
        <f t="shared" ref="P902:P965" si="89">IF(IF($B902="",TRUE,IF($B903="",FALSE,IF($B902&lt;$B903,TRUE))),"",M902+N902*1.5+O902*1.5)</f>
        <v/>
      </c>
      <c r="Q902" s="125"/>
    </row>
    <row r="903" ht="16" spans="2:17">
      <c r="B903" s="106"/>
      <c r="C903" s="107" t="str">
        <f ca="1" t="shared" si="86"/>
        <v/>
      </c>
      <c r="D903" s="108"/>
      <c r="E903" s="113" t="str">
        <f ca="1" t="shared" si="88"/>
        <v/>
      </c>
      <c r="F903" s="114"/>
      <c r="G903" s="115"/>
      <c r="H903" s="116" t="str">
        <f t="shared" si="87"/>
        <v/>
      </c>
      <c r="I903" s="121" t="str">
        <f t="shared" si="84"/>
        <v/>
      </c>
      <c r="J903" s="122"/>
      <c r="K903" s="121" t="str">
        <f t="shared" si="85"/>
        <v/>
      </c>
      <c r="L903" s="122"/>
      <c r="M903" s="123"/>
      <c r="N903" s="123"/>
      <c r="O903" s="123"/>
      <c r="P903" s="124" t="str">
        <f t="shared" si="89"/>
        <v/>
      </c>
      <c r="Q903" s="125"/>
    </row>
    <row r="904" ht="16" spans="2:17">
      <c r="B904" s="106"/>
      <c r="C904" s="107" t="str">
        <f ca="1" t="shared" si="86"/>
        <v/>
      </c>
      <c r="D904" s="108"/>
      <c r="E904" s="113" t="str">
        <f ca="1" t="shared" si="88"/>
        <v/>
      </c>
      <c r="F904" s="114"/>
      <c r="G904" s="115"/>
      <c r="H904" s="116" t="str">
        <f t="shared" si="87"/>
        <v/>
      </c>
      <c r="I904" s="121" t="str">
        <f t="shared" si="84"/>
        <v/>
      </c>
      <c r="J904" s="122"/>
      <c r="K904" s="121" t="str">
        <f t="shared" si="85"/>
        <v/>
      </c>
      <c r="L904" s="122"/>
      <c r="M904" s="123"/>
      <c r="N904" s="123"/>
      <c r="O904" s="123"/>
      <c r="P904" s="124" t="str">
        <f t="shared" si="89"/>
        <v/>
      </c>
      <c r="Q904" s="125"/>
    </row>
    <row r="905" ht="16" spans="2:17">
      <c r="B905" s="106"/>
      <c r="C905" s="107" t="str">
        <f ca="1" t="shared" si="86"/>
        <v/>
      </c>
      <c r="D905" s="108"/>
      <c r="E905" s="113" t="str">
        <f ca="1" t="shared" si="88"/>
        <v/>
      </c>
      <c r="F905" s="114"/>
      <c r="G905" s="115"/>
      <c r="H905" s="116" t="str">
        <f t="shared" si="87"/>
        <v/>
      </c>
      <c r="I905" s="121" t="str">
        <f t="shared" si="84"/>
        <v/>
      </c>
      <c r="J905" s="122"/>
      <c r="K905" s="121" t="str">
        <f t="shared" si="85"/>
        <v/>
      </c>
      <c r="L905" s="122"/>
      <c r="M905" s="123"/>
      <c r="N905" s="123"/>
      <c r="O905" s="123"/>
      <c r="P905" s="124" t="str">
        <f t="shared" si="89"/>
        <v/>
      </c>
      <c r="Q905" s="125"/>
    </row>
    <row r="906" ht="16" spans="2:17">
      <c r="B906" s="106"/>
      <c r="C906" s="107" t="str">
        <f ca="1" t="shared" si="86"/>
        <v/>
      </c>
      <c r="D906" s="108"/>
      <c r="E906" s="113" t="str">
        <f ca="1" t="shared" si="88"/>
        <v/>
      </c>
      <c r="F906" s="114"/>
      <c r="G906" s="115"/>
      <c r="H906" s="116" t="str">
        <f t="shared" si="87"/>
        <v/>
      </c>
      <c r="I906" s="121" t="str">
        <f t="shared" si="84"/>
        <v/>
      </c>
      <c r="J906" s="122"/>
      <c r="K906" s="121" t="str">
        <f t="shared" si="85"/>
        <v/>
      </c>
      <c r="L906" s="122"/>
      <c r="M906" s="123"/>
      <c r="N906" s="123"/>
      <c r="O906" s="123"/>
      <c r="P906" s="124" t="str">
        <f t="shared" si="89"/>
        <v/>
      </c>
      <c r="Q906" s="125"/>
    </row>
    <row r="907" ht="16" spans="2:17">
      <c r="B907" s="106"/>
      <c r="C907" s="107" t="str">
        <f ca="1" t="shared" si="86"/>
        <v/>
      </c>
      <c r="D907" s="108"/>
      <c r="E907" s="113" t="str">
        <f ca="1" t="shared" si="88"/>
        <v/>
      </c>
      <c r="F907" s="114"/>
      <c r="G907" s="115"/>
      <c r="H907" s="116" t="str">
        <f t="shared" si="87"/>
        <v/>
      </c>
      <c r="I907" s="121" t="str">
        <f t="shared" si="84"/>
        <v/>
      </c>
      <c r="J907" s="122"/>
      <c r="K907" s="121" t="str">
        <f t="shared" si="85"/>
        <v/>
      </c>
      <c r="L907" s="122"/>
      <c r="M907" s="123"/>
      <c r="N907" s="123"/>
      <c r="O907" s="123"/>
      <c r="P907" s="124" t="str">
        <f t="shared" si="89"/>
        <v/>
      </c>
      <c r="Q907" s="125"/>
    </row>
    <row r="908" ht="16" spans="2:17">
      <c r="B908" s="106"/>
      <c r="C908" s="107" t="str">
        <f ca="1" t="shared" si="86"/>
        <v/>
      </c>
      <c r="D908" s="108"/>
      <c r="E908" s="113" t="str">
        <f ca="1" t="shared" si="88"/>
        <v/>
      </c>
      <c r="F908" s="114"/>
      <c r="G908" s="115"/>
      <c r="H908" s="116" t="str">
        <f t="shared" si="87"/>
        <v/>
      </c>
      <c r="I908" s="121" t="str">
        <f t="shared" si="84"/>
        <v/>
      </c>
      <c r="J908" s="122"/>
      <c r="K908" s="121" t="str">
        <f t="shared" si="85"/>
        <v/>
      </c>
      <c r="L908" s="122"/>
      <c r="M908" s="123"/>
      <c r="N908" s="123"/>
      <c r="O908" s="123"/>
      <c r="P908" s="124" t="str">
        <f t="shared" si="89"/>
        <v/>
      </c>
      <c r="Q908" s="125"/>
    </row>
    <row r="909" ht="16" spans="2:17">
      <c r="B909" s="106"/>
      <c r="C909" s="107" t="str">
        <f ca="1" t="shared" si="86"/>
        <v/>
      </c>
      <c r="D909" s="108"/>
      <c r="E909" s="113" t="str">
        <f ca="1" t="shared" si="88"/>
        <v/>
      </c>
      <c r="F909" s="114"/>
      <c r="G909" s="115"/>
      <c r="H909" s="116" t="str">
        <f t="shared" si="87"/>
        <v/>
      </c>
      <c r="I909" s="121" t="str">
        <f t="shared" si="84"/>
        <v/>
      </c>
      <c r="J909" s="122"/>
      <c r="K909" s="121" t="str">
        <f t="shared" si="85"/>
        <v/>
      </c>
      <c r="L909" s="122"/>
      <c r="M909" s="123"/>
      <c r="N909" s="123"/>
      <c r="O909" s="123"/>
      <c r="P909" s="124" t="str">
        <f t="shared" si="89"/>
        <v/>
      </c>
      <c r="Q909" s="125"/>
    </row>
    <row r="910" ht="16" spans="2:17">
      <c r="B910" s="106"/>
      <c r="C910" s="107" t="str">
        <f ca="1" t="shared" si="86"/>
        <v/>
      </c>
      <c r="D910" s="108"/>
      <c r="E910" s="113" t="str">
        <f ca="1" t="shared" si="88"/>
        <v/>
      </c>
      <c r="F910" s="114"/>
      <c r="G910" s="115"/>
      <c r="H910" s="116" t="str">
        <f t="shared" si="87"/>
        <v/>
      </c>
      <c r="I910" s="121" t="str">
        <f t="shared" si="84"/>
        <v/>
      </c>
      <c r="J910" s="122"/>
      <c r="K910" s="121" t="str">
        <f t="shared" si="85"/>
        <v/>
      </c>
      <c r="L910" s="122"/>
      <c r="M910" s="123"/>
      <c r="N910" s="123"/>
      <c r="O910" s="123"/>
      <c r="P910" s="124" t="str">
        <f t="shared" si="89"/>
        <v/>
      </c>
      <c r="Q910" s="125"/>
    </row>
    <row r="911" ht="16" spans="2:17">
      <c r="B911" s="106"/>
      <c r="C911" s="107" t="str">
        <f ca="1" t="shared" si="86"/>
        <v/>
      </c>
      <c r="D911" s="108"/>
      <c r="E911" s="113" t="str">
        <f ca="1" t="shared" si="88"/>
        <v/>
      </c>
      <c r="F911" s="114"/>
      <c r="G911" s="115"/>
      <c r="H911" s="116" t="str">
        <f t="shared" si="87"/>
        <v/>
      </c>
      <c r="I911" s="121" t="str">
        <f t="shared" si="84"/>
        <v/>
      </c>
      <c r="J911" s="122"/>
      <c r="K911" s="121" t="str">
        <f t="shared" si="85"/>
        <v/>
      </c>
      <c r="L911" s="122"/>
      <c r="M911" s="123"/>
      <c r="N911" s="123"/>
      <c r="O911" s="123"/>
      <c r="P911" s="124" t="str">
        <f t="shared" si="89"/>
        <v/>
      </c>
      <c r="Q911" s="125"/>
    </row>
    <row r="912" ht="16" spans="2:17">
      <c r="B912" s="106"/>
      <c r="C912" s="107" t="str">
        <f ca="1" t="shared" si="86"/>
        <v/>
      </c>
      <c r="D912" s="108"/>
      <c r="E912" s="113" t="str">
        <f ca="1" t="shared" si="88"/>
        <v/>
      </c>
      <c r="F912" s="114"/>
      <c r="G912" s="115"/>
      <c r="H912" s="116" t="str">
        <f t="shared" si="87"/>
        <v/>
      </c>
      <c r="I912" s="121" t="str">
        <f t="shared" si="84"/>
        <v/>
      </c>
      <c r="J912" s="122"/>
      <c r="K912" s="121" t="str">
        <f t="shared" si="85"/>
        <v/>
      </c>
      <c r="L912" s="122"/>
      <c r="M912" s="123"/>
      <c r="N912" s="123"/>
      <c r="O912" s="123"/>
      <c r="P912" s="124" t="str">
        <f t="shared" si="89"/>
        <v/>
      </c>
      <c r="Q912" s="125"/>
    </row>
    <row r="913" ht="16" spans="2:17">
      <c r="B913" s="106"/>
      <c r="C913" s="107" t="str">
        <f ca="1" t="shared" si="86"/>
        <v/>
      </c>
      <c r="D913" s="108"/>
      <c r="E913" s="113" t="str">
        <f ca="1" t="shared" si="88"/>
        <v/>
      </c>
      <c r="F913" s="114"/>
      <c r="G913" s="115"/>
      <c r="H913" s="116" t="str">
        <f t="shared" si="87"/>
        <v/>
      </c>
      <c r="I913" s="121" t="str">
        <f t="shared" si="84"/>
        <v/>
      </c>
      <c r="J913" s="122"/>
      <c r="K913" s="121" t="str">
        <f t="shared" si="85"/>
        <v/>
      </c>
      <c r="L913" s="122"/>
      <c r="M913" s="123"/>
      <c r="N913" s="123"/>
      <c r="O913" s="123"/>
      <c r="P913" s="124" t="str">
        <f t="shared" si="89"/>
        <v/>
      </c>
      <c r="Q913" s="125"/>
    </row>
    <row r="914" ht="16" spans="2:17">
      <c r="B914" s="106"/>
      <c r="C914" s="107" t="str">
        <f ca="1" t="shared" si="86"/>
        <v/>
      </c>
      <c r="D914" s="108"/>
      <c r="E914" s="113" t="str">
        <f ca="1" t="shared" si="88"/>
        <v/>
      </c>
      <c r="F914" s="114"/>
      <c r="G914" s="115"/>
      <c r="H914" s="116" t="str">
        <f t="shared" si="87"/>
        <v/>
      </c>
      <c r="I914" s="121" t="str">
        <f t="shared" si="84"/>
        <v/>
      </c>
      <c r="J914" s="122"/>
      <c r="K914" s="121" t="str">
        <f t="shared" si="85"/>
        <v/>
      </c>
      <c r="L914" s="122"/>
      <c r="M914" s="123"/>
      <c r="N914" s="123"/>
      <c r="O914" s="123"/>
      <c r="P914" s="124" t="str">
        <f t="shared" si="89"/>
        <v/>
      </c>
      <c r="Q914" s="125"/>
    </row>
    <row r="915" ht="16" spans="2:17">
      <c r="B915" s="106"/>
      <c r="C915" s="107" t="str">
        <f ca="1" t="shared" si="86"/>
        <v/>
      </c>
      <c r="D915" s="108"/>
      <c r="E915" s="113" t="str">
        <f ca="1" t="shared" si="88"/>
        <v/>
      </c>
      <c r="F915" s="114"/>
      <c r="G915" s="115"/>
      <c r="H915" s="116" t="str">
        <f t="shared" si="87"/>
        <v/>
      </c>
      <c r="I915" s="121" t="str">
        <f t="shared" si="84"/>
        <v/>
      </c>
      <c r="J915" s="122"/>
      <c r="K915" s="121" t="str">
        <f t="shared" si="85"/>
        <v/>
      </c>
      <c r="L915" s="122"/>
      <c r="M915" s="123"/>
      <c r="N915" s="123"/>
      <c r="O915" s="123"/>
      <c r="P915" s="124" t="str">
        <f t="shared" si="89"/>
        <v/>
      </c>
      <c r="Q915" s="125"/>
    </row>
    <row r="916" ht="16" spans="2:17">
      <c r="B916" s="106"/>
      <c r="C916" s="107" t="str">
        <f ca="1" t="shared" si="86"/>
        <v/>
      </c>
      <c r="D916" s="108"/>
      <c r="E916" s="113" t="str">
        <f ca="1" t="shared" si="88"/>
        <v/>
      </c>
      <c r="F916" s="114"/>
      <c r="G916" s="115"/>
      <c r="H916" s="116" t="str">
        <f t="shared" si="87"/>
        <v/>
      </c>
      <c r="I916" s="121" t="str">
        <f t="shared" si="84"/>
        <v/>
      </c>
      <c r="J916" s="122"/>
      <c r="K916" s="121" t="str">
        <f t="shared" si="85"/>
        <v/>
      </c>
      <c r="L916" s="122"/>
      <c r="M916" s="123"/>
      <c r="N916" s="123"/>
      <c r="O916" s="123"/>
      <c r="P916" s="124" t="str">
        <f t="shared" si="89"/>
        <v/>
      </c>
      <c r="Q916" s="125"/>
    </row>
    <row r="917" ht="16" spans="2:17">
      <c r="B917" s="106"/>
      <c r="C917" s="107" t="str">
        <f ca="1" t="shared" si="86"/>
        <v/>
      </c>
      <c r="D917" s="108"/>
      <c r="E917" s="113" t="str">
        <f ca="1" t="shared" si="88"/>
        <v/>
      </c>
      <c r="F917" s="114"/>
      <c r="G917" s="115"/>
      <c r="H917" s="116" t="str">
        <f t="shared" si="87"/>
        <v/>
      </c>
      <c r="I917" s="121" t="str">
        <f t="shared" si="84"/>
        <v/>
      </c>
      <c r="J917" s="122"/>
      <c r="K917" s="121" t="str">
        <f t="shared" si="85"/>
        <v/>
      </c>
      <c r="L917" s="122"/>
      <c r="M917" s="123"/>
      <c r="N917" s="123"/>
      <c r="O917" s="123"/>
      <c r="P917" s="124" t="str">
        <f t="shared" si="89"/>
        <v/>
      </c>
      <c r="Q917" s="125"/>
    </row>
    <row r="918" ht="16" spans="2:17">
      <c r="B918" s="106"/>
      <c r="C918" s="107" t="str">
        <f ca="1" t="shared" si="86"/>
        <v/>
      </c>
      <c r="D918" s="108"/>
      <c r="E918" s="113" t="str">
        <f ca="1" t="shared" si="88"/>
        <v/>
      </c>
      <c r="F918" s="114"/>
      <c r="G918" s="115"/>
      <c r="H918" s="116" t="str">
        <f t="shared" si="87"/>
        <v/>
      </c>
      <c r="I918" s="121" t="str">
        <f t="shared" si="84"/>
        <v/>
      </c>
      <c r="J918" s="122"/>
      <c r="K918" s="121" t="str">
        <f t="shared" si="85"/>
        <v/>
      </c>
      <c r="L918" s="122"/>
      <c r="M918" s="123"/>
      <c r="N918" s="123"/>
      <c r="O918" s="123"/>
      <c r="P918" s="124" t="str">
        <f t="shared" si="89"/>
        <v/>
      </c>
      <c r="Q918" s="125"/>
    </row>
    <row r="919" ht="16" spans="2:17">
      <c r="B919" s="106"/>
      <c r="C919" s="107" t="str">
        <f ca="1" t="shared" si="86"/>
        <v/>
      </c>
      <c r="D919" s="108"/>
      <c r="E919" s="113" t="str">
        <f ca="1" t="shared" si="88"/>
        <v/>
      </c>
      <c r="F919" s="114"/>
      <c r="G919" s="115"/>
      <c r="H919" s="116" t="str">
        <f t="shared" si="87"/>
        <v/>
      </c>
      <c r="I919" s="121" t="str">
        <f t="shared" si="84"/>
        <v/>
      </c>
      <c r="J919" s="122"/>
      <c r="K919" s="121" t="str">
        <f t="shared" si="85"/>
        <v/>
      </c>
      <c r="L919" s="122"/>
      <c r="M919" s="123"/>
      <c r="N919" s="123"/>
      <c r="O919" s="123"/>
      <c r="P919" s="124" t="str">
        <f t="shared" si="89"/>
        <v/>
      </c>
      <c r="Q919" s="125"/>
    </row>
    <row r="920" ht="16" spans="2:17">
      <c r="B920" s="106"/>
      <c r="C920" s="107" t="str">
        <f ca="1" t="shared" si="86"/>
        <v/>
      </c>
      <c r="D920" s="108"/>
      <c r="E920" s="113" t="str">
        <f ca="1" t="shared" si="88"/>
        <v/>
      </c>
      <c r="F920" s="114"/>
      <c r="G920" s="115"/>
      <c r="H920" s="116" t="str">
        <f t="shared" si="87"/>
        <v/>
      </c>
      <c r="I920" s="121" t="str">
        <f t="shared" ref="I920:I983" si="90">IF(IF($B920="",TRUE,IF($B921="",FALSE,IF($B920&lt;$B921,TRUE))),"",IF(J920="高",H920*1.2,IF(J920="中",H920,IF(J920="低",H920*0.8,"0.00"))))</f>
        <v/>
      </c>
      <c r="J920" s="122"/>
      <c r="K920" s="121" t="str">
        <f t="shared" ref="K920:K983" si="91">IF(IF($B920="",TRUE,IF($B921="",FALSE,IF($B920&lt;$B921,TRUE))),"",IF(L920="高",I920*1.2,IF(L920="中",I920,IF(L920="低",I920*0.8,"0.00"))))</f>
        <v/>
      </c>
      <c r="L920" s="122"/>
      <c r="M920" s="123"/>
      <c r="N920" s="123"/>
      <c r="O920" s="123"/>
      <c r="P920" s="124" t="str">
        <f t="shared" si="89"/>
        <v/>
      </c>
      <c r="Q920" s="125"/>
    </row>
    <row r="921" ht="16" spans="2:17">
      <c r="B921" s="106"/>
      <c r="C921" s="107" t="str">
        <f ca="1" t="shared" si="86"/>
        <v/>
      </c>
      <c r="D921" s="108"/>
      <c r="E921" s="113" t="str">
        <f ca="1" t="shared" si="88"/>
        <v/>
      </c>
      <c r="F921" s="114"/>
      <c r="G921" s="115"/>
      <c r="H921" s="116" t="str">
        <f t="shared" si="87"/>
        <v/>
      </c>
      <c r="I921" s="121" t="str">
        <f t="shared" si="90"/>
        <v/>
      </c>
      <c r="J921" s="122"/>
      <c r="K921" s="121" t="str">
        <f t="shared" si="91"/>
        <v/>
      </c>
      <c r="L921" s="122"/>
      <c r="M921" s="123"/>
      <c r="N921" s="123"/>
      <c r="O921" s="123"/>
      <c r="P921" s="124" t="str">
        <f t="shared" si="89"/>
        <v/>
      </c>
      <c r="Q921" s="125"/>
    </row>
    <row r="922" ht="16" spans="2:17">
      <c r="B922" s="106"/>
      <c r="C922" s="107" t="str">
        <f ca="1" t="shared" si="86"/>
        <v/>
      </c>
      <c r="D922" s="108"/>
      <c r="E922" s="113" t="str">
        <f ca="1" t="shared" si="88"/>
        <v/>
      </c>
      <c r="F922" s="114"/>
      <c r="G922" s="115"/>
      <c r="H922" s="116" t="str">
        <f t="shared" si="87"/>
        <v/>
      </c>
      <c r="I922" s="121" t="str">
        <f t="shared" si="90"/>
        <v/>
      </c>
      <c r="J922" s="122"/>
      <c r="K922" s="121" t="str">
        <f t="shared" si="91"/>
        <v/>
      </c>
      <c r="L922" s="122"/>
      <c r="M922" s="123"/>
      <c r="N922" s="123"/>
      <c r="O922" s="123"/>
      <c r="P922" s="124" t="str">
        <f t="shared" si="89"/>
        <v/>
      </c>
      <c r="Q922" s="125"/>
    </row>
    <row r="923" ht="16" spans="2:17">
      <c r="B923" s="106"/>
      <c r="C923" s="107" t="str">
        <f ca="1" t="shared" si="86"/>
        <v/>
      </c>
      <c r="D923" s="108"/>
      <c r="E923" s="113" t="str">
        <f ca="1" t="shared" si="88"/>
        <v/>
      </c>
      <c r="F923" s="114"/>
      <c r="G923" s="115"/>
      <c r="H923" s="116" t="str">
        <f t="shared" si="87"/>
        <v/>
      </c>
      <c r="I923" s="121" t="str">
        <f t="shared" si="90"/>
        <v/>
      </c>
      <c r="J923" s="122"/>
      <c r="K923" s="121" t="str">
        <f t="shared" si="91"/>
        <v/>
      </c>
      <c r="L923" s="122"/>
      <c r="M923" s="123"/>
      <c r="N923" s="123"/>
      <c r="O923" s="123"/>
      <c r="P923" s="124" t="str">
        <f t="shared" si="89"/>
        <v/>
      </c>
      <c r="Q923" s="125"/>
    </row>
    <row r="924" ht="16" spans="2:17">
      <c r="B924" s="106"/>
      <c r="C924" s="107" t="str">
        <f ca="1" t="shared" si="86"/>
        <v/>
      </c>
      <c r="D924" s="108"/>
      <c r="E924" s="113" t="str">
        <f ca="1" t="shared" si="88"/>
        <v/>
      </c>
      <c r="F924" s="114"/>
      <c r="G924" s="115"/>
      <c r="H924" s="116" t="str">
        <f t="shared" si="87"/>
        <v/>
      </c>
      <c r="I924" s="121" t="str">
        <f t="shared" si="90"/>
        <v/>
      </c>
      <c r="J924" s="122"/>
      <c r="K924" s="121" t="str">
        <f t="shared" si="91"/>
        <v/>
      </c>
      <c r="L924" s="122"/>
      <c r="M924" s="123"/>
      <c r="N924" s="123"/>
      <c r="O924" s="123"/>
      <c r="P924" s="124" t="str">
        <f t="shared" si="89"/>
        <v/>
      </c>
      <c r="Q924" s="125"/>
    </row>
    <row r="925" ht="16" spans="2:17">
      <c r="B925" s="106"/>
      <c r="C925" s="107" t="str">
        <f ca="1" t="shared" si="86"/>
        <v/>
      </c>
      <c r="D925" s="108"/>
      <c r="E925" s="113" t="str">
        <f ca="1" t="shared" si="88"/>
        <v/>
      </c>
      <c r="F925" s="114"/>
      <c r="G925" s="115"/>
      <c r="H925" s="116" t="str">
        <f t="shared" si="87"/>
        <v/>
      </c>
      <c r="I925" s="121" t="str">
        <f t="shared" si="90"/>
        <v/>
      </c>
      <c r="J925" s="122"/>
      <c r="K925" s="121" t="str">
        <f t="shared" si="91"/>
        <v/>
      </c>
      <c r="L925" s="122"/>
      <c r="M925" s="123"/>
      <c r="N925" s="123"/>
      <c r="O925" s="123"/>
      <c r="P925" s="124" t="str">
        <f t="shared" si="89"/>
        <v/>
      </c>
      <c r="Q925" s="125"/>
    </row>
    <row r="926" ht="16" spans="2:17">
      <c r="B926" s="106"/>
      <c r="C926" s="107" t="str">
        <f ca="1" t="shared" si="86"/>
        <v/>
      </c>
      <c r="D926" s="108"/>
      <c r="E926" s="113" t="str">
        <f ca="1" t="shared" si="88"/>
        <v/>
      </c>
      <c r="F926" s="114"/>
      <c r="G926" s="115"/>
      <c r="H926" s="116" t="str">
        <f t="shared" si="87"/>
        <v/>
      </c>
      <c r="I926" s="121" t="str">
        <f t="shared" si="90"/>
        <v/>
      </c>
      <c r="J926" s="122"/>
      <c r="K926" s="121" t="str">
        <f t="shared" si="91"/>
        <v/>
      </c>
      <c r="L926" s="122"/>
      <c r="M926" s="123"/>
      <c r="N926" s="123"/>
      <c r="O926" s="123"/>
      <c r="P926" s="124" t="str">
        <f t="shared" si="89"/>
        <v/>
      </c>
      <c r="Q926" s="125"/>
    </row>
    <row r="927" ht="16" spans="2:17">
      <c r="B927" s="106"/>
      <c r="C927" s="107" t="str">
        <f ca="1" t="shared" si="86"/>
        <v/>
      </c>
      <c r="D927" s="108"/>
      <c r="E927" s="113" t="str">
        <f ca="1" t="shared" si="88"/>
        <v/>
      </c>
      <c r="F927" s="114"/>
      <c r="G927" s="115"/>
      <c r="H927" s="116" t="str">
        <f t="shared" si="87"/>
        <v/>
      </c>
      <c r="I927" s="121" t="str">
        <f t="shared" si="90"/>
        <v/>
      </c>
      <c r="J927" s="122"/>
      <c r="K927" s="121" t="str">
        <f t="shared" si="91"/>
        <v/>
      </c>
      <c r="L927" s="122"/>
      <c r="M927" s="123"/>
      <c r="N927" s="123"/>
      <c r="O927" s="123"/>
      <c r="P927" s="124" t="str">
        <f t="shared" si="89"/>
        <v/>
      </c>
      <c r="Q927" s="125"/>
    </row>
    <row r="928" ht="16" spans="2:17">
      <c r="B928" s="106"/>
      <c r="C928" s="107" t="str">
        <f ca="1" t="shared" si="86"/>
        <v/>
      </c>
      <c r="D928" s="108"/>
      <c r="E928" s="113" t="str">
        <f ca="1" t="shared" si="88"/>
        <v/>
      </c>
      <c r="F928" s="114"/>
      <c r="G928" s="115"/>
      <c r="H928" s="116" t="str">
        <f t="shared" si="87"/>
        <v/>
      </c>
      <c r="I928" s="121" t="str">
        <f t="shared" si="90"/>
        <v/>
      </c>
      <c r="J928" s="122"/>
      <c r="K928" s="121" t="str">
        <f t="shared" si="91"/>
        <v/>
      </c>
      <c r="L928" s="122"/>
      <c r="M928" s="123"/>
      <c r="N928" s="123"/>
      <c r="O928" s="123"/>
      <c r="P928" s="124" t="str">
        <f t="shared" si="89"/>
        <v/>
      </c>
      <c r="Q928" s="125"/>
    </row>
    <row r="929" ht="16" spans="2:17">
      <c r="B929" s="106"/>
      <c r="C929" s="107" t="str">
        <f ca="1" t="shared" si="86"/>
        <v/>
      </c>
      <c r="D929" s="108"/>
      <c r="E929" s="113" t="str">
        <f ca="1" t="shared" si="88"/>
        <v/>
      </c>
      <c r="F929" s="114"/>
      <c r="G929" s="115"/>
      <c r="H929" s="116" t="str">
        <f t="shared" si="87"/>
        <v/>
      </c>
      <c r="I929" s="121" t="str">
        <f t="shared" si="90"/>
        <v/>
      </c>
      <c r="J929" s="122"/>
      <c r="K929" s="121" t="str">
        <f t="shared" si="91"/>
        <v/>
      </c>
      <c r="L929" s="122"/>
      <c r="M929" s="123"/>
      <c r="N929" s="123"/>
      <c r="O929" s="123"/>
      <c r="P929" s="124" t="str">
        <f t="shared" si="89"/>
        <v/>
      </c>
      <c r="Q929" s="125"/>
    </row>
    <row r="930" ht="16" spans="2:17">
      <c r="B930" s="106"/>
      <c r="C930" s="107" t="str">
        <f ca="1" t="shared" si="86"/>
        <v/>
      </c>
      <c r="D930" s="108"/>
      <c r="E930" s="113" t="str">
        <f ca="1" t="shared" si="88"/>
        <v/>
      </c>
      <c r="F930" s="114"/>
      <c r="G930" s="115"/>
      <c r="H930" s="116" t="str">
        <f t="shared" si="87"/>
        <v/>
      </c>
      <c r="I930" s="121" t="str">
        <f t="shared" si="90"/>
        <v/>
      </c>
      <c r="J930" s="122"/>
      <c r="K930" s="121" t="str">
        <f t="shared" si="91"/>
        <v/>
      </c>
      <c r="L930" s="122"/>
      <c r="M930" s="123"/>
      <c r="N930" s="123"/>
      <c r="O930" s="123"/>
      <c r="P930" s="124" t="str">
        <f t="shared" si="89"/>
        <v/>
      </c>
      <c r="Q930" s="125"/>
    </row>
    <row r="931" ht="16" spans="2:17">
      <c r="B931" s="106"/>
      <c r="C931" s="107" t="str">
        <f ca="1" t="shared" si="86"/>
        <v/>
      </c>
      <c r="D931" s="108"/>
      <c r="E931" s="113" t="str">
        <f ca="1" t="shared" si="88"/>
        <v/>
      </c>
      <c r="F931" s="114"/>
      <c r="G931" s="115"/>
      <c r="H931" s="116" t="str">
        <f t="shared" si="87"/>
        <v/>
      </c>
      <c r="I931" s="121" t="str">
        <f t="shared" si="90"/>
        <v/>
      </c>
      <c r="J931" s="122"/>
      <c r="K931" s="121" t="str">
        <f t="shared" si="91"/>
        <v/>
      </c>
      <c r="L931" s="122"/>
      <c r="M931" s="123"/>
      <c r="N931" s="123"/>
      <c r="O931" s="123"/>
      <c r="P931" s="124" t="str">
        <f t="shared" si="89"/>
        <v/>
      </c>
      <c r="Q931" s="125"/>
    </row>
    <row r="932" ht="16" spans="2:17">
      <c r="B932" s="106"/>
      <c r="C932" s="107" t="str">
        <f ca="1" t="shared" si="86"/>
        <v/>
      </c>
      <c r="D932" s="108"/>
      <c r="E932" s="113" t="str">
        <f ca="1" t="shared" si="88"/>
        <v/>
      </c>
      <c r="F932" s="114"/>
      <c r="G932" s="115"/>
      <c r="H932" s="116" t="str">
        <f t="shared" si="87"/>
        <v/>
      </c>
      <c r="I932" s="121" t="str">
        <f t="shared" si="90"/>
        <v/>
      </c>
      <c r="J932" s="122"/>
      <c r="K932" s="121" t="str">
        <f t="shared" si="91"/>
        <v/>
      </c>
      <c r="L932" s="122"/>
      <c r="M932" s="123"/>
      <c r="N932" s="123"/>
      <c r="O932" s="123"/>
      <c r="P932" s="124" t="str">
        <f t="shared" si="89"/>
        <v/>
      </c>
      <c r="Q932" s="125"/>
    </row>
    <row r="933" ht="16" spans="2:17">
      <c r="B933" s="106"/>
      <c r="C933" s="107" t="str">
        <f ca="1" t="shared" si="86"/>
        <v/>
      </c>
      <c r="D933" s="108"/>
      <c r="E933" s="113" t="str">
        <f ca="1" t="shared" si="88"/>
        <v/>
      </c>
      <c r="F933" s="114"/>
      <c r="G933" s="115"/>
      <c r="H933" s="116" t="str">
        <f t="shared" si="87"/>
        <v/>
      </c>
      <c r="I933" s="121" t="str">
        <f t="shared" si="90"/>
        <v/>
      </c>
      <c r="J933" s="122"/>
      <c r="K933" s="121" t="str">
        <f t="shared" si="91"/>
        <v/>
      </c>
      <c r="L933" s="122"/>
      <c r="M933" s="123"/>
      <c r="N933" s="123"/>
      <c r="O933" s="123"/>
      <c r="P933" s="124" t="str">
        <f t="shared" si="89"/>
        <v/>
      </c>
      <c r="Q933" s="125"/>
    </row>
    <row r="934" ht="16" spans="2:17">
      <c r="B934" s="106"/>
      <c r="C934" s="107" t="str">
        <f ca="1" t="shared" si="86"/>
        <v/>
      </c>
      <c r="D934" s="108"/>
      <c r="E934" s="113" t="str">
        <f ca="1" t="shared" si="88"/>
        <v/>
      </c>
      <c r="F934" s="114"/>
      <c r="G934" s="115"/>
      <c r="H934" s="116" t="str">
        <f t="shared" si="87"/>
        <v/>
      </c>
      <c r="I934" s="121" t="str">
        <f t="shared" si="90"/>
        <v/>
      </c>
      <c r="J934" s="122"/>
      <c r="K934" s="121" t="str">
        <f t="shared" si="91"/>
        <v/>
      </c>
      <c r="L934" s="122"/>
      <c r="M934" s="123"/>
      <c r="N934" s="123"/>
      <c r="O934" s="123"/>
      <c r="P934" s="124" t="str">
        <f t="shared" si="89"/>
        <v/>
      </c>
      <c r="Q934" s="125"/>
    </row>
    <row r="935" ht="16" spans="2:17">
      <c r="B935" s="106"/>
      <c r="C935" s="107" t="str">
        <f ca="1" t="shared" si="86"/>
        <v/>
      </c>
      <c r="D935" s="108"/>
      <c r="E935" s="113" t="str">
        <f ca="1" t="shared" si="88"/>
        <v/>
      </c>
      <c r="F935" s="114"/>
      <c r="G935" s="115"/>
      <c r="H935" s="116" t="str">
        <f t="shared" si="87"/>
        <v/>
      </c>
      <c r="I935" s="121" t="str">
        <f t="shared" si="90"/>
        <v/>
      </c>
      <c r="J935" s="122"/>
      <c r="K935" s="121" t="str">
        <f t="shared" si="91"/>
        <v/>
      </c>
      <c r="L935" s="122"/>
      <c r="M935" s="123"/>
      <c r="N935" s="123"/>
      <c r="O935" s="123"/>
      <c r="P935" s="124" t="str">
        <f t="shared" si="89"/>
        <v/>
      </c>
      <c r="Q935" s="125"/>
    </row>
    <row r="936" ht="16" spans="2:17">
      <c r="B936" s="106"/>
      <c r="C936" s="107" t="str">
        <f ca="1" t="shared" si="86"/>
        <v/>
      </c>
      <c r="D936" s="108"/>
      <c r="E936" s="113" t="str">
        <f ca="1" t="shared" si="88"/>
        <v/>
      </c>
      <c r="F936" s="114"/>
      <c r="G936" s="115"/>
      <c r="H936" s="116" t="str">
        <f t="shared" si="87"/>
        <v/>
      </c>
      <c r="I936" s="121" t="str">
        <f t="shared" si="90"/>
        <v/>
      </c>
      <c r="J936" s="122"/>
      <c r="K936" s="121" t="str">
        <f t="shared" si="91"/>
        <v/>
      </c>
      <c r="L936" s="122"/>
      <c r="M936" s="123"/>
      <c r="N936" s="123"/>
      <c r="O936" s="123"/>
      <c r="P936" s="124" t="str">
        <f t="shared" si="89"/>
        <v/>
      </c>
      <c r="Q936" s="125"/>
    </row>
    <row r="937" ht="16" spans="2:17">
      <c r="B937" s="106"/>
      <c r="C937" s="107" t="str">
        <f ca="1" t="shared" si="86"/>
        <v/>
      </c>
      <c r="D937" s="108"/>
      <c r="E937" s="113" t="str">
        <f ca="1" t="shared" si="88"/>
        <v/>
      </c>
      <c r="F937" s="114"/>
      <c r="G937" s="115"/>
      <c r="H937" s="116" t="str">
        <f t="shared" si="87"/>
        <v/>
      </c>
      <c r="I937" s="121" t="str">
        <f t="shared" si="90"/>
        <v/>
      </c>
      <c r="J937" s="122"/>
      <c r="K937" s="121" t="str">
        <f t="shared" si="91"/>
        <v/>
      </c>
      <c r="L937" s="122"/>
      <c r="M937" s="123"/>
      <c r="N937" s="123"/>
      <c r="O937" s="123"/>
      <c r="P937" s="124" t="str">
        <f t="shared" si="89"/>
        <v/>
      </c>
      <c r="Q937" s="125"/>
    </row>
    <row r="938" ht="16" spans="2:17">
      <c r="B938" s="106"/>
      <c r="C938" s="107" t="str">
        <f ca="1" t="shared" si="86"/>
        <v/>
      </c>
      <c r="D938" s="108"/>
      <c r="E938" s="113" t="str">
        <f ca="1" t="shared" si="88"/>
        <v/>
      </c>
      <c r="F938" s="114"/>
      <c r="G938" s="115"/>
      <c r="H938" s="116" t="str">
        <f t="shared" si="87"/>
        <v/>
      </c>
      <c r="I938" s="121" t="str">
        <f t="shared" si="90"/>
        <v/>
      </c>
      <c r="J938" s="122"/>
      <c r="K938" s="121" t="str">
        <f t="shared" si="91"/>
        <v/>
      </c>
      <c r="L938" s="122"/>
      <c r="M938" s="123"/>
      <c r="N938" s="123"/>
      <c r="O938" s="123"/>
      <c r="P938" s="124" t="str">
        <f t="shared" si="89"/>
        <v/>
      </c>
      <c r="Q938" s="125"/>
    </row>
    <row r="939" ht="16" spans="2:17">
      <c r="B939" s="106"/>
      <c r="C939" s="107" t="str">
        <f ca="1" t="shared" si="86"/>
        <v/>
      </c>
      <c r="D939" s="108"/>
      <c r="E939" s="113" t="str">
        <f ca="1" t="shared" si="88"/>
        <v/>
      </c>
      <c r="F939" s="114"/>
      <c r="G939" s="115"/>
      <c r="H939" s="116" t="str">
        <f t="shared" si="87"/>
        <v/>
      </c>
      <c r="I939" s="121" t="str">
        <f t="shared" si="90"/>
        <v/>
      </c>
      <c r="J939" s="122"/>
      <c r="K939" s="121" t="str">
        <f t="shared" si="91"/>
        <v/>
      </c>
      <c r="L939" s="122"/>
      <c r="M939" s="123"/>
      <c r="N939" s="123"/>
      <c r="O939" s="123"/>
      <c r="P939" s="124" t="str">
        <f t="shared" si="89"/>
        <v/>
      </c>
      <c r="Q939" s="125"/>
    </row>
    <row r="940" ht="16" spans="2:17">
      <c r="B940" s="106"/>
      <c r="C940" s="107" t="str">
        <f ca="1" t="shared" si="86"/>
        <v/>
      </c>
      <c r="D940" s="108"/>
      <c r="E940" s="113" t="str">
        <f ca="1" t="shared" si="88"/>
        <v/>
      </c>
      <c r="F940" s="114"/>
      <c r="G940" s="115"/>
      <c r="H940" s="116" t="str">
        <f t="shared" si="87"/>
        <v/>
      </c>
      <c r="I940" s="121" t="str">
        <f t="shared" si="90"/>
        <v/>
      </c>
      <c r="J940" s="122"/>
      <c r="K940" s="121" t="str">
        <f t="shared" si="91"/>
        <v/>
      </c>
      <c r="L940" s="122"/>
      <c r="M940" s="123"/>
      <c r="N940" s="123"/>
      <c r="O940" s="123"/>
      <c r="P940" s="124" t="str">
        <f t="shared" si="89"/>
        <v/>
      </c>
      <c r="Q940" s="125"/>
    </row>
    <row r="941" ht="16" spans="2:17">
      <c r="B941" s="106"/>
      <c r="C941" s="107" t="str">
        <f ca="1" t="shared" si="86"/>
        <v/>
      </c>
      <c r="D941" s="108"/>
      <c r="E941" s="113" t="str">
        <f ca="1" t="shared" si="88"/>
        <v/>
      </c>
      <c r="F941" s="114"/>
      <c r="G941" s="115"/>
      <c r="H941" s="116" t="str">
        <f t="shared" si="87"/>
        <v/>
      </c>
      <c r="I941" s="121" t="str">
        <f t="shared" si="90"/>
        <v/>
      </c>
      <c r="J941" s="122"/>
      <c r="K941" s="121" t="str">
        <f t="shared" si="91"/>
        <v/>
      </c>
      <c r="L941" s="122"/>
      <c r="M941" s="123"/>
      <c r="N941" s="123"/>
      <c r="O941" s="123"/>
      <c r="P941" s="124" t="str">
        <f t="shared" si="89"/>
        <v/>
      </c>
      <c r="Q941" s="125"/>
    </row>
    <row r="942" ht="16" spans="2:17">
      <c r="B942" s="106"/>
      <c r="C942" s="107" t="str">
        <f ca="1" t="shared" si="86"/>
        <v/>
      </c>
      <c r="D942" s="108"/>
      <c r="E942" s="113" t="str">
        <f ca="1" t="shared" si="88"/>
        <v/>
      </c>
      <c r="F942" s="114"/>
      <c r="G942" s="115"/>
      <c r="H942" s="116" t="str">
        <f t="shared" si="87"/>
        <v/>
      </c>
      <c r="I942" s="121" t="str">
        <f t="shared" si="90"/>
        <v/>
      </c>
      <c r="J942" s="122"/>
      <c r="K942" s="121" t="str">
        <f t="shared" si="91"/>
        <v/>
      </c>
      <c r="L942" s="122"/>
      <c r="M942" s="123"/>
      <c r="N942" s="123"/>
      <c r="O942" s="123"/>
      <c r="P942" s="124" t="str">
        <f t="shared" si="89"/>
        <v/>
      </c>
      <c r="Q942" s="125"/>
    </row>
    <row r="943" ht="16" spans="2:17">
      <c r="B943" s="106"/>
      <c r="C943" s="107" t="str">
        <f ca="1" t="shared" si="86"/>
        <v/>
      </c>
      <c r="D943" s="108"/>
      <c r="E943" s="113" t="str">
        <f ca="1" t="shared" si="88"/>
        <v/>
      </c>
      <c r="F943" s="114"/>
      <c r="G943" s="115"/>
      <c r="H943" s="116" t="str">
        <f t="shared" si="87"/>
        <v/>
      </c>
      <c r="I943" s="121" t="str">
        <f t="shared" si="90"/>
        <v/>
      </c>
      <c r="J943" s="122"/>
      <c r="K943" s="121" t="str">
        <f t="shared" si="91"/>
        <v/>
      </c>
      <c r="L943" s="122"/>
      <c r="M943" s="123"/>
      <c r="N943" s="123"/>
      <c r="O943" s="123"/>
      <c r="P943" s="124" t="str">
        <f t="shared" si="89"/>
        <v/>
      </c>
      <c r="Q943" s="125"/>
    </row>
    <row r="944" ht="16" spans="2:17">
      <c r="B944" s="106"/>
      <c r="C944" s="107" t="str">
        <f ca="1" t="shared" si="86"/>
        <v/>
      </c>
      <c r="D944" s="108"/>
      <c r="E944" s="113" t="str">
        <f ca="1" t="shared" si="88"/>
        <v/>
      </c>
      <c r="F944" s="114"/>
      <c r="G944" s="115"/>
      <c r="H944" s="116" t="str">
        <f t="shared" si="87"/>
        <v/>
      </c>
      <c r="I944" s="121" t="str">
        <f t="shared" si="90"/>
        <v/>
      </c>
      <c r="J944" s="122"/>
      <c r="K944" s="121" t="str">
        <f t="shared" si="91"/>
        <v/>
      </c>
      <c r="L944" s="122"/>
      <c r="M944" s="123"/>
      <c r="N944" s="123"/>
      <c r="O944" s="123"/>
      <c r="P944" s="124" t="str">
        <f t="shared" si="89"/>
        <v/>
      </c>
      <c r="Q944" s="125"/>
    </row>
    <row r="945" ht="16" spans="2:17">
      <c r="B945" s="106"/>
      <c r="C945" s="107" t="str">
        <f ca="1" t="shared" si="86"/>
        <v/>
      </c>
      <c r="D945" s="108"/>
      <c r="E945" s="113" t="str">
        <f ca="1" t="shared" si="88"/>
        <v/>
      </c>
      <c r="F945" s="114"/>
      <c r="G945" s="115"/>
      <c r="H945" s="116" t="str">
        <f t="shared" si="87"/>
        <v/>
      </c>
      <c r="I945" s="121" t="str">
        <f t="shared" si="90"/>
        <v/>
      </c>
      <c r="J945" s="122"/>
      <c r="K945" s="121" t="str">
        <f t="shared" si="91"/>
        <v/>
      </c>
      <c r="L945" s="122"/>
      <c r="M945" s="123"/>
      <c r="N945" s="123"/>
      <c r="O945" s="123"/>
      <c r="P945" s="124" t="str">
        <f t="shared" si="89"/>
        <v/>
      </c>
      <c r="Q945" s="125"/>
    </row>
    <row r="946" ht="16" spans="2:17">
      <c r="B946" s="106"/>
      <c r="C946" s="107" t="str">
        <f ca="1" t="shared" si="86"/>
        <v/>
      </c>
      <c r="D946" s="108"/>
      <c r="E946" s="113" t="str">
        <f ca="1" t="shared" si="88"/>
        <v/>
      </c>
      <c r="F946" s="114"/>
      <c r="G946" s="115"/>
      <c r="H946" s="116" t="str">
        <f t="shared" si="87"/>
        <v/>
      </c>
      <c r="I946" s="121" t="str">
        <f t="shared" si="90"/>
        <v/>
      </c>
      <c r="J946" s="122"/>
      <c r="K946" s="121" t="str">
        <f t="shared" si="91"/>
        <v/>
      </c>
      <c r="L946" s="122"/>
      <c r="M946" s="123"/>
      <c r="N946" s="123"/>
      <c r="O946" s="123"/>
      <c r="P946" s="124" t="str">
        <f t="shared" si="89"/>
        <v/>
      </c>
      <c r="Q946" s="125"/>
    </row>
    <row r="947" ht="16" spans="2:17">
      <c r="B947" s="106"/>
      <c r="C947" s="107" t="str">
        <f ca="1" t="shared" si="86"/>
        <v/>
      </c>
      <c r="D947" s="108"/>
      <c r="E947" s="113" t="str">
        <f ca="1" t="shared" si="88"/>
        <v/>
      </c>
      <c r="F947" s="114"/>
      <c r="G947" s="115"/>
      <c r="H947" s="116" t="str">
        <f t="shared" si="87"/>
        <v/>
      </c>
      <c r="I947" s="121" t="str">
        <f t="shared" si="90"/>
        <v/>
      </c>
      <c r="J947" s="122"/>
      <c r="K947" s="121" t="str">
        <f t="shared" si="91"/>
        <v/>
      </c>
      <c r="L947" s="122"/>
      <c r="M947" s="123"/>
      <c r="N947" s="123"/>
      <c r="O947" s="123"/>
      <c r="P947" s="124" t="str">
        <f t="shared" si="89"/>
        <v/>
      </c>
      <c r="Q947" s="125"/>
    </row>
    <row r="948" ht="16" spans="2:17">
      <c r="B948" s="106"/>
      <c r="C948" s="107" t="str">
        <f ca="1" t="shared" si="86"/>
        <v/>
      </c>
      <c r="D948" s="108"/>
      <c r="E948" s="113" t="str">
        <f ca="1" t="shared" si="88"/>
        <v/>
      </c>
      <c r="F948" s="114"/>
      <c r="G948" s="115"/>
      <c r="H948" s="116" t="str">
        <f t="shared" si="87"/>
        <v/>
      </c>
      <c r="I948" s="121" t="str">
        <f t="shared" si="90"/>
        <v/>
      </c>
      <c r="J948" s="122"/>
      <c r="K948" s="121" t="str">
        <f t="shared" si="91"/>
        <v/>
      </c>
      <c r="L948" s="122"/>
      <c r="M948" s="123"/>
      <c r="N948" s="123"/>
      <c r="O948" s="123"/>
      <c r="P948" s="124" t="str">
        <f t="shared" si="89"/>
        <v/>
      </c>
      <c r="Q948" s="125"/>
    </row>
    <row r="949" ht="16" spans="2:17">
      <c r="B949" s="106"/>
      <c r="C949" s="107" t="str">
        <f ca="1" t="shared" si="86"/>
        <v/>
      </c>
      <c r="D949" s="108"/>
      <c r="E949" s="113" t="str">
        <f ca="1" t="shared" si="88"/>
        <v/>
      </c>
      <c r="F949" s="114"/>
      <c r="G949" s="115"/>
      <c r="H949" s="116" t="str">
        <f t="shared" si="87"/>
        <v/>
      </c>
      <c r="I949" s="121" t="str">
        <f t="shared" si="90"/>
        <v/>
      </c>
      <c r="J949" s="122"/>
      <c r="K949" s="121" t="str">
        <f t="shared" si="91"/>
        <v/>
      </c>
      <c r="L949" s="122"/>
      <c r="M949" s="123"/>
      <c r="N949" s="123"/>
      <c r="O949" s="123"/>
      <c r="P949" s="124" t="str">
        <f t="shared" si="89"/>
        <v/>
      </c>
      <c r="Q949" s="125"/>
    </row>
    <row r="950" ht="16" spans="2:17">
      <c r="B950" s="106"/>
      <c r="C950" s="107" t="str">
        <f ca="1" t="shared" si="86"/>
        <v/>
      </c>
      <c r="D950" s="108"/>
      <c r="E950" s="113" t="str">
        <f ca="1" t="shared" si="88"/>
        <v/>
      </c>
      <c r="F950" s="114"/>
      <c r="G950" s="115"/>
      <c r="H950" s="116" t="str">
        <f t="shared" si="87"/>
        <v/>
      </c>
      <c r="I950" s="121" t="str">
        <f t="shared" si="90"/>
        <v/>
      </c>
      <c r="J950" s="122"/>
      <c r="K950" s="121" t="str">
        <f t="shared" si="91"/>
        <v/>
      </c>
      <c r="L950" s="122"/>
      <c r="M950" s="123"/>
      <c r="N950" s="123"/>
      <c r="O950" s="123"/>
      <c r="P950" s="124" t="str">
        <f t="shared" si="89"/>
        <v/>
      </c>
      <c r="Q950" s="125"/>
    </row>
    <row r="951" ht="16" spans="2:17">
      <c r="B951" s="106"/>
      <c r="C951" s="107" t="str">
        <f ca="1" t="shared" si="86"/>
        <v/>
      </c>
      <c r="D951" s="108"/>
      <c r="E951" s="113" t="str">
        <f ca="1" t="shared" si="88"/>
        <v/>
      </c>
      <c r="F951" s="114"/>
      <c r="G951" s="115"/>
      <c r="H951" s="116" t="str">
        <f t="shared" si="87"/>
        <v/>
      </c>
      <c r="I951" s="121" t="str">
        <f t="shared" si="90"/>
        <v/>
      </c>
      <c r="J951" s="122"/>
      <c r="K951" s="121" t="str">
        <f t="shared" si="91"/>
        <v/>
      </c>
      <c r="L951" s="122"/>
      <c r="M951" s="123"/>
      <c r="N951" s="123"/>
      <c r="O951" s="123"/>
      <c r="P951" s="124" t="str">
        <f t="shared" si="89"/>
        <v/>
      </c>
      <c r="Q951" s="125"/>
    </row>
    <row r="952" ht="16" spans="2:17">
      <c r="B952" s="106"/>
      <c r="C952" s="107" t="str">
        <f ca="1" t="shared" si="86"/>
        <v/>
      </c>
      <c r="D952" s="108"/>
      <c r="E952" s="113" t="str">
        <f ca="1" t="shared" si="88"/>
        <v/>
      </c>
      <c r="F952" s="114"/>
      <c r="G952" s="115"/>
      <c r="H952" s="116" t="str">
        <f t="shared" si="87"/>
        <v/>
      </c>
      <c r="I952" s="121" t="str">
        <f t="shared" si="90"/>
        <v/>
      </c>
      <c r="J952" s="122"/>
      <c r="K952" s="121" t="str">
        <f t="shared" si="91"/>
        <v/>
      </c>
      <c r="L952" s="122"/>
      <c r="M952" s="123"/>
      <c r="N952" s="123"/>
      <c r="O952" s="123"/>
      <c r="P952" s="124" t="str">
        <f t="shared" si="89"/>
        <v/>
      </c>
      <c r="Q952" s="125"/>
    </row>
    <row r="953" ht="16" spans="2:17">
      <c r="B953" s="106"/>
      <c r="C953" s="107" t="str">
        <f ca="1" t="shared" si="86"/>
        <v/>
      </c>
      <c r="D953" s="108"/>
      <c r="E953" s="113" t="str">
        <f ca="1" t="shared" si="88"/>
        <v/>
      </c>
      <c r="F953" s="114"/>
      <c r="G953" s="115"/>
      <c r="H953" s="116" t="str">
        <f t="shared" si="87"/>
        <v/>
      </c>
      <c r="I953" s="121" t="str">
        <f t="shared" si="90"/>
        <v/>
      </c>
      <c r="J953" s="122"/>
      <c r="K953" s="121" t="str">
        <f t="shared" si="91"/>
        <v/>
      </c>
      <c r="L953" s="122"/>
      <c r="M953" s="123"/>
      <c r="N953" s="123"/>
      <c r="O953" s="123"/>
      <c r="P953" s="124" t="str">
        <f t="shared" si="89"/>
        <v/>
      </c>
      <c r="Q953" s="125"/>
    </row>
    <row r="954" ht="16" spans="2:17">
      <c r="B954" s="106"/>
      <c r="C954" s="107" t="str">
        <f ca="1" t="shared" si="86"/>
        <v/>
      </c>
      <c r="D954" s="108"/>
      <c r="E954" s="113" t="str">
        <f ca="1" t="shared" si="88"/>
        <v/>
      </c>
      <c r="F954" s="114"/>
      <c r="G954" s="115"/>
      <c r="H954" s="116" t="str">
        <f t="shared" si="87"/>
        <v/>
      </c>
      <c r="I954" s="121" t="str">
        <f t="shared" si="90"/>
        <v/>
      </c>
      <c r="J954" s="122"/>
      <c r="K954" s="121" t="str">
        <f t="shared" si="91"/>
        <v/>
      </c>
      <c r="L954" s="122"/>
      <c r="M954" s="123"/>
      <c r="N954" s="123"/>
      <c r="O954" s="123"/>
      <c r="P954" s="124" t="str">
        <f t="shared" si="89"/>
        <v/>
      </c>
      <c r="Q954" s="125"/>
    </row>
    <row r="955" ht="16" spans="2:17">
      <c r="B955" s="106"/>
      <c r="C955" s="107" t="str">
        <f ca="1" t="shared" si="86"/>
        <v/>
      </c>
      <c r="D955" s="108"/>
      <c r="E955" s="113" t="str">
        <f ca="1" t="shared" si="88"/>
        <v/>
      </c>
      <c r="F955" s="114"/>
      <c r="G955" s="115"/>
      <c r="H955" s="116" t="str">
        <f t="shared" si="87"/>
        <v/>
      </c>
      <c r="I955" s="121" t="str">
        <f t="shared" si="90"/>
        <v/>
      </c>
      <c r="J955" s="122"/>
      <c r="K955" s="121" t="str">
        <f t="shared" si="91"/>
        <v/>
      </c>
      <c r="L955" s="122"/>
      <c r="M955" s="123"/>
      <c r="N955" s="123"/>
      <c r="O955" s="123"/>
      <c r="P955" s="124" t="str">
        <f t="shared" si="89"/>
        <v/>
      </c>
      <c r="Q955" s="125"/>
    </row>
    <row r="956" ht="16" spans="2:17">
      <c r="B956" s="106"/>
      <c r="C956" s="107" t="str">
        <f ca="1" t="shared" si="86"/>
        <v/>
      </c>
      <c r="D956" s="108"/>
      <c r="E956" s="113" t="str">
        <f ca="1" t="shared" si="88"/>
        <v/>
      </c>
      <c r="F956" s="114"/>
      <c r="G956" s="115"/>
      <c r="H956" s="116" t="str">
        <f t="shared" si="87"/>
        <v/>
      </c>
      <c r="I956" s="121" t="str">
        <f t="shared" si="90"/>
        <v/>
      </c>
      <c r="J956" s="122"/>
      <c r="K956" s="121" t="str">
        <f t="shared" si="91"/>
        <v/>
      </c>
      <c r="L956" s="122"/>
      <c r="M956" s="123"/>
      <c r="N956" s="123"/>
      <c r="O956" s="123"/>
      <c r="P956" s="124" t="str">
        <f t="shared" si="89"/>
        <v/>
      </c>
      <c r="Q956" s="125"/>
    </row>
    <row r="957" ht="16" spans="2:17">
      <c r="B957" s="106"/>
      <c r="C957" s="107" t="str">
        <f ca="1" t="shared" si="86"/>
        <v/>
      </c>
      <c r="D957" s="108"/>
      <c r="E957" s="113" t="str">
        <f ca="1" t="shared" si="88"/>
        <v/>
      </c>
      <c r="F957" s="114"/>
      <c r="G957" s="115"/>
      <c r="H957" s="116" t="str">
        <f t="shared" si="87"/>
        <v/>
      </c>
      <c r="I957" s="121" t="str">
        <f t="shared" si="90"/>
        <v/>
      </c>
      <c r="J957" s="122"/>
      <c r="K957" s="121" t="str">
        <f t="shared" si="91"/>
        <v/>
      </c>
      <c r="L957" s="122"/>
      <c r="M957" s="123"/>
      <c r="N957" s="123"/>
      <c r="O957" s="123"/>
      <c r="P957" s="124" t="str">
        <f t="shared" si="89"/>
        <v/>
      </c>
      <c r="Q957" s="125"/>
    </row>
    <row r="958" ht="16" spans="2:17">
      <c r="B958" s="106"/>
      <c r="C958" s="107" t="str">
        <f ca="1" t="shared" si="86"/>
        <v/>
      </c>
      <c r="D958" s="108"/>
      <c r="E958" s="113" t="str">
        <f ca="1" t="shared" si="88"/>
        <v/>
      </c>
      <c r="F958" s="114"/>
      <c r="G958" s="115"/>
      <c r="H958" s="116" t="str">
        <f t="shared" si="87"/>
        <v/>
      </c>
      <c r="I958" s="121" t="str">
        <f t="shared" si="90"/>
        <v/>
      </c>
      <c r="J958" s="122"/>
      <c r="K958" s="121" t="str">
        <f t="shared" si="91"/>
        <v/>
      </c>
      <c r="L958" s="122"/>
      <c r="M958" s="123"/>
      <c r="N958" s="123"/>
      <c r="O958" s="123"/>
      <c r="P958" s="124" t="str">
        <f t="shared" si="89"/>
        <v/>
      </c>
      <c r="Q958" s="125"/>
    </row>
    <row r="959" ht="16" spans="2:17">
      <c r="B959" s="106"/>
      <c r="C959" s="107" t="str">
        <f ca="1" t="shared" si="86"/>
        <v/>
      </c>
      <c r="D959" s="108"/>
      <c r="E959" s="113" t="str">
        <f ca="1" t="shared" si="88"/>
        <v/>
      </c>
      <c r="F959" s="114"/>
      <c r="G959" s="115"/>
      <c r="H959" s="116" t="str">
        <f t="shared" si="87"/>
        <v/>
      </c>
      <c r="I959" s="121" t="str">
        <f t="shared" si="90"/>
        <v/>
      </c>
      <c r="J959" s="122"/>
      <c r="K959" s="121" t="str">
        <f t="shared" si="91"/>
        <v/>
      </c>
      <c r="L959" s="122"/>
      <c r="M959" s="123"/>
      <c r="N959" s="123"/>
      <c r="O959" s="123"/>
      <c r="P959" s="124" t="str">
        <f t="shared" si="89"/>
        <v/>
      </c>
      <c r="Q959" s="125"/>
    </row>
    <row r="960" ht="16" spans="2:17">
      <c r="B960" s="106"/>
      <c r="C960" s="107" t="str">
        <f ca="1" t="shared" si="86"/>
        <v/>
      </c>
      <c r="D960" s="108"/>
      <c r="E960" s="113" t="str">
        <f ca="1" t="shared" si="88"/>
        <v/>
      </c>
      <c r="F960" s="114"/>
      <c r="G960" s="115"/>
      <c r="H960" s="116" t="str">
        <f t="shared" si="87"/>
        <v/>
      </c>
      <c r="I960" s="121" t="str">
        <f t="shared" si="90"/>
        <v/>
      </c>
      <c r="J960" s="122"/>
      <c r="K960" s="121" t="str">
        <f t="shared" si="91"/>
        <v/>
      </c>
      <c r="L960" s="122"/>
      <c r="M960" s="123"/>
      <c r="N960" s="123"/>
      <c r="O960" s="123"/>
      <c r="P960" s="124" t="str">
        <f t="shared" si="89"/>
        <v/>
      </c>
      <c r="Q960" s="125"/>
    </row>
    <row r="961" ht="16" spans="2:17">
      <c r="B961" s="106"/>
      <c r="C961" s="107" t="str">
        <f ca="1" t="shared" si="86"/>
        <v/>
      </c>
      <c r="D961" s="108"/>
      <c r="E961" s="113" t="str">
        <f ca="1" t="shared" si="88"/>
        <v/>
      </c>
      <c r="F961" s="114"/>
      <c r="G961" s="115"/>
      <c r="H961" s="116" t="str">
        <f t="shared" si="87"/>
        <v/>
      </c>
      <c r="I961" s="121" t="str">
        <f t="shared" si="90"/>
        <v/>
      </c>
      <c r="J961" s="122"/>
      <c r="K961" s="121" t="str">
        <f t="shared" si="91"/>
        <v/>
      </c>
      <c r="L961" s="122"/>
      <c r="M961" s="123"/>
      <c r="N961" s="123"/>
      <c r="O961" s="123"/>
      <c r="P961" s="124" t="str">
        <f t="shared" si="89"/>
        <v/>
      </c>
      <c r="Q961" s="125"/>
    </row>
    <row r="962" ht="16" spans="2:17">
      <c r="B962" s="106"/>
      <c r="C962" s="107" t="str">
        <f ca="1" t="shared" si="86"/>
        <v/>
      </c>
      <c r="D962" s="108"/>
      <c r="E962" s="113" t="str">
        <f ca="1" t="shared" si="88"/>
        <v/>
      </c>
      <c r="F962" s="114"/>
      <c r="G962" s="115"/>
      <c r="H962" s="116" t="str">
        <f t="shared" si="87"/>
        <v/>
      </c>
      <c r="I962" s="121" t="str">
        <f t="shared" si="90"/>
        <v/>
      </c>
      <c r="J962" s="122"/>
      <c r="K962" s="121" t="str">
        <f t="shared" si="91"/>
        <v/>
      </c>
      <c r="L962" s="122"/>
      <c r="M962" s="123"/>
      <c r="N962" s="123"/>
      <c r="O962" s="123"/>
      <c r="P962" s="124" t="str">
        <f t="shared" si="89"/>
        <v/>
      </c>
      <c r="Q962" s="125"/>
    </row>
    <row r="963" ht="16" spans="2:17">
      <c r="B963" s="106"/>
      <c r="C963" s="107" t="str">
        <f ca="1" t="shared" si="86"/>
        <v/>
      </c>
      <c r="D963" s="108"/>
      <c r="E963" s="113" t="str">
        <f ca="1" t="shared" si="88"/>
        <v/>
      </c>
      <c r="F963" s="114"/>
      <c r="G963" s="115"/>
      <c r="H963" s="116" t="str">
        <f t="shared" si="87"/>
        <v/>
      </c>
      <c r="I963" s="121" t="str">
        <f t="shared" si="90"/>
        <v/>
      </c>
      <c r="J963" s="122"/>
      <c r="K963" s="121" t="str">
        <f t="shared" si="91"/>
        <v/>
      </c>
      <c r="L963" s="122"/>
      <c r="M963" s="123"/>
      <c r="N963" s="123"/>
      <c r="O963" s="123"/>
      <c r="P963" s="124" t="str">
        <f t="shared" si="89"/>
        <v/>
      </c>
      <c r="Q963" s="125"/>
    </row>
    <row r="964" ht="16" spans="2:17">
      <c r="B964" s="106"/>
      <c r="C964" s="107" t="str">
        <f ca="1" t="shared" si="86"/>
        <v/>
      </c>
      <c r="D964" s="108"/>
      <c r="E964" s="113" t="str">
        <f ca="1" t="shared" si="88"/>
        <v/>
      </c>
      <c r="F964" s="114"/>
      <c r="G964" s="115"/>
      <c r="H964" s="116" t="str">
        <f t="shared" si="87"/>
        <v/>
      </c>
      <c r="I964" s="121" t="str">
        <f t="shared" si="90"/>
        <v/>
      </c>
      <c r="J964" s="122"/>
      <c r="K964" s="121" t="str">
        <f t="shared" si="91"/>
        <v/>
      </c>
      <c r="L964" s="122"/>
      <c r="M964" s="123"/>
      <c r="N964" s="123"/>
      <c r="O964" s="123"/>
      <c r="P964" s="124" t="str">
        <f t="shared" si="89"/>
        <v/>
      </c>
      <c r="Q964" s="125"/>
    </row>
    <row r="965" ht="16" spans="2:17">
      <c r="B965" s="106"/>
      <c r="C965" s="107" t="str">
        <f ca="1" t="shared" ref="C965:C1004" si="92">IF(B965="","",IF(B965&gt;OFFSET(B965,-1,0,1,1),IF(OFFSET(C965,-1,0,1,1)="","1",OFFSET(C965,-1,0,1,1))&amp;REPT(".1",B965-MAX(OFFSET(B965,-1,0,1,1),1)),IF(ISERROR(FIND(".",OFFSET(C965,-1,0,1,1))),REPT("1.",B965-1)&amp;IFERROR(VALUE(OFFSET(C965,-1,0,1,1))+1,"1"),IF(B965=1,"",IFERROR(LEFT(OFFSET(C965,-1,0,1,1),FIND("^",SUBSTITUTE(OFFSET(C965,-1,0,1,1),".","^",B965-1))),""))&amp;VALUE(TRIM(MID(SUBSTITUTE(OFFSET(C965,-1,0,1,1),".",REPT(" ",LEN(OFFSET(C965,-1,0,1,1)))),(B965-1)*LEN(OFFSET(C965,-1,0,1,1))+1,LEN(OFFSET(C965,-1,0,1,1)))))+1)))</f>
        <v/>
      </c>
      <c r="D965" s="108"/>
      <c r="E965" s="113" t="str">
        <f ca="1" t="shared" si="88"/>
        <v/>
      </c>
      <c r="F965" s="114"/>
      <c r="G965" s="115"/>
      <c r="H965" s="116" t="str">
        <f t="shared" ref="H965:H1004" si="93">IF(IF($B965="",TRUE,IF($B966="",FALSE,IF($B965&lt;$B966,TRUE))),"",IF(F965&lt;&gt;"",VLOOKUP($F965,估算标准,2,FALSE),""))</f>
        <v/>
      </c>
      <c r="I965" s="121" t="str">
        <f t="shared" si="90"/>
        <v/>
      </c>
      <c r="J965" s="122"/>
      <c r="K965" s="121" t="str">
        <f t="shared" si="91"/>
        <v/>
      </c>
      <c r="L965" s="122"/>
      <c r="M965" s="123"/>
      <c r="N965" s="123"/>
      <c r="O965" s="123"/>
      <c r="P965" s="124" t="str">
        <f t="shared" si="89"/>
        <v/>
      </c>
      <c r="Q965" s="125"/>
    </row>
    <row r="966" ht="16" spans="2:17">
      <c r="B966" s="106"/>
      <c r="C966" s="107" t="str">
        <f ca="1" t="shared" si="92"/>
        <v/>
      </c>
      <c r="D966" s="108"/>
      <c r="E966" s="113" t="str">
        <f ca="1" t="shared" ref="E966:E1004" si="94">IF(C966&lt;&gt;"",IF($L$2&lt;&gt;"",$L$2&amp;"-"&amp;C966,C966),"")</f>
        <v/>
      </c>
      <c r="F966" s="114"/>
      <c r="G966" s="115"/>
      <c r="H966" s="116" t="str">
        <f t="shared" si="93"/>
        <v/>
      </c>
      <c r="I966" s="121" t="str">
        <f t="shared" si="90"/>
        <v/>
      </c>
      <c r="J966" s="122"/>
      <c r="K966" s="121" t="str">
        <f t="shared" si="91"/>
        <v/>
      </c>
      <c r="L966" s="122"/>
      <c r="M966" s="123"/>
      <c r="N966" s="123"/>
      <c r="O966" s="123"/>
      <c r="P966" s="124" t="str">
        <f t="shared" ref="P966:P1004" si="95">IF(IF($B966="",TRUE,IF($B967="",FALSE,IF($B966&lt;$B967,TRUE))),"",M966+N966*1.5+O966*1.5)</f>
        <v/>
      </c>
      <c r="Q966" s="125"/>
    </row>
    <row r="967" ht="16" spans="2:17">
      <c r="B967" s="106"/>
      <c r="C967" s="107" t="str">
        <f ca="1" t="shared" si="92"/>
        <v/>
      </c>
      <c r="D967" s="108"/>
      <c r="E967" s="113" t="str">
        <f ca="1" t="shared" si="94"/>
        <v/>
      </c>
      <c r="F967" s="114"/>
      <c r="G967" s="115"/>
      <c r="H967" s="116" t="str">
        <f t="shared" si="93"/>
        <v/>
      </c>
      <c r="I967" s="121" t="str">
        <f t="shared" si="90"/>
        <v/>
      </c>
      <c r="J967" s="122"/>
      <c r="K967" s="121" t="str">
        <f t="shared" si="91"/>
        <v/>
      </c>
      <c r="L967" s="122"/>
      <c r="M967" s="123"/>
      <c r="N967" s="123"/>
      <c r="O967" s="123"/>
      <c r="P967" s="124" t="str">
        <f t="shared" si="95"/>
        <v/>
      </c>
      <c r="Q967" s="125"/>
    </row>
    <row r="968" ht="16" spans="2:17">
      <c r="B968" s="106"/>
      <c r="C968" s="107" t="str">
        <f ca="1" t="shared" si="92"/>
        <v/>
      </c>
      <c r="D968" s="108"/>
      <c r="E968" s="113" t="str">
        <f ca="1" t="shared" si="94"/>
        <v/>
      </c>
      <c r="F968" s="114"/>
      <c r="G968" s="115"/>
      <c r="H968" s="116" t="str">
        <f t="shared" si="93"/>
        <v/>
      </c>
      <c r="I968" s="121" t="str">
        <f t="shared" si="90"/>
        <v/>
      </c>
      <c r="J968" s="122"/>
      <c r="K968" s="121" t="str">
        <f t="shared" si="91"/>
        <v/>
      </c>
      <c r="L968" s="122"/>
      <c r="M968" s="123"/>
      <c r="N968" s="123"/>
      <c r="O968" s="123"/>
      <c r="P968" s="124" t="str">
        <f t="shared" si="95"/>
        <v/>
      </c>
      <c r="Q968" s="125"/>
    </row>
    <row r="969" ht="16" spans="2:17">
      <c r="B969" s="106"/>
      <c r="C969" s="107" t="str">
        <f ca="1" t="shared" si="92"/>
        <v/>
      </c>
      <c r="D969" s="108"/>
      <c r="E969" s="113" t="str">
        <f ca="1" t="shared" si="94"/>
        <v/>
      </c>
      <c r="F969" s="114"/>
      <c r="G969" s="115"/>
      <c r="H969" s="116" t="str">
        <f t="shared" si="93"/>
        <v/>
      </c>
      <c r="I969" s="121" t="str">
        <f t="shared" si="90"/>
        <v/>
      </c>
      <c r="J969" s="122"/>
      <c r="K969" s="121" t="str">
        <f t="shared" si="91"/>
        <v/>
      </c>
      <c r="L969" s="122"/>
      <c r="M969" s="123"/>
      <c r="N969" s="123"/>
      <c r="O969" s="123"/>
      <c r="P969" s="124" t="str">
        <f t="shared" si="95"/>
        <v/>
      </c>
      <c r="Q969" s="125"/>
    </row>
    <row r="970" ht="16" spans="2:17">
      <c r="B970" s="106"/>
      <c r="C970" s="107" t="str">
        <f ca="1" t="shared" si="92"/>
        <v/>
      </c>
      <c r="D970" s="108"/>
      <c r="E970" s="113" t="str">
        <f ca="1" t="shared" si="94"/>
        <v/>
      </c>
      <c r="F970" s="114"/>
      <c r="G970" s="115"/>
      <c r="H970" s="116" t="str">
        <f t="shared" si="93"/>
        <v/>
      </c>
      <c r="I970" s="121" t="str">
        <f t="shared" si="90"/>
        <v/>
      </c>
      <c r="J970" s="122"/>
      <c r="K970" s="121" t="str">
        <f t="shared" si="91"/>
        <v/>
      </c>
      <c r="L970" s="122"/>
      <c r="M970" s="123"/>
      <c r="N970" s="123"/>
      <c r="O970" s="123"/>
      <c r="P970" s="124" t="str">
        <f t="shared" si="95"/>
        <v/>
      </c>
      <c r="Q970" s="125"/>
    </row>
    <row r="971" ht="16" spans="2:17">
      <c r="B971" s="106"/>
      <c r="C971" s="107" t="str">
        <f ca="1" t="shared" si="92"/>
        <v/>
      </c>
      <c r="D971" s="108"/>
      <c r="E971" s="113" t="str">
        <f ca="1" t="shared" si="94"/>
        <v/>
      </c>
      <c r="F971" s="114"/>
      <c r="G971" s="115"/>
      <c r="H971" s="116" t="str">
        <f t="shared" si="93"/>
        <v/>
      </c>
      <c r="I971" s="121" t="str">
        <f t="shared" si="90"/>
        <v/>
      </c>
      <c r="J971" s="122"/>
      <c r="K971" s="121" t="str">
        <f t="shared" si="91"/>
        <v/>
      </c>
      <c r="L971" s="122"/>
      <c r="M971" s="123"/>
      <c r="N971" s="123"/>
      <c r="O971" s="123"/>
      <c r="P971" s="124" t="str">
        <f t="shared" si="95"/>
        <v/>
      </c>
      <c r="Q971" s="125"/>
    </row>
    <row r="972" ht="16" spans="2:17">
      <c r="B972" s="106"/>
      <c r="C972" s="107" t="str">
        <f ca="1" t="shared" si="92"/>
        <v/>
      </c>
      <c r="D972" s="108"/>
      <c r="E972" s="113" t="str">
        <f ca="1" t="shared" si="94"/>
        <v/>
      </c>
      <c r="F972" s="114"/>
      <c r="G972" s="115"/>
      <c r="H972" s="116" t="str">
        <f t="shared" si="93"/>
        <v/>
      </c>
      <c r="I972" s="121" t="str">
        <f t="shared" si="90"/>
        <v/>
      </c>
      <c r="J972" s="122"/>
      <c r="K972" s="121" t="str">
        <f t="shared" si="91"/>
        <v/>
      </c>
      <c r="L972" s="122"/>
      <c r="M972" s="123"/>
      <c r="N972" s="123"/>
      <c r="O972" s="123"/>
      <c r="P972" s="124" t="str">
        <f t="shared" si="95"/>
        <v/>
      </c>
      <c r="Q972" s="125"/>
    </row>
    <row r="973" ht="16" spans="2:17">
      <c r="B973" s="106"/>
      <c r="C973" s="107" t="str">
        <f ca="1" t="shared" si="92"/>
        <v/>
      </c>
      <c r="D973" s="108"/>
      <c r="E973" s="113" t="str">
        <f ca="1" t="shared" si="94"/>
        <v/>
      </c>
      <c r="F973" s="114"/>
      <c r="G973" s="115"/>
      <c r="H973" s="116" t="str">
        <f t="shared" si="93"/>
        <v/>
      </c>
      <c r="I973" s="121" t="str">
        <f t="shared" si="90"/>
        <v/>
      </c>
      <c r="J973" s="122"/>
      <c r="K973" s="121" t="str">
        <f t="shared" si="91"/>
        <v/>
      </c>
      <c r="L973" s="122"/>
      <c r="M973" s="123"/>
      <c r="N973" s="123"/>
      <c r="O973" s="123"/>
      <c r="P973" s="124" t="str">
        <f t="shared" si="95"/>
        <v/>
      </c>
      <c r="Q973" s="125"/>
    </row>
    <row r="974" ht="16" spans="2:17">
      <c r="B974" s="106"/>
      <c r="C974" s="107" t="str">
        <f ca="1" t="shared" si="92"/>
        <v/>
      </c>
      <c r="D974" s="108"/>
      <c r="E974" s="113" t="str">
        <f ca="1" t="shared" si="94"/>
        <v/>
      </c>
      <c r="F974" s="114"/>
      <c r="G974" s="115"/>
      <c r="H974" s="116" t="str">
        <f t="shared" si="93"/>
        <v/>
      </c>
      <c r="I974" s="121" t="str">
        <f t="shared" si="90"/>
        <v/>
      </c>
      <c r="J974" s="122"/>
      <c r="K974" s="121" t="str">
        <f t="shared" si="91"/>
        <v/>
      </c>
      <c r="L974" s="122"/>
      <c r="M974" s="123"/>
      <c r="N974" s="123"/>
      <c r="O974" s="123"/>
      <c r="P974" s="124" t="str">
        <f t="shared" si="95"/>
        <v/>
      </c>
      <c r="Q974" s="125"/>
    </row>
    <row r="975" ht="16" spans="2:17">
      <c r="B975" s="106"/>
      <c r="C975" s="107" t="str">
        <f ca="1" t="shared" si="92"/>
        <v/>
      </c>
      <c r="D975" s="108"/>
      <c r="E975" s="113" t="str">
        <f ca="1" t="shared" si="94"/>
        <v/>
      </c>
      <c r="F975" s="114"/>
      <c r="G975" s="115"/>
      <c r="H975" s="116" t="str">
        <f t="shared" si="93"/>
        <v/>
      </c>
      <c r="I975" s="121" t="str">
        <f t="shared" si="90"/>
        <v/>
      </c>
      <c r="J975" s="122"/>
      <c r="K975" s="121" t="str">
        <f t="shared" si="91"/>
        <v/>
      </c>
      <c r="L975" s="122"/>
      <c r="M975" s="123"/>
      <c r="N975" s="123"/>
      <c r="O975" s="123"/>
      <c r="P975" s="124" t="str">
        <f t="shared" si="95"/>
        <v/>
      </c>
      <c r="Q975" s="125"/>
    </row>
    <row r="976" ht="16" spans="2:17">
      <c r="B976" s="106"/>
      <c r="C976" s="107" t="str">
        <f ca="1" t="shared" si="92"/>
        <v/>
      </c>
      <c r="D976" s="108"/>
      <c r="E976" s="113" t="str">
        <f ca="1" t="shared" si="94"/>
        <v/>
      </c>
      <c r="F976" s="114"/>
      <c r="G976" s="115"/>
      <c r="H976" s="116" t="str">
        <f t="shared" si="93"/>
        <v/>
      </c>
      <c r="I976" s="121" t="str">
        <f t="shared" si="90"/>
        <v/>
      </c>
      <c r="J976" s="122"/>
      <c r="K976" s="121" t="str">
        <f t="shared" si="91"/>
        <v/>
      </c>
      <c r="L976" s="122"/>
      <c r="M976" s="123"/>
      <c r="N976" s="123"/>
      <c r="O976" s="123"/>
      <c r="P976" s="124" t="str">
        <f t="shared" si="95"/>
        <v/>
      </c>
      <c r="Q976" s="125"/>
    </row>
    <row r="977" ht="16" spans="2:17">
      <c r="B977" s="106"/>
      <c r="C977" s="107" t="str">
        <f ca="1" t="shared" si="92"/>
        <v/>
      </c>
      <c r="D977" s="108"/>
      <c r="E977" s="113" t="str">
        <f ca="1" t="shared" si="94"/>
        <v/>
      </c>
      <c r="F977" s="114"/>
      <c r="G977" s="115"/>
      <c r="H977" s="116" t="str">
        <f t="shared" si="93"/>
        <v/>
      </c>
      <c r="I977" s="121" t="str">
        <f t="shared" si="90"/>
        <v/>
      </c>
      <c r="J977" s="122"/>
      <c r="K977" s="121" t="str">
        <f t="shared" si="91"/>
        <v/>
      </c>
      <c r="L977" s="122"/>
      <c r="M977" s="123"/>
      <c r="N977" s="123"/>
      <c r="O977" s="123"/>
      <c r="P977" s="124" t="str">
        <f t="shared" si="95"/>
        <v/>
      </c>
      <c r="Q977" s="125"/>
    </row>
    <row r="978" ht="16" spans="2:17">
      <c r="B978" s="106"/>
      <c r="C978" s="107" t="str">
        <f ca="1" t="shared" si="92"/>
        <v/>
      </c>
      <c r="D978" s="108"/>
      <c r="E978" s="113" t="str">
        <f ca="1" t="shared" si="94"/>
        <v/>
      </c>
      <c r="F978" s="114"/>
      <c r="G978" s="115"/>
      <c r="H978" s="116" t="str">
        <f t="shared" si="93"/>
        <v/>
      </c>
      <c r="I978" s="121" t="str">
        <f t="shared" si="90"/>
        <v/>
      </c>
      <c r="J978" s="122"/>
      <c r="K978" s="121" t="str">
        <f t="shared" si="91"/>
        <v/>
      </c>
      <c r="L978" s="122"/>
      <c r="M978" s="123"/>
      <c r="N978" s="123"/>
      <c r="O978" s="123"/>
      <c r="P978" s="124" t="str">
        <f t="shared" si="95"/>
        <v/>
      </c>
      <c r="Q978" s="125"/>
    </row>
    <row r="979" ht="16" spans="2:17">
      <c r="B979" s="106"/>
      <c r="C979" s="107" t="str">
        <f ca="1" t="shared" si="92"/>
        <v/>
      </c>
      <c r="D979" s="108"/>
      <c r="E979" s="113" t="str">
        <f ca="1" t="shared" si="94"/>
        <v/>
      </c>
      <c r="F979" s="114"/>
      <c r="G979" s="115"/>
      <c r="H979" s="116" t="str">
        <f t="shared" si="93"/>
        <v/>
      </c>
      <c r="I979" s="121" t="str">
        <f t="shared" si="90"/>
        <v/>
      </c>
      <c r="J979" s="122"/>
      <c r="K979" s="121" t="str">
        <f t="shared" si="91"/>
        <v/>
      </c>
      <c r="L979" s="122"/>
      <c r="M979" s="123"/>
      <c r="N979" s="123"/>
      <c r="O979" s="123"/>
      <c r="P979" s="124" t="str">
        <f t="shared" si="95"/>
        <v/>
      </c>
      <c r="Q979" s="125"/>
    </row>
    <row r="980" ht="16" spans="2:17">
      <c r="B980" s="106"/>
      <c r="C980" s="107" t="str">
        <f ca="1" t="shared" si="92"/>
        <v/>
      </c>
      <c r="D980" s="108"/>
      <c r="E980" s="113" t="str">
        <f ca="1" t="shared" si="94"/>
        <v/>
      </c>
      <c r="F980" s="114"/>
      <c r="G980" s="115"/>
      <c r="H980" s="116" t="str">
        <f t="shared" si="93"/>
        <v/>
      </c>
      <c r="I980" s="121" t="str">
        <f t="shared" si="90"/>
        <v/>
      </c>
      <c r="J980" s="122"/>
      <c r="K980" s="121" t="str">
        <f t="shared" si="91"/>
        <v/>
      </c>
      <c r="L980" s="122"/>
      <c r="M980" s="123"/>
      <c r="N980" s="123"/>
      <c r="O980" s="123"/>
      <c r="P980" s="124" t="str">
        <f t="shared" si="95"/>
        <v/>
      </c>
      <c r="Q980" s="125"/>
    </row>
    <row r="981" ht="16" spans="2:17">
      <c r="B981" s="106"/>
      <c r="C981" s="107" t="str">
        <f ca="1" t="shared" si="92"/>
        <v/>
      </c>
      <c r="D981" s="108"/>
      <c r="E981" s="113" t="str">
        <f ca="1" t="shared" si="94"/>
        <v/>
      </c>
      <c r="F981" s="114"/>
      <c r="G981" s="115"/>
      <c r="H981" s="116" t="str">
        <f t="shared" si="93"/>
        <v/>
      </c>
      <c r="I981" s="121" t="str">
        <f t="shared" si="90"/>
        <v/>
      </c>
      <c r="J981" s="122"/>
      <c r="K981" s="121" t="str">
        <f t="shared" si="91"/>
        <v/>
      </c>
      <c r="L981" s="122"/>
      <c r="M981" s="123"/>
      <c r="N981" s="123"/>
      <c r="O981" s="123"/>
      <c r="P981" s="124" t="str">
        <f t="shared" si="95"/>
        <v/>
      </c>
      <c r="Q981" s="125"/>
    </row>
    <row r="982" ht="16" spans="2:17">
      <c r="B982" s="106"/>
      <c r="C982" s="107" t="str">
        <f ca="1" t="shared" si="92"/>
        <v/>
      </c>
      <c r="D982" s="108"/>
      <c r="E982" s="113" t="str">
        <f ca="1" t="shared" si="94"/>
        <v/>
      </c>
      <c r="F982" s="114"/>
      <c r="G982" s="115"/>
      <c r="H982" s="116" t="str">
        <f t="shared" si="93"/>
        <v/>
      </c>
      <c r="I982" s="121" t="str">
        <f t="shared" si="90"/>
        <v/>
      </c>
      <c r="J982" s="122"/>
      <c r="K982" s="121" t="str">
        <f t="shared" si="91"/>
        <v/>
      </c>
      <c r="L982" s="122"/>
      <c r="M982" s="123"/>
      <c r="N982" s="123"/>
      <c r="O982" s="123"/>
      <c r="P982" s="124" t="str">
        <f t="shared" si="95"/>
        <v/>
      </c>
      <c r="Q982" s="125"/>
    </row>
    <row r="983" ht="16" spans="2:17">
      <c r="B983" s="106"/>
      <c r="C983" s="107" t="str">
        <f ca="1" t="shared" si="92"/>
        <v/>
      </c>
      <c r="D983" s="108"/>
      <c r="E983" s="113" t="str">
        <f ca="1" t="shared" si="94"/>
        <v/>
      </c>
      <c r="F983" s="114"/>
      <c r="G983" s="115"/>
      <c r="H983" s="116" t="str">
        <f t="shared" si="93"/>
        <v/>
      </c>
      <c r="I983" s="121" t="str">
        <f t="shared" si="90"/>
        <v/>
      </c>
      <c r="J983" s="122"/>
      <c r="K983" s="121" t="str">
        <f t="shared" si="91"/>
        <v/>
      </c>
      <c r="L983" s="122"/>
      <c r="M983" s="123"/>
      <c r="N983" s="123"/>
      <c r="O983" s="123"/>
      <c r="P983" s="124" t="str">
        <f t="shared" si="95"/>
        <v/>
      </c>
      <c r="Q983" s="125"/>
    </row>
    <row r="984" ht="16" spans="2:17">
      <c r="B984" s="106"/>
      <c r="C984" s="107" t="str">
        <f ca="1" t="shared" si="92"/>
        <v/>
      </c>
      <c r="D984" s="108"/>
      <c r="E984" s="113" t="str">
        <f ca="1" t="shared" si="94"/>
        <v/>
      </c>
      <c r="F984" s="114"/>
      <c r="G984" s="115"/>
      <c r="H984" s="116" t="str">
        <f t="shared" si="93"/>
        <v/>
      </c>
      <c r="I984" s="121" t="str">
        <f t="shared" ref="I984:I1004" si="96">IF(IF($B984="",TRUE,IF($B985="",FALSE,IF($B984&lt;$B985,TRUE))),"",IF(J984="高",H984*1.2,IF(J984="中",H984,IF(J984="低",H984*0.8,"0.00"))))</f>
        <v/>
      </c>
      <c r="J984" s="122"/>
      <c r="K984" s="121" t="str">
        <f t="shared" ref="K984:K1004" si="97">IF(IF($B984="",TRUE,IF($B985="",FALSE,IF($B984&lt;$B985,TRUE))),"",IF(L984="高",I984*1.2,IF(L984="中",I984,IF(L984="低",I984*0.8,"0.00"))))</f>
        <v/>
      </c>
      <c r="L984" s="122"/>
      <c r="M984" s="123"/>
      <c r="N984" s="123"/>
      <c r="O984" s="123"/>
      <c r="P984" s="124" t="str">
        <f t="shared" si="95"/>
        <v/>
      </c>
      <c r="Q984" s="125"/>
    </row>
    <row r="985" ht="16" spans="2:17">
      <c r="B985" s="106"/>
      <c r="C985" s="107" t="str">
        <f ca="1" t="shared" si="92"/>
        <v/>
      </c>
      <c r="D985" s="108"/>
      <c r="E985" s="113" t="str">
        <f ca="1" t="shared" si="94"/>
        <v/>
      </c>
      <c r="F985" s="114"/>
      <c r="G985" s="115"/>
      <c r="H985" s="116" t="str">
        <f t="shared" si="93"/>
        <v/>
      </c>
      <c r="I985" s="121" t="str">
        <f t="shared" si="96"/>
        <v/>
      </c>
      <c r="J985" s="122"/>
      <c r="K985" s="121" t="str">
        <f t="shared" si="97"/>
        <v/>
      </c>
      <c r="L985" s="122"/>
      <c r="M985" s="123"/>
      <c r="N985" s="123"/>
      <c r="O985" s="123"/>
      <c r="P985" s="124" t="str">
        <f t="shared" si="95"/>
        <v/>
      </c>
      <c r="Q985" s="125"/>
    </row>
    <row r="986" ht="16" spans="2:17">
      <c r="B986" s="106"/>
      <c r="C986" s="107" t="str">
        <f ca="1" t="shared" si="92"/>
        <v/>
      </c>
      <c r="D986" s="108"/>
      <c r="E986" s="113" t="str">
        <f ca="1" t="shared" si="94"/>
        <v/>
      </c>
      <c r="F986" s="114"/>
      <c r="G986" s="115"/>
      <c r="H986" s="116" t="str">
        <f t="shared" si="93"/>
        <v/>
      </c>
      <c r="I986" s="121" t="str">
        <f t="shared" si="96"/>
        <v/>
      </c>
      <c r="J986" s="122"/>
      <c r="K986" s="121" t="str">
        <f t="shared" si="97"/>
        <v/>
      </c>
      <c r="L986" s="122"/>
      <c r="M986" s="123"/>
      <c r="N986" s="123"/>
      <c r="O986" s="123"/>
      <c r="P986" s="124" t="str">
        <f t="shared" si="95"/>
        <v/>
      </c>
      <c r="Q986" s="125"/>
    </row>
    <row r="987" ht="16" spans="2:17">
      <c r="B987" s="106"/>
      <c r="C987" s="107" t="str">
        <f ca="1" t="shared" si="92"/>
        <v/>
      </c>
      <c r="D987" s="108"/>
      <c r="E987" s="113" t="str">
        <f ca="1" t="shared" si="94"/>
        <v/>
      </c>
      <c r="F987" s="114"/>
      <c r="G987" s="115"/>
      <c r="H987" s="116" t="str">
        <f t="shared" si="93"/>
        <v/>
      </c>
      <c r="I987" s="121" t="str">
        <f t="shared" si="96"/>
        <v/>
      </c>
      <c r="J987" s="122"/>
      <c r="K987" s="121" t="str">
        <f t="shared" si="97"/>
        <v/>
      </c>
      <c r="L987" s="122"/>
      <c r="M987" s="123"/>
      <c r="N987" s="123"/>
      <c r="O987" s="123"/>
      <c r="P987" s="124" t="str">
        <f t="shared" si="95"/>
        <v/>
      </c>
      <c r="Q987" s="125"/>
    </row>
    <row r="988" ht="16" spans="2:17">
      <c r="B988" s="106"/>
      <c r="C988" s="107" t="str">
        <f ca="1" t="shared" si="92"/>
        <v/>
      </c>
      <c r="D988" s="108"/>
      <c r="E988" s="113" t="str">
        <f ca="1" t="shared" si="94"/>
        <v/>
      </c>
      <c r="F988" s="114"/>
      <c r="G988" s="115"/>
      <c r="H988" s="116" t="str">
        <f t="shared" si="93"/>
        <v/>
      </c>
      <c r="I988" s="121" t="str">
        <f t="shared" si="96"/>
        <v/>
      </c>
      <c r="J988" s="122"/>
      <c r="K988" s="121" t="str">
        <f t="shared" si="97"/>
        <v/>
      </c>
      <c r="L988" s="122"/>
      <c r="M988" s="123"/>
      <c r="N988" s="123"/>
      <c r="O988" s="123"/>
      <c r="P988" s="124" t="str">
        <f t="shared" si="95"/>
        <v/>
      </c>
      <c r="Q988" s="125"/>
    </row>
    <row r="989" ht="16" spans="2:17">
      <c r="B989" s="106"/>
      <c r="C989" s="107" t="str">
        <f ca="1" t="shared" si="92"/>
        <v/>
      </c>
      <c r="D989" s="108"/>
      <c r="E989" s="113" t="str">
        <f ca="1" t="shared" si="94"/>
        <v/>
      </c>
      <c r="F989" s="114"/>
      <c r="G989" s="115"/>
      <c r="H989" s="116" t="str">
        <f t="shared" si="93"/>
        <v/>
      </c>
      <c r="I989" s="121" t="str">
        <f t="shared" si="96"/>
        <v/>
      </c>
      <c r="J989" s="122"/>
      <c r="K989" s="121" t="str">
        <f t="shared" si="97"/>
        <v/>
      </c>
      <c r="L989" s="122"/>
      <c r="M989" s="123"/>
      <c r="N989" s="123"/>
      <c r="O989" s="123"/>
      <c r="P989" s="124" t="str">
        <f t="shared" si="95"/>
        <v/>
      </c>
      <c r="Q989" s="125"/>
    </row>
    <row r="990" ht="16" spans="2:17">
      <c r="B990" s="106"/>
      <c r="C990" s="107" t="str">
        <f ca="1" t="shared" si="92"/>
        <v/>
      </c>
      <c r="D990" s="108"/>
      <c r="E990" s="113" t="str">
        <f ca="1" t="shared" si="94"/>
        <v/>
      </c>
      <c r="F990" s="114"/>
      <c r="G990" s="115"/>
      <c r="H990" s="116" t="str">
        <f t="shared" si="93"/>
        <v/>
      </c>
      <c r="I990" s="121" t="str">
        <f t="shared" si="96"/>
        <v/>
      </c>
      <c r="J990" s="122"/>
      <c r="K990" s="121" t="str">
        <f t="shared" si="97"/>
        <v/>
      </c>
      <c r="L990" s="122"/>
      <c r="M990" s="123"/>
      <c r="N990" s="123"/>
      <c r="O990" s="123"/>
      <c r="P990" s="124" t="str">
        <f t="shared" si="95"/>
        <v/>
      </c>
      <c r="Q990" s="125"/>
    </row>
    <row r="991" ht="16" spans="2:17">
      <c r="B991" s="106"/>
      <c r="C991" s="107" t="str">
        <f ca="1" t="shared" si="92"/>
        <v/>
      </c>
      <c r="D991" s="108"/>
      <c r="E991" s="113" t="str">
        <f ca="1" t="shared" si="94"/>
        <v/>
      </c>
      <c r="F991" s="114"/>
      <c r="G991" s="115"/>
      <c r="H991" s="116" t="str">
        <f t="shared" si="93"/>
        <v/>
      </c>
      <c r="I991" s="121" t="str">
        <f t="shared" si="96"/>
        <v/>
      </c>
      <c r="J991" s="122"/>
      <c r="K991" s="121" t="str">
        <f t="shared" si="97"/>
        <v/>
      </c>
      <c r="L991" s="122"/>
      <c r="M991" s="123"/>
      <c r="N991" s="123"/>
      <c r="O991" s="123"/>
      <c r="P991" s="124" t="str">
        <f t="shared" si="95"/>
        <v/>
      </c>
      <c r="Q991" s="125"/>
    </row>
    <row r="992" ht="16" spans="2:17">
      <c r="B992" s="106"/>
      <c r="C992" s="107" t="str">
        <f ca="1" t="shared" si="92"/>
        <v/>
      </c>
      <c r="D992" s="108"/>
      <c r="E992" s="113" t="str">
        <f ca="1" t="shared" si="94"/>
        <v/>
      </c>
      <c r="F992" s="114"/>
      <c r="G992" s="115"/>
      <c r="H992" s="116" t="str">
        <f t="shared" si="93"/>
        <v/>
      </c>
      <c r="I992" s="121" t="str">
        <f t="shared" si="96"/>
        <v/>
      </c>
      <c r="J992" s="122"/>
      <c r="K992" s="121" t="str">
        <f t="shared" si="97"/>
        <v/>
      </c>
      <c r="L992" s="122"/>
      <c r="M992" s="123"/>
      <c r="N992" s="123"/>
      <c r="O992" s="123"/>
      <c r="P992" s="124" t="str">
        <f t="shared" si="95"/>
        <v/>
      </c>
      <c r="Q992" s="125"/>
    </row>
    <row r="993" ht="16" spans="2:17">
      <c r="B993" s="106"/>
      <c r="C993" s="107" t="str">
        <f ca="1" t="shared" si="92"/>
        <v/>
      </c>
      <c r="D993" s="108"/>
      <c r="E993" s="113" t="str">
        <f ca="1" t="shared" si="94"/>
        <v/>
      </c>
      <c r="F993" s="114"/>
      <c r="G993" s="115"/>
      <c r="H993" s="116" t="str">
        <f t="shared" si="93"/>
        <v/>
      </c>
      <c r="I993" s="121" t="str">
        <f t="shared" si="96"/>
        <v/>
      </c>
      <c r="J993" s="122"/>
      <c r="K993" s="121" t="str">
        <f t="shared" si="97"/>
        <v/>
      </c>
      <c r="L993" s="122"/>
      <c r="M993" s="123"/>
      <c r="N993" s="123"/>
      <c r="O993" s="123"/>
      <c r="P993" s="124" t="str">
        <f t="shared" si="95"/>
        <v/>
      </c>
      <c r="Q993" s="125"/>
    </row>
    <row r="994" ht="16" spans="2:17">
      <c r="B994" s="106"/>
      <c r="C994" s="107" t="str">
        <f ca="1" t="shared" si="92"/>
        <v/>
      </c>
      <c r="D994" s="108"/>
      <c r="E994" s="113" t="str">
        <f ca="1" t="shared" si="94"/>
        <v/>
      </c>
      <c r="F994" s="114"/>
      <c r="G994" s="115"/>
      <c r="H994" s="116" t="str">
        <f t="shared" si="93"/>
        <v/>
      </c>
      <c r="I994" s="121" t="str">
        <f t="shared" si="96"/>
        <v/>
      </c>
      <c r="J994" s="122"/>
      <c r="K994" s="121" t="str">
        <f t="shared" si="97"/>
        <v/>
      </c>
      <c r="L994" s="122"/>
      <c r="M994" s="123"/>
      <c r="N994" s="123"/>
      <c r="O994" s="123"/>
      <c r="P994" s="124" t="str">
        <f t="shared" si="95"/>
        <v/>
      </c>
      <c r="Q994" s="125"/>
    </row>
    <row r="995" ht="16" spans="2:17">
      <c r="B995" s="106"/>
      <c r="C995" s="107" t="str">
        <f ca="1" t="shared" si="92"/>
        <v/>
      </c>
      <c r="D995" s="108"/>
      <c r="E995" s="113" t="str">
        <f ca="1" t="shared" si="94"/>
        <v/>
      </c>
      <c r="F995" s="114"/>
      <c r="G995" s="115"/>
      <c r="H995" s="116" t="str">
        <f t="shared" si="93"/>
        <v/>
      </c>
      <c r="I995" s="121" t="str">
        <f t="shared" si="96"/>
        <v/>
      </c>
      <c r="J995" s="122"/>
      <c r="K995" s="121" t="str">
        <f t="shared" si="97"/>
        <v/>
      </c>
      <c r="L995" s="122"/>
      <c r="M995" s="123"/>
      <c r="N995" s="123"/>
      <c r="O995" s="123"/>
      <c r="P995" s="124" t="str">
        <f t="shared" si="95"/>
        <v/>
      </c>
      <c r="Q995" s="125"/>
    </row>
    <row r="996" ht="16" spans="2:17">
      <c r="B996" s="106"/>
      <c r="C996" s="107" t="str">
        <f ca="1" t="shared" si="92"/>
        <v/>
      </c>
      <c r="D996" s="108"/>
      <c r="E996" s="113" t="str">
        <f ca="1" t="shared" si="94"/>
        <v/>
      </c>
      <c r="F996" s="114"/>
      <c r="G996" s="115"/>
      <c r="H996" s="116" t="str">
        <f t="shared" si="93"/>
        <v/>
      </c>
      <c r="I996" s="121" t="str">
        <f t="shared" si="96"/>
        <v/>
      </c>
      <c r="J996" s="122"/>
      <c r="K996" s="121" t="str">
        <f t="shared" si="97"/>
        <v/>
      </c>
      <c r="L996" s="122"/>
      <c r="M996" s="123"/>
      <c r="N996" s="123"/>
      <c r="O996" s="123"/>
      <c r="P996" s="124" t="str">
        <f t="shared" si="95"/>
        <v/>
      </c>
      <c r="Q996" s="125"/>
    </row>
    <row r="997" ht="16" spans="2:17">
      <c r="B997" s="106"/>
      <c r="C997" s="107" t="str">
        <f ca="1" t="shared" si="92"/>
        <v/>
      </c>
      <c r="D997" s="108"/>
      <c r="E997" s="113" t="str">
        <f ca="1" t="shared" si="94"/>
        <v/>
      </c>
      <c r="F997" s="114"/>
      <c r="G997" s="115"/>
      <c r="H997" s="116" t="str">
        <f t="shared" si="93"/>
        <v/>
      </c>
      <c r="I997" s="121" t="str">
        <f t="shared" si="96"/>
        <v/>
      </c>
      <c r="J997" s="122"/>
      <c r="K997" s="121" t="str">
        <f t="shared" si="97"/>
        <v/>
      </c>
      <c r="L997" s="122"/>
      <c r="M997" s="123"/>
      <c r="N997" s="123"/>
      <c r="O997" s="123"/>
      <c r="P997" s="124" t="str">
        <f t="shared" si="95"/>
        <v/>
      </c>
      <c r="Q997" s="125"/>
    </row>
    <row r="998" ht="16" spans="2:17">
      <c r="B998" s="106"/>
      <c r="C998" s="107" t="str">
        <f ca="1" t="shared" si="92"/>
        <v/>
      </c>
      <c r="D998" s="108"/>
      <c r="E998" s="113" t="str">
        <f ca="1" t="shared" si="94"/>
        <v/>
      </c>
      <c r="F998" s="114"/>
      <c r="G998" s="115"/>
      <c r="H998" s="116" t="str">
        <f t="shared" si="93"/>
        <v/>
      </c>
      <c r="I998" s="121" t="str">
        <f t="shared" si="96"/>
        <v/>
      </c>
      <c r="J998" s="122"/>
      <c r="K998" s="121" t="str">
        <f t="shared" si="97"/>
        <v/>
      </c>
      <c r="L998" s="122"/>
      <c r="M998" s="123"/>
      <c r="N998" s="123"/>
      <c r="O998" s="123"/>
      <c r="P998" s="124" t="str">
        <f t="shared" si="95"/>
        <v/>
      </c>
      <c r="Q998" s="125"/>
    </row>
    <row r="999" ht="16" spans="2:17">
      <c r="B999" s="106"/>
      <c r="C999" s="107" t="str">
        <f ca="1" t="shared" si="92"/>
        <v/>
      </c>
      <c r="D999" s="108"/>
      <c r="E999" s="113" t="str">
        <f ca="1" t="shared" si="94"/>
        <v/>
      </c>
      <c r="F999" s="114"/>
      <c r="G999" s="115"/>
      <c r="H999" s="116" t="str">
        <f t="shared" si="93"/>
        <v/>
      </c>
      <c r="I999" s="121" t="str">
        <f t="shared" si="96"/>
        <v/>
      </c>
      <c r="J999" s="122"/>
      <c r="K999" s="121" t="str">
        <f t="shared" si="97"/>
        <v/>
      </c>
      <c r="L999" s="122"/>
      <c r="M999" s="123"/>
      <c r="N999" s="123"/>
      <c r="O999" s="123"/>
      <c r="P999" s="124" t="str">
        <f t="shared" si="95"/>
        <v/>
      </c>
      <c r="Q999" s="125"/>
    </row>
    <row r="1000" ht="16" spans="2:17">
      <c r="B1000" s="106"/>
      <c r="C1000" s="107" t="str">
        <f ca="1" t="shared" si="92"/>
        <v/>
      </c>
      <c r="D1000" s="108"/>
      <c r="E1000" s="113" t="str">
        <f ca="1" t="shared" si="94"/>
        <v/>
      </c>
      <c r="F1000" s="114"/>
      <c r="G1000" s="115"/>
      <c r="H1000" s="116" t="str">
        <f t="shared" si="93"/>
        <v/>
      </c>
      <c r="I1000" s="121" t="str">
        <f t="shared" si="96"/>
        <v/>
      </c>
      <c r="J1000" s="122"/>
      <c r="K1000" s="121" t="str">
        <f t="shared" si="97"/>
        <v/>
      </c>
      <c r="L1000" s="122"/>
      <c r="M1000" s="123"/>
      <c r="N1000" s="123"/>
      <c r="O1000" s="123"/>
      <c r="P1000" s="124" t="str">
        <f t="shared" si="95"/>
        <v/>
      </c>
      <c r="Q1000" s="125"/>
    </row>
    <row r="1001" ht="16" spans="2:17">
      <c r="B1001" s="106"/>
      <c r="C1001" s="107" t="str">
        <f ca="1" t="shared" si="92"/>
        <v/>
      </c>
      <c r="D1001" s="108"/>
      <c r="E1001" s="113" t="str">
        <f ca="1" t="shared" si="94"/>
        <v/>
      </c>
      <c r="F1001" s="114"/>
      <c r="G1001" s="115"/>
      <c r="H1001" s="116" t="str">
        <f t="shared" si="93"/>
        <v/>
      </c>
      <c r="I1001" s="121" t="str">
        <f t="shared" si="96"/>
        <v/>
      </c>
      <c r="J1001" s="122"/>
      <c r="K1001" s="121" t="str">
        <f t="shared" si="97"/>
        <v/>
      </c>
      <c r="L1001" s="122"/>
      <c r="M1001" s="123"/>
      <c r="N1001" s="123"/>
      <c r="O1001" s="123"/>
      <c r="P1001" s="124" t="str">
        <f t="shared" si="95"/>
        <v/>
      </c>
      <c r="Q1001" s="125"/>
    </row>
    <row r="1002" ht="16" spans="2:17">
      <c r="B1002" s="106"/>
      <c r="C1002" s="107" t="str">
        <f ca="1" t="shared" si="92"/>
        <v/>
      </c>
      <c r="D1002" s="108"/>
      <c r="E1002" s="113" t="str">
        <f ca="1" t="shared" si="94"/>
        <v/>
      </c>
      <c r="F1002" s="114"/>
      <c r="G1002" s="115"/>
      <c r="H1002" s="116" t="str">
        <f t="shared" si="93"/>
        <v/>
      </c>
      <c r="I1002" s="121" t="str">
        <f t="shared" si="96"/>
        <v/>
      </c>
      <c r="J1002" s="122"/>
      <c r="K1002" s="121" t="str">
        <f t="shared" si="97"/>
        <v/>
      </c>
      <c r="L1002" s="122"/>
      <c r="M1002" s="123"/>
      <c r="N1002" s="123"/>
      <c r="O1002" s="123"/>
      <c r="P1002" s="124" t="str">
        <f t="shared" si="95"/>
        <v/>
      </c>
      <c r="Q1002" s="125"/>
    </row>
    <row r="1003" ht="16" spans="2:17">
      <c r="B1003" s="106"/>
      <c r="C1003" s="107" t="str">
        <f ca="1" t="shared" si="92"/>
        <v/>
      </c>
      <c r="D1003" s="108"/>
      <c r="E1003" s="113" t="str">
        <f ca="1" t="shared" si="94"/>
        <v/>
      </c>
      <c r="F1003" s="114"/>
      <c r="G1003" s="115"/>
      <c r="H1003" s="116" t="str">
        <f t="shared" si="93"/>
        <v/>
      </c>
      <c r="I1003" s="121" t="str">
        <f t="shared" si="96"/>
        <v/>
      </c>
      <c r="J1003" s="122"/>
      <c r="K1003" s="121" t="str">
        <f t="shared" si="97"/>
        <v/>
      </c>
      <c r="L1003" s="122"/>
      <c r="M1003" s="123"/>
      <c r="N1003" s="123"/>
      <c r="O1003" s="123"/>
      <c r="P1003" s="124" t="str">
        <f t="shared" si="95"/>
        <v/>
      </c>
      <c r="Q1003" s="125"/>
    </row>
    <row r="1004" ht="16" spans="2:17">
      <c r="B1004" s="106"/>
      <c r="C1004" s="107" t="str">
        <f ca="1" t="shared" si="92"/>
        <v/>
      </c>
      <c r="D1004" s="108"/>
      <c r="E1004" s="113" t="str">
        <f ca="1" t="shared" si="94"/>
        <v/>
      </c>
      <c r="F1004" s="114"/>
      <c r="G1004" s="115"/>
      <c r="H1004" s="116" t="str">
        <f t="shared" si="93"/>
        <v/>
      </c>
      <c r="I1004" s="121" t="str">
        <f t="shared" si="96"/>
        <v/>
      </c>
      <c r="J1004" s="122"/>
      <c r="K1004" s="121" t="str">
        <f t="shared" si="97"/>
        <v/>
      </c>
      <c r="L1004" s="122"/>
      <c r="M1004" s="123"/>
      <c r="N1004" s="123"/>
      <c r="O1004" s="123"/>
      <c r="P1004" s="124" t="str">
        <f t="shared" si="95"/>
        <v/>
      </c>
      <c r="Q1004" s="125"/>
    </row>
  </sheetData>
  <mergeCells count="10">
    <mergeCell ref="B1:L1"/>
    <mergeCell ref="B2:D2"/>
    <mergeCell ref="F3:G3"/>
    <mergeCell ref="H3:L3"/>
    <mergeCell ref="M3:P3"/>
    <mergeCell ref="B3:B4"/>
    <mergeCell ref="C3:C4"/>
    <mergeCell ref="D3:D4"/>
    <mergeCell ref="E3:E4"/>
    <mergeCell ref="Q3:Q4"/>
  </mergeCells>
  <conditionalFormatting sqref="C5:C1004">
    <cfRule type="cellIs" dxfId="2" priority="9" operator="equal">
      <formula>""</formula>
    </cfRule>
  </conditionalFormatting>
  <conditionalFormatting sqref="D5:D1004">
    <cfRule type="expression" dxfId="6" priority="1">
      <formula>IF(B5=5,1,0)</formula>
    </cfRule>
    <cfRule type="expression" dxfId="7" priority="2">
      <formula>IF(B5=4,1,0)</formula>
    </cfRule>
    <cfRule type="expression" dxfId="8" priority="3">
      <formula>IF(B5=3,1,0)</formula>
    </cfRule>
    <cfRule type="expression" dxfId="9" priority="4">
      <formula>IF(B5=2,1,0)</formula>
    </cfRule>
    <cfRule type="expression" dxfId="10" priority="5">
      <formula>IF(B5=1,1,0)</formula>
    </cfRule>
    <cfRule type="expression" dxfId="2" priority="7">
      <formula>IF(B5="",1,0)</formula>
    </cfRule>
  </conditionalFormatting>
  <conditionalFormatting sqref="E5:E1004">
    <cfRule type="expression" dxfId="2" priority="10">
      <formula>IF(B5="",1,0)</formula>
    </cfRule>
  </conditionalFormatting>
  <conditionalFormatting sqref="F5:L1004">
    <cfRule type="expression" dxfId="2" priority="8">
      <formula>IF($B5="",1,IF($B6="",0,IF($B5&lt;$B6,1)))</formula>
    </cfRule>
  </conditionalFormatting>
  <conditionalFormatting sqref="M5:P1004">
    <cfRule type="expression" dxfId="2" priority="6">
      <formula>IF($B5="",1,IF($B6="",0,IF($B5&lt;$B6,1)))</formula>
    </cfRule>
  </conditionalFormatting>
  <dataValidations count="3">
    <dataValidation type="list" allowBlank="1" showInputMessage="1" showErrorMessage="1" sqref="B5:B1004">
      <formula1>"1,2,3,4,5"</formula1>
    </dataValidation>
    <dataValidation type="list" allowBlank="1" showInputMessage="1" showErrorMessage="1" sqref="F5:F1004">
      <formula1>功能点估算标准!$B$21:$B$28</formula1>
    </dataValidation>
    <dataValidation type="list" allowBlank="1" showInputMessage="1" showErrorMessage="1" sqref="J5:J1004 L5:L1004">
      <formula1>"高,中,低"</formula1>
    </dataValidation>
  </dataValidations>
  <pageMargins left="0.698611111111111" right="0.698611111111111" top="0.75" bottom="0.75" header="0.3" footer="0.3"/>
  <pageSetup paperSize="9" orientation="portrait" horizontalDpi="300" verticalDpi="300"/>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B1:E7"/>
  <sheetViews>
    <sheetView showGridLines="0" workbookViewId="0">
      <selection activeCell="C7" sqref="C7"/>
    </sheetView>
  </sheetViews>
  <sheetFormatPr defaultColWidth="9" defaultRowHeight="15.2" outlineLevelRow="6" outlineLevelCol="4"/>
  <cols>
    <col min="1" max="1" width="1.625" style="81" customWidth="1"/>
    <col min="2" max="2" width="17.125" style="81" customWidth="1"/>
    <col min="3" max="3" width="15.125" style="81" customWidth="1"/>
    <col min="4" max="4" width="15.875" style="81" customWidth="1"/>
    <col min="5" max="16384" width="9" style="81"/>
  </cols>
  <sheetData>
    <row r="1" ht="20.4" spans="2:4">
      <c r="B1" s="82" t="s">
        <v>226</v>
      </c>
      <c r="C1" s="82"/>
      <c r="D1" s="82"/>
    </row>
    <row r="2" spans="2:4">
      <c r="B2" s="83" t="s">
        <v>227</v>
      </c>
      <c r="C2" s="84" t="s">
        <v>228</v>
      </c>
      <c r="D2" s="85"/>
    </row>
    <row r="3" spans="2:4">
      <c r="B3" s="83" t="s">
        <v>41</v>
      </c>
      <c r="C3" s="86">
        <f>故事点估算法!E2</f>
        <v>276</v>
      </c>
      <c r="D3" s="87" t="str">
        <f>IF(C2="功能点估算","功能点数","故事点数")</f>
        <v>故事点数</v>
      </c>
    </row>
    <row r="4" spans="2:5">
      <c r="B4" s="83" t="s">
        <v>229</v>
      </c>
      <c r="C4" s="88">
        <v>1</v>
      </c>
      <c r="D4" s="87" t="str">
        <f>"人天/"&amp;D3</f>
        <v>人天/故事点数</v>
      </c>
      <c r="E4" s="91"/>
    </row>
    <row r="5" ht="16" spans="2:5">
      <c r="B5" s="89" t="s">
        <v>230</v>
      </c>
      <c r="C5" s="90">
        <f>C3*C4</f>
        <v>276</v>
      </c>
      <c r="D5" s="87" t="s">
        <v>231</v>
      </c>
      <c r="E5" s="91" t="s">
        <v>232</v>
      </c>
    </row>
    <row r="6" spans="2:5">
      <c r="B6" s="83" t="s">
        <v>233</v>
      </c>
      <c r="C6" s="90">
        <f>C5*0.15</f>
        <v>41.4</v>
      </c>
      <c r="D6" s="87" t="s">
        <v>231</v>
      </c>
      <c r="E6" s="91" t="s">
        <v>234</v>
      </c>
    </row>
    <row r="7" spans="2:4">
      <c r="B7" s="83" t="s">
        <v>43</v>
      </c>
      <c r="C7" s="86">
        <f>SUM(C5:C6)</f>
        <v>317.4</v>
      </c>
      <c r="D7" s="87" t="s">
        <v>231</v>
      </c>
    </row>
  </sheetData>
  <mergeCells count="2">
    <mergeCell ref="B1:D1"/>
    <mergeCell ref="C2:D2"/>
  </mergeCells>
  <dataValidations count="1">
    <dataValidation type="list" allowBlank="1" showInputMessage="1" showErrorMessage="1" sqref="C2:D2">
      <formula1>"故事点估算,水桶法故事点估算,功能点估算"</formula1>
    </dataValidation>
  </dataValidation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B1:J33"/>
  <sheetViews>
    <sheetView showGridLines="0" workbookViewId="0">
      <selection activeCell="K24" sqref="K24"/>
    </sheetView>
  </sheetViews>
  <sheetFormatPr defaultColWidth="9.375" defaultRowHeight="15.2"/>
  <cols>
    <col min="1" max="1" width="1.625" style="25" customWidth="1"/>
    <col min="2" max="2" width="16.375" style="25" customWidth="1"/>
    <col min="3" max="3" width="14.875" style="25" customWidth="1"/>
    <col min="4" max="4" width="24.125" style="25" customWidth="1"/>
    <col min="5" max="6" width="17.875" style="25" customWidth="1"/>
    <col min="7" max="7" width="16.375" style="25" customWidth="1"/>
    <col min="8" max="8" width="13.625" style="25" customWidth="1"/>
    <col min="9" max="9" width="13.125" style="25" customWidth="1"/>
    <col min="10" max="10" width="17.125" style="25" customWidth="1"/>
    <col min="11" max="16384" width="9.375" style="25"/>
  </cols>
  <sheetData>
    <row r="1" ht="20.4" spans="2:9">
      <c r="B1" s="26" t="s">
        <v>235</v>
      </c>
      <c r="C1" s="26"/>
      <c r="D1" s="26"/>
      <c r="E1" s="26"/>
      <c r="F1" s="26"/>
      <c r="G1" s="26"/>
      <c r="H1" s="26"/>
      <c r="I1" s="26"/>
    </row>
    <row r="2" spans="2:7">
      <c r="B2" s="27" t="s">
        <v>22</v>
      </c>
      <c r="C2" s="28" t="s">
        <v>1</v>
      </c>
      <c r="D2" s="29"/>
      <c r="E2" s="29"/>
      <c r="F2" s="29"/>
      <c r="G2" s="48"/>
    </row>
    <row r="3" spans="2:7">
      <c r="B3" s="27" t="s">
        <v>236</v>
      </c>
      <c r="C3" s="28" t="s">
        <v>237</v>
      </c>
      <c r="D3" s="29"/>
      <c r="E3" s="29"/>
      <c r="F3" s="29"/>
      <c r="G3" s="48"/>
    </row>
    <row r="4" spans="2:7">
      <c r="B4" s="27" t="s">
        <v>238</v>
      </c>
      <c r="C4" s="28" t="s">
        <v>5</v>
      </c>
      <c r="D4" s="29"/>
      <c r="E4" s="29"/>
      <c r="F4" s="29"/>
      <c r="G4" s="48"/>
    </row>
    <row r="5" ht="20.25" customHeight="1" spans="2:7">
      <c r="B5" s="27" t="s">
        <v>239</v>
      </c>
      <c r="C5" s="30">
        <v>44798</v>
      </c>
      <c r="D5" s="29"/>
      <c r="E5" s="29"/>
      <c r="F5" s="29"/>
      <c r="G5" s="48"/>
    </row>
    <row r="6" spans="2:7">
      <c r="B6" s="27" t="s">
        <v>240</v>
      </c>
      <c r="C6" s="31" t="s">
        <v>7</v>
      </c>
      <c r="D6" s="31"/>
      <c r="E6" s="31"/>
      <c r="F6" s="31"/>
      <c r="G6" s="31"/>
    </row>
    <row r="7" spans="2:7">
      <c r="B7" s="32" t="s">
        <v>241</v>
      </c>
      <c r="C7" s="32"/>
      <c r="D7" s="32"/>
      <c r="E7" s="32"/>
      <c r="F7" s="32"/>
      <c r="G7" s="32"/>
    </row>
    <row r="8" ht="23.25" customHeight="1" spans="2:10">
      <c r="B8" s="33" t="s">
        <v>242</v>
      </c>
      <c r="C8" s="33" t="s">
        <v>243</v>
      </c>
      <c r="D8" s="33" t="s">
        <v>244</v>
      </c>
      <c r="E8" s="33" t="s">
        <v>245</v>
      </c>
      <c r="F8" s="33" t="s">
        <v>246</v>
      </c>
      <c r="G8" s="49" t="s">
        <v>247</v>
      </c>
      <c r="H8" s="50" t="s">
        <v>248</v>
      </c>
      <c r="I8" s="50" t="s">
        <v>249</v>
      </c>
      <c r="J8" s="73" t="s">
        <v>250</v>
      </c>
    </row>
    <row r="9" ht="16" spans="2:10">
      <c r="B9" s="34" t="s">
        <v>251</v>
      </c>
      <c r="C9" s="35" t="s">
        <v>252</v>
      </c>
      <c r="D9" s="36">
        <v>10000</v>
      </c>
      <c r="E9" s="51">
        <f>研发工作量/21.75*J9</f>
        <v>0.63448275862069</v>
      </c>
      <c r="F9" s="36">
        <v>2</v>
      </c>
      <c r="G9" s="52">
        <f>D9*E9</f>
        <v>6344.8275862069</v>
      </c>
      <c r="H9" s="52">
        <f>G9*1.2</f>
        <v>7613.79310344828</v>
      </c>
      <c r="I9" s="51">
        <f>E9/F9</f>
        <v>0.317241379310345</v>
      </c>
      <c r="J9" s="74">
        <v>0.05</v>
      </c>
    </row>
    <row r="10" ht="16" spans="2:10">
      <c r="B10" s="34" t="s">
        <v>253</v>
      </c>
      <c r="C10" s="35" t="s">
        <v>254</v>
      </c>
      <c r="D10" s="36">
        <v>10000</v>
      </c>
      <c r="E10" s="51">
        <f>研发工作量/21.75*J10</f>
        <v>0.380689655172414</v>
      </c>
      <c r="F10" s="36">
        <v>1</v>
      </c>
      <c r="G10" s="52">
        <f>D10*E10</f>
        <v>3806.89655172414</v>
      </c>
      <c r="H10" s="52">
        <f>G10*1.2</f>
        <v>4568.27586206897</v>
      </c>
      <c r="I10" s="51">
        <f>E10/F10</f>
        <v>0.380689655172414</v>
      </c>
      <c r="J10" s="74">
        <v>0.03</v>
      </c>
    </row>
    <row r="11" ht="16" spans="2:10">
      <c r="B11" s="34" t="s">
        <v>255</v>
      </c>
      <c r="C11" s="35" t="s">
        <v>256</v>
      </c>
      <c r="D11" s="36">
        <v>10000</v>
      </c>
      <c r="E11" s="51">
        <f>研发工作量/21.75*J11</f>
        <v>10.151724137931</v>
      </c>
      <c r="F11" s="36">
        <v>3</v>
      </c>
      <c r="G11" s="52">
        <f>D11*E11</f>
        <v>101517.24137931</v>
      </c>
      <c r="H11" s="52">
        <f>G11*1.2</f>
        <v>121820.689655172</v>
      </c>
      <c r="I11" s="51">
        <f>E11/F11</f>
        <v>3.38390804597701</v>
      </c>
      <c r="J11" s="74">
        <v>0.8</v>
      </c>
    </row>
    <row r="12" ht="16" spans="2:10">
      <c r="B12" s="34" t="s">
        <v>117</v>
      </c>
      <c r="C12" s="35" t="s">
        <v>257</v>
      </c>
      <c r="D12" s="36">
        <v>6000</v>
      </c>
      <c r="E12" s="51">
        <f>研发工作量/21.75*J12</f>
        <v>1.26896551724138</v>
      </c>
      <c r="F12" s="36">
        <v>1</v>
      </c>
      <c r="G12" s="52">
        <f>D12*E12</f>
        <v>7613.79310344828</v>
      </c>
      <c r="H12" s="52">
        <f>G12*1.2</f>
        <v>9136.55172413793</v>
      </c>
      <c r="I12" s="51">
        <f>E12/F12</f>
        <v>1.26896551724138</v>
      </c>
      <c r="J12" s="74">
        <v>0.1</v>
      </c>
    </row>
    <row r="13" ht="16" spans="2:10">
      <c r="B13" s="34" t="s">
        <v>258</v>
      </c>
      <c r="C13" s="35" t="s">
        <v>259</v>
      </c>
      <c r="D13" s="37">
        <v>7000</v>
      </c>
      <c r="E13" s="51">
        <f>研发工作量/21.75*J13</f>
        <v>0.253793103448276</v>
      </c>
      <c r="F13" s="37">
        <v>1</v>
      </c>
      <c r="G13" s="52">
        <f>D13*E13</f>
        <v>1776.55172413793</v>
      </c>
      <c r="H13" s="52">
        <f>G13*1.2</f>
        <v>2131.86206896552</v>
      </c>
      <c r="I13" s="51">
        <f>E13/F13</f>
        <v>0.253793103448276</v>
      </c>
      <c r="J13" s="74">
        <v>0.02</v>
      </c>
    </row>
    <row r="14" ht="16" spans="2:10">
      <c r="B14" s="34" t="s">
        <v>260</v>
      </c>
      <c r="C14" s="38">
        <f>SUM(G9:G13)</f>
        <v>121059.310344828</v>
      </c>
      <c r="D14" s="39"/>
      <c r="E14" s="39"/>
      <c r="F14" s="39"/>
      <c r="G14" s="39"/>
      <c r="H14" s="53"/>
      <c r="I14" s="75">
        <f>SUM(I9:I13)</f>
        <v>5.60459770114943</v>
      </c>
      <c r="J14" s="76" t="s">
        <v>261</v>
      </c>
    </row>
    <row r="15" ht="16" spans="2:9">
      <c r="B15" s="34" t="s">
        <v>262</v>
      </c>
      <c r="C15" s="35" t="s">
        <v>5</v>
      </c>
      <c r="D15" s="36">
        <v>12000</v>
      </c>
      <c r="E15" s="54">
        <v>0.06</v>
      </c>
      <c r="F15" s="36">
        <v>2</v>
      </c>
      <c r="G15" s="52">
        <f>D15*E15</f>
        <v>720</v>
      </c>
      <c r="H15" s="55">
        <f t="shared" ref="H15:H22" si="0">G15*1.1</f>
        <v>792</v>
      </c>
      <c r="I15" s="77"/>
    </row>
    <row r="16" ht="16" spans="2:9">
      <c r="B16" s="34" t="s">
        <v>263</v>
      </c>
      <c r="C16" s="35" t="s">
        <v>5</v>
      </c>
      <c r="D16" s="36">
        <v>12000</v>
      </c>
      <c r="E16" s="54">
        <v>0.12</v>
      </c>
      <c r="F16" s="36">
        <v>2</v>
      </c>
      <c r="G16" s="52">
        <f t="shared" ref="G16:G22" si="1">D16*E16</f>
        <v>1440</v>
      </c>
      <c r="H16" s="55">
        <f t="shared" si="0"/>
        <v>1584</v>
      </c>
      <c r="I16" s="78"/>
    </row>
    <row r="17" ht="16" spans="2:10">
      <c r="B17" s="34" t="s">
        <v>264</v>
      </c>
      <c r="C17" s="35" t="s">
        <v>5</v>
      </c>
      <c r="D17" s="36">
        <v>12000</v>
      </c>
      <c r="E17" s="51">
        <f>I14*F17*40%</f>
        <v>4.48367816091954</v>
      </c>
      <c r="F17" s="36">
        <v>2</v>
      </c>
      <c r="G17" s="52">
        <f t="shared" si="1"/>
        <v>53804.1379310345</v>
      </c>
      <c r="H17" s="55">
        <f t="shared" si="0"/>
        <v>59184.5517241379</v>
      </c>
      <c r="I17" s="78"/>
      <c r="J17" s="79" t="s">
        <v>265</v>
      </c>
    </row>
    <row r="18" ht="16" spans="2:9">
      <c r="B18" s="34" t="s">
        <v>266</v>
      </c>
      <c r="C18" s="35" t="s">
        <v>5</v>
      </c>
      <c r="D18" s="36">
        <v>12000</v>
      </c>
      <c r="E18" s="54">
        <v>0.06</v>
      </c>
      <c r="F18" s="36">
        <v>2</v>
      </c>
      <c r="G18" s="52">
        <f t="shared" si="1"/>
        <v>720</v>
      </c>
      <c r="H18" s="55">
        <f t="shared" si="0"/>
        <v>792</v>
      </c>
      <c r="I18" s="78"/>
    </row>
    <row r="19" ht="16" spans="2:9">
      <c r="B19" s="34" t="s">
        <v>267</v>
      </c>
      <c r="C19" s="35" t="s">
        <v>268</v>
      </c>
      <c r="D19" s="36">
        <v>13000</v>
      </c>
      <c r="E19" s="54">
        <v>0.1</v>
      </c>
      <c r="F19" s="36">
        <v>1</v>
      </c>
      <c r="G19" s="52">
        <f t="shared" si="1"/>
        <v>1300</v>
      </c>
      <c r="H19" s="55">
        <f t="shared" si="0"/>
        <v>1430</v>
      </c>
      <c r="I19" s="78"/>
    </row>
    <row r="20" ht="16" spans="2:9">
      <c r="B20" s="34" t="s">
        <v>269</v>
      </c>
      <c r="C20" s="35" t="s">
        <v>270</v>
      </c>
      <c r="D20" s="36">
        <v>6000</v>
      </c>
      <c r="E20" s="51">
        <f>I14*50%</f>
        <v>2.80229885057471</v>
      </c>
      <c r="F20" s="36">
        <v>2</v>
      </c>
      <c r="G20" s="52">
        <f t="shared" si="1"/>
        <v>16813.7931034483</v>
      </c>
      <c r="H20" s="55">
        <f t="shared" si="0"/>
        <v>18495.1724137931</v>
      </c>
      <c r="I20" s="78"/>
    </row>
    <row r="21" ht="16" spans="2:9">
      <c r="B21" s="34" t="s">
        <v>271</v>
      </c>
      <c r="C21" s="35" t="s">
        <v>272</v>
      </c>
      <c r="D21" s="36">
        <v>6000</v>
      </c>
      <c r="E21" s="51">
        <f>I14*50%</f>
        <v>2.80229885057471</v>
      </c>
      <c r="F21" s="36">
        <v>2</v>
      </c>
      <c r="G21" s="52">
        <f t="shared" si="1"/>
        <v>16813.7931034483</v>
      </c>
      <c r="H21" s="55">
        <f t="shared" si="0"/>
        <v>18495.1724137931</v>
      </c>
      <c r="I21" s="78"/>
    </row>
    <row r="22" ht="16" spans="2:9">
      <c r="B22" s="34" t="s">
        <v>273</v>
      </c>
      <c r="C22" s="35" t="s">
        <v>5</v>
      </c>
      <c r="D22" s="37">
        <v>12000</v>
      </c>
      <c r="E22" s="54">
        <v>0.06</v>
      </c>
      <c r="F22" s="37">
        <v>2</v>
      </c>
      <c r="G22" s="52">
        <f t="shared" si="1"/>
        <v>720</v>
      </c>
      <c r="H22" s="55">
        <f t="shared" si="0"/>
        <v>792</v>
      </c>
      <c r="I22" s="78"/>
    </row>
    <row r="23" ht="16" spans="2:9">
      <c r="B23" s="34" t="s">
        <v>274</v>
      </c>
      <c r="C23" s="40">
        <f>SUM(G15:G22)</f>
        <v>92331.724137931</v>
      </c>
      <c r="D23" s="41"/>
      <c r="E23" s="41"/>
      <c r="F23" s="41"/>
      <c r="G23" s="41"/>
      <c r="H23" s="56"/>
      <c r="I23" s="78"/>
    </row>
    <row r="24" spans="2:10">
      <c r="B24" s="42" t="s">
        <v>275</v>
      </c>
      <c r="C24" s="43"/>
      <c r="D24" s="43"/>
      <c r="E24" s="43"/>
      <c r="F24" s="57"/>
      <c r="G24" s="52">
        <f>C14+C23</f>
        <v>213391.034482759</v>
      </c>
      <c r="H24" s="58">
        <f>G24*1.2</f>
        <v>256069.24137931</v>
      </c>
      <c r="I24" s="80"/>
      <c r="J24" s="79"/>
    </row>
    <row r="25" spans="2:7">
      <c r="B25" s="32" t="s">
        <v>276</v>
      </c>
      <c r="C25" s="32"/>
      <c r="D25" s="32"/>
      <c r="E25" s="32"/>
      <c r="F25" s="32"/>
      <c r="G25" s="32"/>
    </row>
    <row r="26" spans="2:8">
      <c r="B26" s="44" t="s">
        <v>277</v>
      </c>
      <c r="C26" s="44"/>
      <c r="D26" s="45">
        <v>100000</v>
      </c>
      <c r="E26" s="59"/>
      <c r="F26" s="60"/>
      <c r="G26" s="60"/>
      <c r="H26" s="61"/>
    </row>
    <row r="27" spans="2:8">
      <c r="B27" s="44" t="s">
        <v>278</v>
      </c>
      <c r="C27" s="44"/>
      <c r="D27" s="45">
        <v>50000</v>
      </c>
      <c r="E27" s="62"/>
      <c r="F27" s="63"/>
      <c r="G27" s="63"/>
      <c r="H27" s="64"/>
    </row>
    <row r="28" spans="2:8">
      <c r="B28" s="44" t="s">
        <v>279</v>
      </c>
      <c r="C28" s="44"/>
      <c r="D28" s="45">
        <v>20000</v>
      </c>
      <c r="E28" s="62"/>
      <c r="F28" s="63"/>
      <c r="G28" s="63"/>
      <c r="H28" s="64"/>
    </row>
    <row r="29" spans="2:8">
      <c r="B29" s="44" t="s">
        <v>280</v>
      </c>
      <c r="C29" s="44"/>
      <c r="D29" s="45">
        <v>30000</v>
      </c>
      <c r="E29" s="65"/>
      <c r="F29" s="66"/>
      <c r="G29" s="66"/>
      <c r="H29" s="67"/>
    </row>
    <row r="30" spans="2:9">
      <c r="B30" s="46" t="s">
        <v>281</v>
      </c>
      <c r="C30" s="47"/>
      <c r="D30" s="47"/>
      <c r="E30" s="47"/>
      <c r="F30" s="68"/>
      <c r="G30" s="69">
        <f>SUM(D26:D29)</f>
        <v>200000</v>
      </c>
      <c r="H30" s="70">
        <f>SUM(D26:D29)*1.2</f>
        <v>240000</v>
      </c>
      <c r="I30" s="79"/>
    </row>
    <row r="32" spans="2:8">
      <c r="B32" s="46" t="s">
        <v>282</v>
      </c>
      <c r="C32" s="47"/>
      <c r="D32" s="47"/>
      <c r="E32" s="47"/>
      <c r="F32" s="68"/>
      <c r="G32" s="69">
        <f>G24+G30</f>
        <v>413391.034482759</v>
      </c>
      <c r="H32" s="70">
        <f>H24+H30</f>
        <v>496069.24137931</v>
      </c>
    </row>
    <row r="33" spans="7:9">
      <c r="G33" s="71" t="s">
        <v>283</v>
      </c>
      <c r="H33" s="72"/>
      <c r="I33" s="79"/>
    </row>
  </sheetData>
  <mergeCells count="17">
    <mergeCell ref="B1:I1"/>
    <mergeCell ref="C2:G2"/>
    <mergeCell ref="C3:G3"/>
    <mergeCell ref="C4:G4"/>
    <mergeCell ref="C5:G5"/>
    <mergeCell ref="C6:G6"/>
    <mergeCell ref="B7:G7"/>
    <mergeCell ref="C14:H14"/>
    <mergeCell ref="C23:H23"/>
    <mergeCell ref="B24:F24"/>
    <mergeCell ref="B25:G25"/>
    <mergeCell ref="B26:C26"/>
    <mergeCell ref="B27:C27"/>
    <mergeCell ref="B28:C28"/>
    <mergeCell ref="B29:C29"/>
    <mergeCell ref="B30:F30"/>
    <mergeCell ref="B32:F32"/>
  </mergeCells>
  <pageMargins left="0.75" right="0.75" top="1" bottom="1" header="0.5" footer="0.5"/>
  <pageSetup paperSize="9" orientation="portrait" horizontalDpi="300" verticalDpi="300"/>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9"/>
  <dimension ref="A1:L31"/>
  <sheetViews>
    <sheetView showGridLines="0" workbookViewId="0">
      <selection activeCell="K19" sqref="K19"/>
    </sheetView>
  </sheetViews>
  <sheetFormatPr defaultColWidth="8.875" defaultRowHeight="16.8"/>
  <cols>
    <col min="1" max="4" width="12.625" style="17" customWidth="1"/>
    <col min="5" max="16384" width="8.875" style="18"/>
  </cols>
  <sheetData>
    <row r="1" s="16" customFormat="1" ht="17.6" spans="1:8">
      <c r="A1" s="19" t="s">
        <v>58</v>
      </c>
      <c r="B1" s="19" t="s">
        <v>59</v>
      </c>
      <c r="C1" s="19" t="s">
        <v>60</v>
      </c>
      <c r="D1" s="19" t="s">
        <v>284</v>
      </c>
      <c r="H1" s="16" t="s">
        <v>285</v>
      </c>
    </row>
    <row r="2" ht="17.6" spans="1:12">
      <c r="A2" s="20" t="s">
        <v>68</v>
      </c>
      <c r="B2" s="20" t="s">
        <v>68</v>
      </c>
      <c r="C2" s="20" t="s">
        <v>68</v>
      </c>
      <c r="D2" s="20">
        <v>1</v>
      </c>
      <c r="H2" s="19" t="s">
        <v>251</v>
      </c>
      <c r="I2" s="19" t="s">
        <v>253</v>
      </c>
      <c r="J2" s="19" t="s">
        <v>286</v>
      </c>
      <c r="K2" s="19" t="s">
        <v>117</v>
      </c>
      <c r="L2" s="19" t="s">
        <v>287</v>
      </c>
    </row>
    <row r="3" spans="1:12">
      <c r="A3" s="20" t="s">
        <v>68</v>
      </c>
      <c r="B3" s="20" t="s">
        <v>68</v>
      </c>
      <c r="C3" s="20" t="s">
        <v>69</v>
      </c>
      <c r="D3" s="20">
        <v>2</v>
      </c>
      <c r="H3" s="23">
        <v>0.1395</v>
      </c>
      <c r="I3" s="23">
        <v>0.1316</v>
      </c>
      <c r="J3" s="23">
        <v>0.4026</v>
      </c>
      <c r="K3" s="23">
        <v>0.2189</v>
      </c>
      <c r="L3" s="23">
        <v>0.1074</v>
      </c>
    </row>
    <row r="4" ht="17.6" spans="1:8">
      <c r="A4" s="20" t="s">
        <v>68</v>
      </c>
      <c r="B4" s="20" t="s">
        <v>68</v>
      </c>
      <c r="C4" s="20" t="s">
        <v>70</v>
      </c>
      <c r="D4" s="20">
        <v>5</v>
      </c>
      <c r="H4" s="24" t="s">
        <v>288</v>
      </c>
    </row>
    <row r="5" spans="1:4">
      <c r="A5" s="20" t="s">
        <v>68</v>
      </c>
      <c r="B5" s="20" t="s">
        <v>69</v>
      </c>
      <c r="C5" s="20" t="s">
        <v>68</v>
      </c>
      <c r="D5" s="20">
        <v>2</v>
      </c>
    </row>
    <row r="6" spans="1:4">
      <c r="A6" s="20" t="s">
        <v>68</v>
      </c>
      <c r="B6" s="20" t="s">
        <v>69</v>
      </c>
      <c r="C6" s="20" t="s">
        <v>69</v>
      </c>
      <c r="D6" s="20">
        <v>3</v>
      </c>
    </row>
    <row r="7" spans="1:4">
      <c r="A7" s="20" t="s">
        <v>68</v>
      </c>
      <c r="B7" s="20" t="s">
        <v>69</v>
      </c>
      <c r="C7" s="20" t="s">
        <v>70</v>
      </c>
      <c r="D7" s="20">
        <v>5</v>
      </c>
    </row>
    <row r="8" spans="1:4">
      <c r="A8" s="20" t="s">
        <v>68</v>
      </c>
      <c r="B8" s="20" t="s">
        <v>70</v>
      </c>
      <c r="C8" s="20" t="s">
        <v>68</v>
      </c>
      <c r="D8" s="20">
        <v>3</v>
      </c>
    </row>
    <row r="9" spans="1:4">
      <c r="A9" s="20" t="s">
        <v>68</v>
      </c>
      <c r="B9" s="20" t="s">
        <v>70</v>
      </c>
      <c r="C9" s="20" t="s">
        <v>69</v>
      </c>
      <c r="D9" s="20">
        <v>5</v>
      </c>
    </row>
    <row r="10" spans="1:4">
      <c r="A10" s="20" t="s">
        <v>68</v>
      </c>
      <c r="B10" s="20" t="s">
        <v>70</v>
      </c>
      <c r="C10" s="20" t="s">
        <v>70</v>
      </c>
      <c r="D10" s="20">
        <v>8</v>
      </c>
    </row>
    <row r="11" spans="1:4">
      <c r="A11" s="20" t="s">
        <v>69</v>
      </c>
      <c r="B11" s="20" t="s">
        <v>68</v>
      </c>
      <c r="C11" s="20" t="s">
        <v>68</v>
      </c>
      <c r="D11" s="20">
        <v>3</v>
      </c>
    </row>
    <row r="12" spans="1:4">
      <c r="A12" s="20" t="s">
        <v>69</v>
      </c>
      <c r="B12" s="20" t="s">
        <v>68</v>
      </c>
      <c r="C12" s="20" t="s">
        <v>69</v>
      </c>
      <c r="D12" s="20">
        <v>5</v>
      </c>
    </row>
    <row r="13" spans="1:4">
      <c r="A13" s="20" t="s">
        <v>69</v>
      </c>
      <c r="B13" s="20" t="s">
        <v>68</v>
      </c>
      <c r="C13" s="20" t="s">
        <v>70</v>
      </c>
      <c r="D13" s="20">
        <v>8</v>
      </c>
    </row>
    <row r="14" spans="1:4">
      <c r="A14" s="20" t="s">
        <v>69</v>
      </c>
      <c r="B14" s="20" t="s">
        <v>69</v>
      </c>
      <c r="C14" s="20" t="s">
        <v>68</v>
      </c>
      <c r="D14" s="20">
        <v>5</v>
      </c>
    </row>
    <row r="15" spans="1:4">
      <c r="A15" s="20" t="s">
        <v>69</v>
      </c>
      <c r="B15" s="20" t="s">
        <v>69</v>
      </c>
      <c r="C15" s="20" t="s">
        <v>69</v>
      </c>
      <c r="D15" s="20">
        <v>5</v>
      </c>
    </row>
    <row r="16" spans="1:4">
      <c r="A16" s="20" t="s">
        <v>69</v>
      </c>
      <c r="B16" s="20" t="s">
        <v>69</v>
      </c>
      <c r="C16" s="20" t="s">
        <v>70</v>
      </c>
      <c r="D16" s="20">
        <v>8</v>
      </c>
    </row>
    <row r="17" spans="1:4">
      <c r="A17" s="20" t="s">
        <v>69</v>
      </c>
      <c r="B17" s="20" t="s">
        <v>70</v>
      </c>
      <c r="C17" s="20" t="s">
        <v>68</v>
      </c>
      <c r="D17" s="20">
        <v>5</v>
      </c>
    </row>
    <row r="18" spans="1:4">
      <c r="A18" s="20" t="s">
        <v>69</v>
      </c>
      <c r="B18" s="20" t="s">
        <v>70</v>
      </c>
      <c r="C18" s="20" t="s">
        <v>69</v>
      </c>
      <c r="D18" s="20">
        <v>8</v>
      </c>
    </row>
    <row r="19" spans="1:4">
      <c r="A19" s="20" t="s">
        <v>69</v>
      </c>
      <c r="B19" s="20" t="s">
        <v>70</v>
      </c>
      <c r="C19" s="20" t="s">
        <v>70</v>
      </c>
      <c r="D19" s="20">
        <v>13</v>
      </c>
    </row>
    <row r="20" spans="1:4">
      <c r="A20" s="20" t="s">
        <v>70</v>
      </c>
      <c r="B20" s="20" t="s">
        <v>68</v>
      </c>
      <c r="C20" s="20" t="s">
        <v>68</v>
      </c>
      <c r="D20" s="20">
        <v>5</v>
      </c>
    </row>
    <row r="21" spans="1:4">
      <c r="A21" s="20" t="s">
        <v>70</v>
      </c>
      <c r="B21" s="20" t="s">
        <v>68</v>
      </c>
      <c r="C21" s="20" t="s">
        <v>69</v>
      </c>
      <c r="D21" s="20">
        <v>5</v>
      </c>
    </row>
    <row r="22" spans="1:4">
      <c r="A22" s="20" t="s">
        <v>70</v>
      </c>
      <c r="B22" s="20" t="s">
        <v>68</v>
      </c>
      <c r="C22" s="20" t="s">
        <v>70</v>
      </c>
      <c r="D22" s="20">
        <v>8</v>
      </c>
    </row>
    <row r="23" spans="1:4">
      <c r="A23" s="20" t="s">
        <v>70</v>
      </c>
      <c r="B23" s="20" t="s">
        <v>69</v>
      </c>
      <c r="C23" s="20" t="s">
        <v>68</v>
      </c>
      <c r="D23" s="20">
        <v>8</v>
      </c>
    </row>
    <row r="24" spans="1:4">
      <c r="A24" s="20" t="s">
        <v>70</v>
      </c>
      <c r="B24" s="20" t="s">
        <v>69</v>
      </c>
      <c r="C24" s="20" t="s">
        <v>69</v>
      </c>
      <c r="D24" s="20">
        <v>8</v>
      </c>
    </row>
    <row r="25" spans="1:4">
      <c r="A25" s="20" t="s">
        <v>70</v>
      </c>
      <c r="B25" s="20" t="s">
        <v>69</v>
      </c>
      <c r="C25" s="20" t="s">
        <v>70</v>
      </c>
      <c r="D25" s="20">
        <v>13</v>
      </c>
    </row>
    <row r="26" spans="1:4">
      <c r="A26" s="20" t="s">
        <v>70</v>
      </c>
      <c r="B26" s="20" t="s">
        <v>70</v>
      </c>
      <c r="C26" s="20" t="s">
        <v>68</v>
      </c>
      <c r="D26" s="20">
        <v>8</v>
      </c>
    </row>
    <row r="27" spans="1:4">
      <c r="A27" s="20" t="s">
        <v>70</v>
      </c>
      <c r="B27" s="20" t="s">
        <v>70</v>
      </c>
      <c r="C27" s="20" t="s">
        <v>69</v>
      </c>
      <c r="D27" s="20">
        <v>13</v>
      </c>
    </row>
    <row r="28" spans="1:4">
      <c r="A28" s="20" t="s">
        <v>70</v>
      </c>
      <c r="B28" s="20" t="s">
        <v>70</v>
      </c>
      <c r="C28" s="20" t="s">
        <v>70</v>
      </c>
      <c r="D28" s="20">
        <v>13</v>
      </c>
    </row>
    <row r="30" spans="1:1">
      <c r="A30" s="21" t="s">
        <v>289</v>
      </c>
    </row>
    <row r="31" ht="17.6" spans="1:1">
      <c r="A31" s="22" t="s">
        <v>290</v>
      </c>
    </row>
  </sheetData>
  <mergeCells count="1">
    <mergeCell ref="H1:L1"/>
  </mergeCells>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封面</vt:lpstr>
      <vt:lpstr>变更履历</vt:lpstr>
      <vt:lpstr>基本信息</vt:lpstr>
      <vt:lpstr>故事点估算</vt:lpstr>
      <vt:lpstr>故事点估算法</vt:lpstr>
      <vt:lpstr>功能点估算</vt:lpstr>
      <vt:lpstr>工作量估算表</vt:lpstr>
      <vt:lpstr>项目预算表</vt:lpstr>
      <vt:lpstr>故事点速查表</vt:lpstr>
      <vt:lpstr>功能点估算标准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彭朗</cp:lastModifiedBy>
  <dcterms:created xsi:type="dcterms:W3CDTF">2006-09-14T11:21:00Z</dcterms:created>
  <dcterms:modified xsi:type="dcterms:W3CDTF">2023-11-07T15:30:15Z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2052-6.2.2.8394</vt:lpwstr>
  </property>
  <property fmtid="{D5CDD505-2E9C-101B-9397-08002B2CF9AE}" pid="3" name="ICV">
    <vt:lpwstr>42DB890F18364A6E9CB151A6A3FAA3E9</vt:lpwstr>
  </property>
</Properties>
</file>